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3915" windowHeight="6345" tabRatio="838" activeTab="1"/>
  </bookViews>
  <sheets>
    <sheet name="SOUHRN ČÁSTÍ" sheetId="19" r:id="rId1"/>
    <sheet name="CN Část 1 - 2" sheetId="17" r:id="rId2"/>
    <sheet name="CN Část 3 - 17" sheetId="18" r:id="rId3"/>
  </sheets>
  <definedNames>
    <definedName name="_xlnm.Print_Area" localSheetId="1">'CN Část 1 - 2'!$A$1:$L$25</definedName>
    <definedName name="_xlnm.Print_Area" localSheetId="2">'CN Část 3 - 17'!$A$1:$O$131</definedName>
    <definedName name="_xlnm.Print_Area" localSheetId="0">'SOUHRN ČÁSTÍ'!$A$1:$C$42</definedName>
    <definedName name="_xlnm.Print_Titles" localSheetId="2">'CN Část 3 - 17'!$1:$1</definedName>
  </definedNames>
  <calcPr calcId="125725"/>
</workbook>
</file>

<file path=xl/sharedStrings.xml><?xml version="1.0" encoding="utf-8"?>
<sst xmlns="http://schemas.openxmlformats.org/spreadsheetml/2006/main" count="370" uniqueCount="149">
  <si>
    <t>Vak aminokyselin s glukózou bez tuku tzv. 2 v 1 k aplikaci do periferní žíly</t>
  </si>
  <si>
    <t>SUKL</t>
  </si>
  <si>
    <t>Název</t>
  </si>
  <si>
    <t>cena za 1g AMK bez DPH</t>
  </si>
  <si>
    <t>Cena za 1 vak bez DPH</t>
  </si>
  <si>
    <t>Cena za 1 vak s DPH</t>
  </si>
  <si>
    <t>cena za 1g AMK s DPH</t>
  </si>
  <si>
    <t>Vak aminokyselin s glukózou bez tuku tzv. 2 v 1 k aplikaci do centrální žíly</t>
  </si>
  <si>
    <t>55 -64</t>
  </si>
  <si>
    <t>200 -250</t>
  </si>
  <si>
    <t>75 -80</t>
  </si>
  <si>
    <t>94 -100</t>
  </si>
  <si>
    <t>číslo položky</t>
  </si>
  <si>
    <t>Univerzální název</t>
  </si>
  <si>
    <t xml:space="preserve">min objem v ml </t>
  </si>
  <si>
    <t>cena za ks bez DPH</t>
  </si>
  <si>
    <t>cena za ks s DPH</t>
  </si>
  <si>
    <t>specifikace</t>
  </si>
  <si>
    <t>kód z katalogu</t>
  </si>
  <si>
    <t>název z katalogu</t>
  </si>
  <si>
    <t>počet ks v balení</t>
  </si>
  <si>
    <t>kompatibilní s ostatními produkty z parenterální výživy</t>
  </si>
  <si>
    <t>10% roztok aminokyselin pro parenterální výživu</t>
  </si>
  <si>
    <t>SUKL kód</t>
  </si>
  <si>
    <t>1a</t>
  </si>
  <si>
    <t>1b</t>
  </si>
  <si>
    <t>2a</t>
  </si>
  <si>
    <t>2b</t>
  </si>
  <si>
    <t>2c</t>
  </si>
  <si>
    <t>Tuková emulze 20%</t>
  </si>
  <si>
    <t>Katalog kód</t>
  </si>
  <si>
    <t>Dodávky parenterální výživy pro jihočeské nemocnice</t>
  </si>
  <si>
    <t>Předpokládané  množství vaků za 2roky</t>
  </si>
  <si>
    <t>Předpokládaná suma - obrat za 2 roky  bez DPH</t>
  </si>
  <si>
    <t>Počet vaků v balení</t>
  </si>
  <si>
    <t>předpokládané množství ks za 2 roky</t>
  </si>
  <si>
    <t>Vak aminokyselin s glukózou s tukovou emul. tzv. 3 v 1 k aplikaci do periferní žíly</t>
  </si>
  <si>
    <t>Vak aminokyselin s glukózou s tukovou emul tzv. 3 v 1 k aplikaci do centrální žíly</t>
  </si>
  <si>
    <t>80-135</t>
  </si>
  <si>
    <t>40-75</t>
  </si>
  <si>
    <t>40 -75</t>
  </si>
  <si>
    <t>80 -135</t>
  </si>
  <si>
    <t>2000-2500</t>
  </si>
  <si>
    <t>50 - 80</t>
  </si>
  <si>
    <t>1250-1500</t>
  </si>
  <si>
    <t>34-60</t>
  </si>
  <si>
    <t xml:space="preserve"> 50 - 80</t>
  </si>
  <si>
    <t xml:space="preserve"> 135 -160</t>
  </si>
  <si>
    <t xml:space="preserve">50 - 100 </t>
  </si>
  <si>
    <t>25 - 50</t>
  </si>
  <si>
    <t>1250 - 2000</t>
  </si>
  <si>
    <t>70 - 110</t>
  </si>
  <si>
    <t>180 -275</t>
  </si>
  <si>
    <t>50 - 75</t>
  </si>
  <si>
    <t>2000 - 2500</t>
  </si>
  <si>
    <t>96 -144</t>
  </si>
  <si>
    <t>300 - 360</t>
  </si>
  <si>
    <t>1000 - 1250</t>
  </si>
  <si>
    <t xml:space="preserve"> 44 - 72</t>
  </si>
  <si>
    <t>110 - 180</t>
  </si>
  <si>
    <t>40 - 50</t>
  </si>
  <si>
    <t>1500 - 2000</t>
  </si>
  <si>
    <t>65 - 108</t>
  </si>
  <si>
    <t>225 - 280</t>
  </si>
  <si>
    <t>70 - 105</t>
  </si>
  <si>
    <t>1850-2500</t>
  </si>
  <si>
    <t>96 - 144</t>
  </si>
  <si>
    <t>220-360</t>
  </si>
  <si>
    <t>75-100</t>
  </si>
  <si>
    <t>s obsahem MCT nebo olivového nebo rybího oleje a max. obsahem sojového oleje 50%</t>
  </si>
  <si>
    <t xml:space="preserve">34 - 60 </t>
  </si>
  <si>
    <t>50 - 100</t>
  </si>
  <si>
    <t>180 - 250</t>
  </si>
  <si>
    <t>1900-2500</t>
  </si>
  <si>
    <t>60 - 150</t>
  </si>
  <si>
    <t>16 - 50</t>
  </si>
  <si>
    <t>950 - 1250</t>
  </si>
  <si>
    <t>1000 -2000</t>
  </si>
  <si>
    <t>950 - 1950</t>
  </si>
  <si>
    <t>Část 1.</t>
  </si>
  <si>
    <t>Aminokyseliny</t>
  </si>
  <si>
    <t>Tukové emulze</t>
  </si>
  <si>
    <t>Část 2.</t>
  </si>
  <si>
    <t>Část 3.</t>
  </si>
  <si>
    <t>Část 4.</t>
  </si>
  <si>
    <t xml:space="preserve">Část   </t>
  </si>
  <si>
    <t>Část 5.</t>
  </si>
  <si>
    <t>Část 6.</t>
  </si>
  <si>
    <t>Část 7.</t>
  </si>
  <si>
    <t>Předpokládané  množství vaků za 2 roky</t>
  </si>
  <si>
    <t>Část 8.</t>
  </si>
  <si>
    <t>Část 9.</t>
  </si>
  <si>
    <t>Část 10.</t>
  </si>
  <si>
    <t>Část 11.</t>
  </si>
  <si>
    <t>Část 12.</t>
  </si>
  <si>
    <t>Část 13.</t>
  </si>
  <si>
    <t>Část 14.</t>
  </si>
  <si>
    <t>Část 15.</t>
  </si>
  <si>
    <t>Část 16.</t>
  </si>
  <si>
    <t>5% roztok aminokyselin pro               parenterální výživu</t>
  </si>
  <si>
    <t>celková cena za předpokládané množství</t>
  </si>
  <si>
    <t>Stránka 1 z 6</t>
  </si>
  <si>
    <t>Hodnocená cena</t>
  </si>
  <si>
    <t>Souhrn cen Část 1. bez DPH</t>
  </si>
  <si>
    <t>Souhrn cen Část 2. bez DPH</t>
  </si>
  <si>
    <t>Souhrn cen Část 3. bez DPH</t>
  </si>
  <si>
    <t>Souhrn cen Část 4. bez DPH</t>
  </si>
  <si>
    <t>Souhrn cen Část 5. bez DPH</t>
  </si>
  <si>
    <t>Souhrn cen Část 6. bez DPH</t>
  </si>
  <si>
    <t>Souhrn cen Část 7. bez DPH</t>
  </si>
  <si>
    <t>Souhrn cen Část 8. bez DPH</t>
  </si>
  <si>
    <t>Souhrn cen Část 9. bez DPH</t>
  </si>
  <si>
    <t>Souhrn cen Část 10. bez DPH</t>
  </si>
  <si>
    <t>Souhrn cen Část 11. bez DPH</t>
  </si>
  <si>
    <t>Souhrn cen Část 12. bez DPH</t>
  </si>
  <si>
    <t>Souhrn cen Část 13. bez DPH</t>
  </si>
  <si>
    <t>Souhrn cen Část 14. bez DPH</t>
  </si>
  <si>
    <t>Souhrn cen Část 15. bez DPH</t>
  </si>
  <si>
    <t>Souhrn cen Část 16. bez DPH</t>
  </si>
  <si>
    <t>Část 17.</t>
  </si>
  <si>
    <t>Souhrn cen Část 17. bez DPH</t>
  </si>
  <si>
    <t>1800-2000</t>
  </si>
  <si>
    <t>90 - 110</t>
  </si>
  <si>
    <t>200-280</t>
  </si>
  <si>
    <t>65-85</t>
  </si>
  <si>
    <t>Vak aminokyselin s glukózou a tukovou emul. Ze 4 složek (sojový, MCT, olivový a rybí) do centárlní žíly</t>
  </si>
  <si>
    <t>do 1000</t>
  </si>
  <si>
    <t>Objem v ml</t>
  </si>
  <si>
    <t>DODAVATEL VYPLNÍ POUZE ZABARVENÉ ČÁSTI</t>
  </si>
  <si>
    <t>T (g)</t>
  </si>
  <si>
    <t>AMK (g)</t>
  </si>
  <si>
    <t>G (g)</t>
  </si>
  <si>
    <t>Dvoukomorový vak s obsahem roztoku aminokyselin (AMK 70 - 105 g), glukózy (G 180 - 250 g) a elektrolytů s možností přidání tukové emulze pro podání do centrální žíly (objem 1000 - 2000 ml)</t>
  </si>
  <si>
    <t>Dvoukomorový vak s obsahem roztoku aminokyselin (AMK 55 - 64 g), glukózy (G 200 - 250 g) a elektrolytů s možností přidání tukové emulze pro podání do centrální žíly (objem 2000 ml)</t>
  </si>
  <si>
    <t>Tříkomorový vak s obsahem roztoku aminokyselin (AMK 34 - 60 g), glukózy (G 80 - 135 g), tuků (T 40 - 75 g) a elektrolytů  do periferní žíly s max. obsahem sojového oleje 50%  a elektrolytů  do periferní žíly (objem 950 - 1950 ml) bez obsahu rybího oleje</t>
  </si>
  <si>
    <t>Tříkomorový vak s obsahem roztoku aminokyselin (AMK 34 - 60 g), glukózy (G 80 - 135 g), tuků ( T 40 - 75 g) a elektrolytů  do periferní žíly s max. obsahem sojového oleje 50%  a elektrolytů  do periferní žíly (objem 1250 - 1500ml) s obsahem rybího oleje</t>
  </si>
  <si>
    <t>Tříkomorový vak s obsahem roztoku aminokyselin (AMK 50 - 80 g), glukózy (G 135 - 160 g), tuků (T 50 - 100 g) a elektrolytů  do periferní žíly s max. obsahem sojového oleje 50%  a elektrolytů  do periferní žíly (objem 1900 - 2500 ml) s obsahem rybího oleje</t>
  </si>
  <si>
    <t>Tříkomorový vak s obsahem roztoku aminokyselin (AMK 25 - 50 g), glukózy (G 60 - 150 g), tuků (T 16 - 50 g) a elektrolytů  do centrální žíly s max. obsahem sojového oleje 50% a elektrolytů  do centrální žíly (objem 950 - 1250 ml) s obsahem rybího oleje</t>
  </si>
  <si>
    <t>Tříkomorový vak s obsahem roztoku aminokyselin (AMK 70 - 110 g), glukózy (G 180 - 275 g), tuků (T 50 - 75 g) a elektrolytů  do centrální žíly s max. obsahem sojového oleje 50% a elektrolytů  do centrální žíly (objem 1250 - 2000 ml) s obsahem rybího oleje</t>
  </si>
  <si>
    <t>Tříkomorový vak s obsahem roztoku aminokyselin (AMK 96 - 144 g), glukózy (G 300 - 360 g), tuků (T 94 - 100 g) a elektrolytů  do centrální žíly s max. obsahem sojového oleje 50% a elektrolytů  do centrální žíly (objem 2000 - 2500 ml) s obsahem rybího oleje</t>
  </si>
  <si>
    <t>Tříkomorový vak s obsahem roztoku aminokyselin (AMK 44 - 72 g), glukózy (G 110 - 180 g), tuků (T 40 - 50 g) a elektrolytů  do centrální žíly s max. obsahem sojového oleje 50% a elektrolytů  do centrální žíly (objem 1000 - 1250 ml) bez obsahu rybího oleje</t>
  </si>
  <si>
    <t>Tříkomorový vak s obsahem roztoku aminokyselin (AMK 96 - 144 g), glukózy (G 220 - 360 g), tuků (T 75 - 100 g) a elektrolytů  do centrální žíly s max. obsahem sojového oleje 50% a elektrolytů  do centrální žíly (objem 1850 - 2500 ml) bez obsahu rybího oleje</t>
  </si>
  <si>
    <t xml:space="preserve">Tříkomorový vak s obsahem roztoku aminokyselin (AMK 90 - 110 g), glukózy (G 200 - 280 g), tuků (T 65 - 85 g) do centrální žíly s obsahem 4 složek: sojový olej, MTC olej, olivový olej a rybí olej do centrální žíly (objem 1800- 2000 ml) </t>
  </si>
  <si>
    <t>Parenterální výživy pro jihočeské nemocnice pro část 3. až 17.</t>
  </si>
  <si>
    <t>1000 do 2000</t>
  </si>
  <si>
    <t>Dvoukomorový vak s obsahem roztoku aminokyselin (AMK 80 g), glukózy (G 160 g) a elektrolytů s možností přidání tukové emulze pro podání do periferní žíly (objem 1000 - 2000 ml)</t>
  </si>
  <si>
    <t>Dvoukomorový vak s obsahem roztoku aminokyselin (AMK 40 g), glukózy (G 80 g) a elektrolytů s možností přidání tukové emulze pro podání do periferní žíly (objem do/včetně 1000 ml)</t>
  </si>
  <si>
    <t>Tříkomorový vak s obsahem roztoku aminokyselin (AMK 50 - 80 g), glukózy (G 135 - 160 g), tuků (T 50 - 100 g) a elektrolytů  do periferní žíly s max. obsahem sojového oleje 50%  a elektrolytů  do periferní žíly (objem 2000 - 2500 ml) bez obsahu rybího oleje</t>
  </si>
  <si>
    <t>Tříkomorový vak s obsahem roztoku aminokyselin (AMK 65 - 108 g), glukózy (G 225 - 280 g), tuků (T 75 - 80 g) a elektrolytů  do centrální žíly s max. obsahem sojového oleje 50% a elektrolytů  do centrální žíly (objem 1500 - 2000 ml) bez obsahu rybího oleje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</si>
</sst>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\ _K_č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9"/>
      <color rgb="FF00B0F0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70"/>
      <color rgb="FFFCFCFD"/>
      <name val="Calibri"/>
      <family val="2"/>
      <scheme val="minor"/>
    </font>
    <font>
      <sz val="9"/>
      <color rgb="FFFF0000"/>
      <name val="Century Gothic"/>
      <family val="2"/>
    </font>
    <font>
      <b/>
      <u val="single"/>
      <sz val="9"/>
      <color rgb="FFFF0000"/>
      <name val="Century Gothic"/>
      <family val="2"/>
    </font>
    <font>
      <b/>
      <sz val="70"/>
      <color theme="4"/>
      <name val="Calibri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/>
      <right/>
      <top/>
      <bottom style="dotted">
        <color theme="0" tint="-0.4999699890613556"/>
      </bottom>
    </border>
    <border>
      <left style="thin"/>
      <right style="dotted">
        <color theme="0" tint="-0.4999699890613556"/>
      </right>
      <top style="thin"/>
      <bottom style="thin"/>
    </border>
    <border>
      <left style="dotted">
        <color theme="0" tint="-0.4999699890613556"/>
      </left>
      <right style="dotted">
        <color theme="0" tint="-0.4999699890613556"/>
      </right>
      <top style="thin"/>
      <bottom style="thin"/>
    </border>
    <border>
      <left style="dotted">
        <color theme="0" tint="-0.4999699890613556"/>
      </left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9" fillId="7" borderId="7" applyNumberFormat="0" applyAlignment="0" applyProtection="0"/>
    <xf numFmtId="0" fontId="1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32" borderId="0" applyNumberFormat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/>
    <xf numFmtId="0" fontId="6" fillId="10" borderId="12" xfId="0" applyFont="1" applyFill="1" applyBorder="1"/>
    <xf numFmtId="0" fontId="2" fillId="10" borderId="13" xfId="0" applyFont="1" applyFill="1" applyBorder="1"/>
    <xf numFmtId="0" fontId="2" fillId="10" borderId="13" xfId="0" applyFont="1" applyFill="1" applyBorder="1" applyAlignment="1">
      <alignment horizontal="right"/>
    </xf>
    <xf numFmtId="4" fontId="2" fillId="10" borderId="13" xfId="0" applyNumberFormat="1" applyFont="1" applyFill="1" applyBorder="1"/>
    <xf numFmtId="0" fontId="2" fillId="10" borderId="13" xfId="0" applyFont="1" applyFill="1" applyBorder="1" applyAlignment="1">
      <alignment wrapText="1"/>
    </xf>
    <xf numFmtId="3" fontId="2" fillId="10" borderId="13" xfId="0" applyNumberFormat="1" applyFont="1" applyFill="1" applyBorder="1"/>
    <xf numFmtId="0" fontId="2" fillId="10" borderId="14" xfId="0" applyFont="1" applyFill="1" applyBorder="1"/>
    <xf numFmtId="0" fontId="0" fillId="0" borderId="0" xfId="0" applyAlignment="1">
      <alignment wrapText="1"/>
    </xf>
    <xf numFmtId="164" fontId="2" fillId="0" borderId="15" xfId="0" applyNumberFormat="1" applyFont="1" applyFill="1" applyBorder="1" applyAlignment="1">
      <alignment horizontal="center" vertical="center"/>
    </xf>
    <xf numFmtId="0" fontId="2" fillId="30" borderId="15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164" fontId="3" fillId="30" borderId="17" xfId="0" applyNumberFormat="1" applyFont="1" applyFill="1" applyBorder="1" applyAlignment="1">
      <alignment vertical="center"/>
    </xf>
    <xf numFmtId="164" fontId="3" fillId="30" borderId="15" xfId="0" applyNumberFormat="1" applyFont="1" applyFill="1" applyBorder="1" applyAlignment="1">
      <alignment vertical="center"/>
    </xf>
    <xf numFmtId="164" fontId="25" fillId="0" borderId="0" xfId="0" applyNumberFormat="1" applyFont="1" applyAlignment="1">
      <alignment horizontal="center"/>
    </xf>
    <xf numFmtId="164" fontId="3" fillId="30" borderId="10" xfId="0" applyNumberFormat="1" applyFont="1" applyFill="1" applyBorder="1" applyAlignment="1">
      <alignment vertical="center"/>
    </xf>
    <xf numFmtId="164" fontId="3" fillId="30" borderId="18" xfId="0" applyNumberFormat="1" applyFont="1" applyFill="1" applyBorder="1" applyAlignment="1">
      <alignment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4" fontId="6" fillId="10" borderId="0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3" fontId="6" fillId="10" borderId="0" xfId="0" applyNumberFormat="1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4" fontId="6" fillId="10" borderId="10" xfId="0" applyNumberFormat="1" applyFont="1" applyFill="1" applyBorder="1" applyAlignment="1">
      <alignment horizontal="center" vertical="center" wrapText="1"/>
    </xf>
    <xf numFmtId="3" fontId="6" fillId="10" borderId="10" xfId="0" applyNumberFormat="1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/>
    </xf>
    <xf numFmtId="0" fontId="2" fillId="3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30" borderId="15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8" fillId="10" borderId="12" xfId="0" applyFont="1" applyFill="1" applyBorder="1"/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30" borderId="17" xfId="0" applyFont="1" applyFill="1" applyBorder="1" applyAlignment="1">
      <alignment horizontal="center" vertical="center"/>
    </xf>
    <xf numFmtId="0" fontId="5" fillId="30" borderId="2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horizontal="center" vertical="center"/>
    </xf>
    <xf numFmtId="164" fontId="4" fillId="0" borderId="0" xfId="0" applyNumberFormat="1" applyFont="1"/>
    <xf numFmtId="164" fontId="29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/>
    </xf>
    <xf numFmtId="0" fontId="5" fillId="30" borderId="31" xfId="0" applyFont="1" applyFill="1" applyBorder="1" applyAlignment="1">
      <alignment horizontal="center" vertical="center"/>
    </xf>
    <xf numFmtId="0" fontId="0" fillId="0" borderId="0" xfId="0" applyFont="1"/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1" fillId="10" borderId="32" xfId="0" applyFont="1" applyFill="1" applyBorder="1"/>
    <xf numFmtId="0" fontId="2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1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0" fillId="0" borderId="35" xfId="0" applyBorder="1"/>
    <xf numFmtId="0" fontId="29" fillId="0" borderId="0" xfId="0" applyFont="1" applyBorder="1" applyAlignment="1">
      <alignment horizontal="left"/>
    </xf>
    <xf numFmtId="165" fontId="3" fillId="0" borderId="34" xfId="0" applyNumberFormat="1" applyFont="1" applyFill="1" applyBorder="1" applyAlignment="1">
      <alignment horizontal="center" vertical="center" wrapText="1"/>
    </xf>
    <xf numFmtId="165" fontId="3" fillId="0" borderId="35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25" fillId="10" borderId="20" xfId="0" applyFont="1" applyFill="1" applyBorder="1" applyAlignment="1">
      <alignment horizontal="center" vertical="center"/>
    </xf>
    <xf numFmtId="0" fontId="34" fillId="10" borderId="13" xfId="0" applyFont="1" applyFill="1" applyBorder="1"/>
    <xf numFmtId="0" fontId="34" fillId="10" borderId="13" xfId="0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0" borderId="15" xfId="0" applyFont="1" applyFill="1" applyBorder="1" applyAlignment="1" applyProtection="1">
      <alignment horizontal="center" vertical="center"/>
      <protection locked="0"/>
    </xf>
    <xf numFmtId="0" fontId="30" fillId="33" borderId="36" xfId="0" applyFont="1" applyFill="1" applyBorder="1" applyAlignment="1">
      <alignment horizontal="center"/>
    </xf>
    <xf numFmtId="0" fontId="30" fillId="33" borderId="37" xfId="0" applyFont="1" applyFill="1" applyBorder="1" applyAlignment="1">
      <alignment horizontal="center"/>
    </xf>
    <xf numFmtId="0" fontId="30" fillId="33" borderId="38" xfId="0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164" fontId="26" fillId="0" borderId="40" xfId="0" applyNumberFormat="1" applyFont="1" applyBorder="1" applyAlignment="1">
      <alignment horizontal="center"/>
    </xf>
    <xf numFmtId="0" fontId="26" fillId="0" borderId="40" xfId="0" applyFont="1" applyBorder="1" applyAlignment="1">
      <alignment horizontal="right"/>
    </xf>
    <xf numFmtId="0" fontId="32" fillId="10" borderId="39" xfId="0" applyFont="1" applyFill="1" applyBorder="1" applyAlignment="1">
      <alignment horizontal="left" wrapText="1"/>
    </xf>
    <xf numFmtId="0" fontId="32" fillId="10" borderId="32" xfId="0" applyFont="1" applyFill="1" applyBorder="1" applyAlignment="1">
      <alignment horizontal="left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12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35" fillId="0" borderId="40" xfId="0" applyFont="1" applyBorder="1" applyAlignment="1">
      <alignment horizontal="left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 2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Chyb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6</xdr:row>
      <xdr:rowOff>161925</xdr:rowOff>
    </xdr:from>
    <xdr:ext cx="5810250" cy="1524000"/>
    <xdr:sp macro="" textlink="">
      <xdr:nvSpPr>
        <xdr:cNvPr id="2" name="Obdélník 1"/>
        <xdr:cNvSpPr/>
      </xdr:nvSpPr>
      <xdr:spPr>
        <a:xfrm rot="19237082">
          <a:off x="457200" y="2743200"/>
          <a:ext cx="5810250" cy="15240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7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NEVYPLŇOVAT !!!</a:t>
          </a:r>
        </a:p>
      </xdr:txBody>
    </xdr:sp>
    <xdr:clientData/>
  </xdr:oneCellAnchor>
  <xdr:oneCellAnchor>
    <xdr:from>
      <xdr:col>0</xdr:col>
      <xdr:colOff>323850</xdr:colOff>
      <xdr:row>24</xdr:row>
      <xdr:rowOff>762000</xdr:rowOff>
    </xdr:from>
    <xdr:ext cx="5810250" cy="1524000"/>
    <xdr:sp macro="" textlink="">
      <xdr:nvSpPr>
        <xdr:cNvPr id="3" name="Obdélník 2"/>
        <xdr:cNvSpPr/>
      </xdr:nvSpPr>
      <xdr:spPr>
        <a:xfrm rot="19237082">
          <a:off x="323850" y="12372975"/>
          <a:ext cx="5810250" cy="15240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7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NEVYPLŇOVAT !!!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5"/>
  <sheetViews>
    <sheetView showGridLines="0" workbookViewId="0" topLeftCell="A1">
      <selection activeCell="F4" sqref="F4"/>
    </sheetView>
  </sheetViews>
  <sheetFormatPr defaultColWidth="9.140625" defaultRowHeight="15"/>
  <cols>
    <col min="1" max="1" width="8.8515625" style="80" customWidth="1"/>
    <col min="2" max="2" width="68.28125" style="0" customWidth="1"/>
    <col min="3" max="3" width="12.28125" style="95" customWidth="1"/>
  </cols>
  <sheetData>
    <row r="1" spans="1:3" ht="18.75">
      <c r="A1" s="104" t="s">
        <v>31</v>
      </c>
      <c r="B1" s="105"/>
      <c r="C1" s="106"/>
    </row>
    <row r="2" spans="1:3" s="7" customFormat="1" ht="15">
      <c r="A2" s="89"/>
      <c r="B2" s="90"/>
      <c r="C2" s="93"/>
    </row>
    <row r="3" spans="1:3" ht="30">
      <c r="A3" s="88" t="s">
        <v>85</v>
      </c>
      <c r="B3" s="88" t="s">
        <v>2</v>
      </c>
      <c r="C3" s="92" t="s">
        <v>102</v>
      </c>
    </row>
    <row r="4" spans="1:3" ht="46.9" customHeight="1">
      <c r="A4" s="85" t="str">
        <f>'CN Část 1 - 2'!A4</f>
        <v>Část 1.</v>
      </c>
      <c r="B4" s="86" t="str">
        <f>'CN Část 1 - 2'!B4</f>
        <v>Aminokyseliny</v>
      </c>
      <c r="C4" s="94">
        <f>'CN Část 1 - 2'!G8</f>
        <v>0</v>
      </c>
    </row>
    <row r="5" spans="1:3" ht="46.9" customHeight="1">
      <c r="A5" s="85" t="str">
        <f>'CN Část 1 - 2'!A11</f>
        <v>Část 2.</v>
      </c>
      <c r="B5" s="86" t="str">
        <f>'CN Část 1 - 2'!B11</f>
        <v>Tukové emulze</v>
      </c>
      <c r="C5" s="94">
        <f>'CN Část 1 - 2'!G16</f>
        <v>0</v>
      </c>
    </row>
    <row r="6" spans="1:3" ht="46.9" customHeight="1">
      <c r="A6" s="85" t="str">
        <f>'CN Část 3 - 17'!A4</f>
        <v>Část 3.</v>
      </c>
      <c r="B6" s="87" t="str">
        <f>'CN Část 3 - 17'!B4:O4</f>
        <v>Dvoukomorový vak s obsahem roztoku aminokyselin (AMK 40 g), glukózy (G 80 g) a elektrolytů s možností přidání tukové emulze pro podání do periferní žíly (objem do/včetně 1000 ml)</v>
      </c>
      <c r="C6" s="94">
        <f>'CN Část 3 - 17'!F9</f>
        <v>0</v>
      </c>
    </row>
    <row r="7" spans="1:3" ht="46.9" customHeight="1">
      <c r="A7" s="85" t="str">
        <f>'CN Část 3 - 17'!A12</f>
        <v>Část 4.</v>
      </c>
      <c r="B7" s="87" t="str">
        <f>'CN Část 3 - 17'!B12:O12</f>
        <v>Dvoukomorový vak s obsahem roztoku aminokyselin (AMK 80 g), glukózy (G 160 g) a elektrolytů s možností přidání tukové emulze pro podání do periferní žíly (objem 1000 - 2000 ml)</v>
      </c>
      <c r="C7" s="94">
        <f>'CN Část 3 - 17'!F17</f>
        <v>0</v>
      </c>
    </row>
    <row r="8" spans="1:3" ht="46.9" customHeight="1">
      <c r="A8" s="85" t="str">
        <f>'CN Část 3 - 17'!A20</f>
        <v>Část 5.</v>
      </c>
      <c r="B8" s="87" t="str">
        <f>'CN Část 3 - 17'!B20:O20</f>
        <v>Dvoukomorový vak s obsahem roztoku aminokyselin (AMK 70 - 105 g), glukózy (G 180 - 250 g) a elektrolytů s možností přidání tukové emulze pro podání do centrální žíly (objem 1000 - 2000 ml)</v>
      </c>
      <c r="C8" s="94">
        <f>'CN Část 3 - 17'!F25</f>
        <v>0</v>
      </c>
    </row>
    <row r="9" spans="1:3" ht="46.9" customHeight="1">
      <c r="A9" s="85" t="str">
        <f>'CN Část 3 - 17'!A29</f>
        <v>Část 6.</v>
      </c>
      <c r="B9" s="87" t="str">
        <f>'CN Část 3 - 17'!B29:O29</f>
        <v>Dvoukomorový vak s obsahem roztoku aminokyselin (AMK 55 - 64 g), glukózy (G 200 - 250 g) a elektrolytů s možností přidání tukové emulze pro podání do centrální žíly (objem 2000 ml)</v>
      </c>
      <c r="C9" s="94">
        <f>'CN Část 3 - 17'!F34</f>
        <v>0</v>
      </c>
    </row>
    <row r="10" spans="1:3" ht="46.9" customHeight="1">
      <c r="A10" s="85" t="str">
        <f>'CN Část 3 - 17'!A37</f>
        <v>Část 7.</v>
      </c>
      <c r="B10" s="87" t="str">
        <f>'CN Část 3 - 17'!B37:O37</f>
        <v>Tříkomorový vak s obsahem roztoku aminokyselin (AMK 34 - 60 g), glukózy (G 80 - 135 g), tuků (T 40 - 75 g) a elektrolytů  do periferní žíly s max. obsahem sojového oleje 50%  a elektrolytů  do periferní žíly (objem 950 - 1950 ml) bez obsahu rybího oleje</v>
      </c>
      <c r="C10" s="94">
        <f>'CN Část 3 - 17'!F42</f>
        <v>0</v>
      </c>
    </row>
    <row r="11" spans="1:3" ht="46.9" customHeight="1">
      <c r="A11" s="85" t="str">
        <f>'CN Část 3 - 17'!A45</f>
        <v>Část 8.</v>
      </c>
      <c r="B11" s="87" t="str">
        <f>'CN Část 3 - 17'!B45:O45</f>
        <v>Tříkomorový vak s obsahem roztoku aminokyselin (AMK 50 - 80 g), glukózy (G 135 - 160 g), tuků (T 50 - 100 g) a elektrolytů  do periferní žíly s max. obsahem sojového oleje 50%  a elektrolytů  do periferní žíly (objem 2000 - 2500 ml) bez obsahu rybího oleje</v>
      </c>
      <c r="C11" s="94">
        <f>'CN Část 3 - 17'!F50</f>
        <v>0</v>
      </c>
    </row>
    <row r="12" spans="1:3" ht="46.9" customHeight="1">
      <c r="A12" s="85" t="str">
        <f>'CN Část 3 - 17'!A54</f>
        <v>Část 9.</v>
      </c>
      <c r="B12" s="87" t="str">
        <f>'CN Část 3 - 17'!B54:O54</f>
        <v>Tříkomorový vak s obsahem roztoku aminokyselin (AMK 34 - 60 g), glukózy (G 80 - 135 g), tuků ( T 40 - 75 g) a elektrolytů  do periferní žíly s max. obsahem sojového oleje 50%  a elektrolytů  do periferní žíly (objem 1250 - 1500ml) s obsahem rybího oleje</v>
      </c>
      <c r="C12" s="94">
        <f>'CN Část 3 - 17'!F59</f>
        <v>0</v>
      </c>
    </row>
    <row r="13" spans="1:3" ht="46.9" customHeight="1">
      <c r="A13" s="85" t="str">
        <f>'CN Část 3 - 17'!A62</f>
        <v>Část 10.</v>
      </c>
      <c r="B13" s="87" t="str">
        <f>'CN Část 3 - 17'!B62:O62</f>
        <v>Tříkomorový vak s obsahem roztoku aminokyselin (AMK 50 - 80 g), glukózy (G 135 - 160 g), tuků (T 50 - 100 g) a elektrolytů  do periferní žíly s max. obsahem sojového oleje 50%  a elektrolytů  do periferní žíly (objem 1900 - 2500 ml) s obsahem rybího oleje</v>
      </c>
      <c r="C13" s="94">
        <f>'CN Část 3 - 17'!F67</f>
        <v>0</v>
      </c>
    </row>
    <row r="14" spans="1:3" s="7" customFormat="1" ht="46.9" customHeight="1">
      <c r="A14" s="85" t="str">
        <f>'CN Část 3 - 17'!A70</f>
        <v>Část 11.</v>
      </c>
      <c r="B14" s="87" t="str">
        <f>'CN Část 3 - 17'!B70:O70</f>
        <v>Tříkomorový vak s obsahem roztoku aminokyselin (AMK 25 - 50 g), glukózy (G 60 - 150 g), tuků (T 16 - 50 g) a elektrolytů  do centrální žíly s max. obsahem sojového oleje 50% a elektrolytů  do centrální žíly (objem 950 - 1250 ml) s obsahem rybího oleje</v>
      </c>
      <c r="C14" s="94">
        <f>'CN Část 3 - 17'!F75</f>
        <v>0</v>
      </c>
    </row>
    <row r="15" spans="1:3" s="7" customFormat="1" ht="46.9" customHeight="1">
      <c r="A15" s="85" t="str">
        <f>'CN Část 3 - 17'!A79</f>
        <v>Část 12.</v>
      </c>
      <c r="B15" s="87" t="str">
        <f>'CN Část 3 - 17'!B79:O79</f>
        <v>Tříkomorový vak s obsahem roztoku aminokyselin (AMK 70 - 110 g), glukózy (G 180 - 275 g), tuků (T 50 - 75 g) a elektrolytů  do centrální žíly s max. obsahem sojového oleje 50% a elektrolytů  do centrální žíly (objem 1250 - 2000 ml) s obsahem rybího oleje</v>
      </c>
      <c r="C15" s="94">
        <f>'CN Část 3 - 17'!F84</f>
        <v>0</v>
      </c>
    </row>
    <row r="16" spans="1:3" s="7" customFormat="1" ht="46.9" customHeight="1">
      <c r="A16" s="85" t="str">
        <f>'CN Část 3 - 17'!A87</f>
        <v>Část 13.</v>
      </c>
      <c r="B16" s="87" t="str">
        <f>'CN Část 3 - 17'!B87:O87</f>
        <v>Tříkomorový vak s obsahem roztoku aminokyselin (AMK 96 - 144 g), glukózy (G 300 - 360 g), tuků (T 94 - 100 g) a elektrolytů  do centrální žíly s max. obsahem sojového oleje 50% a elektrolytů  do centrální žíly (objem 2000 - 2500 ml) s obsahem rybího oleje</v>
      </c>
      <c r="C16" s="94">
        <f>'CN Část 3 - 17'!F92</f>
        <v>0</v>
      </c>
    </row>
    <row r="17" spans="1:3" s="7" customFormat="1" ht="46.9" customHeight="1">
      <c r="A17" s="85" t="str">
        <f>'CN Část 3 - 17'!A95</f>
        <v>Část 14.</v>
      </c>
      <c r="B17" s="87" t="str">
        <f>'CN Část 3 - 17'!B95:O95</f>
        <v>Tříkomorový vak s obsahem roztoku aminokyselin (AMK 44 - 72 g), glukózy (G 110 - 180 g), tuků (T 40 - 50 g) a elektrolytů  do centrální žíly s max. obsahem sojového oleje 50% a elektrolytů  do centrální žíly (objem 1000 - 1250 ml) bez obsahu rybího oleje</v>
      </c>
      <c r="C17" s="94">
        <f>'CN Část 3 - 17'!F100</f>
        <v>0</v>
      </c>
    </row>
    <row r="18" spans="1:3" s="7" customFormat="1" ht="46.9" customHeight="1">
      <c r="A18" s="85" t="str">
        <f>'CN Část 3 - 17'!A105</f>
        <v>Část 15.</v>
      </c>
      <c r="B18" s="87" t="str">
        <f>'CN Část 3 - 17'!B105:O105</f>
        <v>Tříkomorový vak s obsahem roztoku aminokyselin (AMK 65 - 108 g), glukózy (G 225 - 280 g), tuků (T 75 - 80 g) a elektrolytů  do centrální žíly s max. obsahem sojového oleje 50% a elektrolytů  do centrální žíly (objem 1500 - 2000 ml) bez obsahu rybího oleje</v>
      </c>
      <c r="C18" s="94">
        <f>'CN Část 3 - 17'!F110</f>
        <v>0</v>
      </c>
    </row>
    <row r="19" spans="1:3" s="7" customFormat="1" ht="46.9" customHeight="1">
      <c r="A19" s="85" t="str">
        <f>'CN Část 3 - 17'!A113</f>
        <v>Část 16.</v>
      </c>
      <c r="B19" s="87" t="str">
        <f>'CN Část 3 - 17'!B113:O113</f>
        <v>Tříkomorový vak s obsahem roztoku aminokyselin (AMK 96 - 144 g), glukózy (G 220 - 360 g), tuků (T 75 - 100 g) a elektrolytů  do centrální žíly s max. obsahem sojového oleje 50% a elektrolytů  do centrální žíly (objem 1850 - 2500 ml) bez obsahu rybího oleje</v>
      </c>
      <c r="C19" s="94">
        <f>'CN Část 3 - 17'!F118</f>
        <v>0</v>
      </c>
    </row>
    <row r="20" spans="1:3" s="7" customFormat="1" ht="46.9" customHeight="1">
      <c r="A20" s="85" t="str">
        <f>'CN Část 3 - 17'!A120</f>
        <v>Část 17.</v>
      </c>
      <c r="B20" s="87" t="str">
        <f>'CN Část 3 - 17'!B120:O120</f>
        <v xml:space="preserve">Tříkomorový vak s obsahem roztoku aminokyselin (AMK 90 - 110 g), glukózy (G 200 - 280 g), tuků (T 65 - 85 g) do centrální žíly s obsahem 4 složek: sojový olej, MTC olej, olivový olej a rybí olej do centrální žíly (objem 1800- 2000 ml) </v>
      </c>
      <c r="C20" s="94">
        <f>'CN Část 3 - 17'!F125</f>
        <v>0</v>
      </c>
    </row>
    <row r="25" ht="89.25">
      <c r="B25" s="96"/>
    </row>
    <row r="26" ht="15"/>
    <row r="27" ht="15"/>
    <row r="28" ht="15"/>
    <row r="29" ht="15"/>
    <row r="30" ht="15"/>
    <row r="31" ht="15"/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97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showGridLines="0" tabSelected="1" zoomScale="85" zoomScaleNormal="85" workbookViewId="0" topLeftCell="A1">
      <selection activeCell="G5" sqref="G5"/>
    </sheetView>
  </sheetViews>
  <sheetFormatPr defaultColWidth="9.140625" defaultRowHeight="15"/>
  <cols>
    <col min="2" max="2" width="39.7109375" style="0" bestFit="1" customWidth="1"/>
    <col min="3" max="3" width="11.7109375" style="0" customWidth="1"/>
    <col min="4" max="4" width="18.421875" style="0" customWidth="1"/>
    <col min="5" max="6" width="10.28125" style="0" customWidth="1"/>
    <col min="7" max="7" width="19.140625" style="0" customWidth="1"/>
    <col min="8" max="8" width="25.28125" style="0" customWidth="1"/>
    <col min="9" max="9" width="11.7109375" style="0" customWidth="1"/>
    <col min="10" max="10" width="12.00390625" style="0" customWidth="1"/>
    <col min="11" max="11" width="25.7109375" style="0" customWidth="1"/>
    <col min="12" max="12" width="12.421875" style="0" customWidth="1"/>
  </cols>
  <sheetData>
    <row r="1" spans="1:12" ht="21" thickBot="1">
      <c r="A1" s="108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s="7" customFormat="1" ht="2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6.5" thickBot="1">
      <c r="A3" s="1"/>
      <c r="B3" s="1"/>
      <c r="C3" s="1"/>
      <c r="D3" s="1"/>
      <c r="E3" s="1"/>
      <c r="F3" s="1"/>
      <c r="G3" s="1"/>
      <c r="J3" s="1"/>
      <c r="K3" s="1"/>
      <c r="L3" s="1"/>
    </row>
    <row r="4" spans="1:12" ht="19.5" thickBot="1">
      <c r="A4" s="43" t="s">
        <v>79</v>
      </c>
      <c r="B4" s="81" t="s">
        <v>80</v>
      </c>
      <c r="C4" s="112"/>
      <c r="D4" s="112"/>
      <c r="E4" s="112"/>
      <c r="F4" s="111"/>
      <c r="G4" s="111"/>
      <c r="H4" s="1"/>
      <c r="I4" s="1"/>
      <c r="J4" s="1"/>
      <c r="K4" s="1"/>
      <c r="L4" s="1"/>
    </row>
    <row r="5" spans="1:12" ht="43.5" thickBot="1">
      <c r="A5" s="44" t="s">
        <v>12</v>
      </c>
      <c r="B5" s="45" t="s">
        <v>13</v>
      </c>
      <c r="C5" s="45" t="s">
        <v>14</v>
      </c>
      <c r="D5" s="45" t="s">
        <v>35</v>
      </c>
      <c r="E5" s="45" t="s">
        <v>15</v>
      </c>
      <c r="F5" s="45" t="s">
        <v>16</v>
      </c>
      <c r="G5" s="45" t="s">
        <v>100</v>
      </c>
      <c r="H5" s="45" t="s">
        <v>17</v>
      </c>
      <c r="I5" s="45" t="s">
        <v>18</v>
      </c>
      <c r="J5" s="45" t="s">
        <v>23</v>
      </c>
      <c r="K5" s="45" t="s">
        <v>19</v>
      </c>
      <c r="L5" s="46" t="s">
        <v>20</v>
      </c>
    </row>
    <row r="6" spans="1:12" ht="49.5">
      <c r="A6" s="47" t="s">
        <v>24</v>
      </c>
      <c r="B6" s="51" t="s">
        <v>99</v>
      </c>
      <c r="C6" s="48">
        <v>500</v>
      </c>
      <c r="D6" s="48">
        <v>5000</v>
      </c>
      <c r="E6" s="19"/>
      <c r="F6" s="49">
        <f>E6*1.1</f>
        <v>0</v>
      </c>
      <c r="G6" s="50">
        <f>E6*D6</f>
        <v>0</v>
      </c>
      <c r="H6" s="51" t="s">
        <v>21</v>
      </c>
      <c r="I6" s="52"/>
      <c r="J6" s="52"/>
      <c r="K6" s="52"/>
      <c r="L6" s="53"/>
    </row>
    <row r="7" spans="1:12" ht="50.25" thickBot="1">
      <c r="A7" s="54" t="s">
        <v>25</v>
      </c>
      <c r="B7" s="58" t="s">
        <v>22</v>
      </c>
      <c r="C7" s="55">
        <v>500</v>
      </c>
      <c r="D7" s="55">
        <v>2500</v>
      </c>
      <c r="E7" s="20"/>
      <c r="F7" s="56">
        <f>E7*1.1</f>
        <v>0</v>
      </c>
      <c r="G7" s="57">
        <f>E7*D7</f>
        <v>0</v>
      </c>
      <c r="H7" s="58" t="s">
        <v>21</v>
      </c>
      <c r="I7" s="59"/>
      <c r="J7" s="59"/>
      <c r="K7" s="59"/>
      <c r="L7" s="60"/>
    </row>
    <row r="8" spans="1:12" ht="16.5">
      <c r="A8" s="3"/>
      <c r="B8" s="2"/>
      <c r="C8" s="61"/>
      <c r="D8" s="107" t="s">
        <v>103</v>
      </c>
      <c r="E8" s="107"/>
      <c r="F8" s="107"/>
      <c r="G8" s="62">
        <f>SUM(G6:G7)</f>
        <v>0</v>
      </c>
      <c r="H8" s="3"/>
      <c r="I8" s="3"/>
      <c r="J8" s="3"/>
      <c r="K8" s="3"/>
      <c r="L8" s="3"/>
    </row>
    <row r="9" spans="1:12" s="7" customFormat="1" ht="16.5">
      <c r="A9" s="3"/>
      <c r="B9" s="2"/>
      <c r="C9" s="61"/>
      <c r="D9" s="91"/>
      <c r="E9" s="91"/>
      <c r="F9" s="91"/>
      <c r="G9" s="62"/>
      <c r="H9" s="3"/>
      <c r="I9" s="3"/>
      <c r="J9" s="3"/>
      <c r="K9" s="3"/>
      <c r="L9" s="3"/>
    </row>
    <row r="10" spans="1:12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9.5" thickBot="1">
      <c r="A11" s="43" t="s">
        <v>82</v>
      </c>
      <c r="B11" s="81" t="s">
        <v>81</v>
      </c>
      <c r="C11" s="112"/>
      <c r="D11" s="112"/>
      <c r="E11" s="112"/>
      <c r="F11" s="111"/>
      <c r="G11" s="111"/>
      <c r="H11" s="1"/>
      <c r="I11" s="1"/>
      <c r="J11" s="1"/>
      <c r="K11" s="1"/>
      <c r="L11" s="1"/>
    </row>
    <row r="12" spans="1:12" ht="43.5" thickBot="1">
      <c r="A12" s="44" t="s">
        <v>12</v>
      </c>
      <c r="B12" s="45" t="s">
        <v>13</v>
      </c>
      <c r="C12" s="45" t="s">
        <v>14</v>
      </c>
      <c r="D12" s="45" t="s">
        <v>35</v>
      </c>
      <c r="E12" s="45" t="s">
        <v>15</v>
      </c>
      <c r="F12" s="45" t="s">
        <v>16</v>
      </c>
      <c r="G12" s="45" t="s">
        <v>100</v>
      </c>
      <c r="H12" s="45" t="s">
        <v>17</v>
      </c>
      <c r="I12" s="45" t="s">
        <v>18</v>
      </c>
      <c r="J12" s="45" t="s">
        <v>23</v>
      </c>
      <c r="K12" s="45" t="s">
        <v>19</v>
      </c>
      <c r="L12" s="46" t="s">
        <v>20</v>
      </c>
    </row>
    <row r="13" spans="1:12" s="7" customFormat="1" ht="66">
      <c r="A13" s="63" t="s">
        <v>26</v>
      </c>
      <c r="B13" s="64" t="s">
        <v>29</v>
      </c>
      <c r="C13" s="64">
        <v>100</v>
      </c>
      <c r="D13" s="64">
        <v>1200</v>
      </c>
      <c r="E13" s="22"/>
      <c r="F13" s="65">
        <f>E13*1.1</f>
        <v>0</v>
      </c>
      <c r="G13" s="66">
        <f>E13*D13</f>
        <v>0</v>
      </c>
      <c r="H13" s="67" t="s">
        <v>69</v>
      </c>
      <c r="I13" s="68"/>
      <c r="J13" s="68"/>
      <c r="K13" s="68"/>
      <c r="L13" s="69"/>
    </row>
    <row r="14" spans="1:12" s="7" customFormat="1" ht="66">
      <c r="A14" s="47" t="s">
        <v>27</v>
      </c>
      <c r="B14" s="48" t="s">
        <v>29</v>
      </c>
      <c r="C14" s="48">
        <v>250</v>
      </c>
      <c r="D14" s="48">
        <v>1000</v>
      </c>
      <c r="E14" s="19"/>
      <c r="F14" s="49">
        <f>E14*1.1</f>
        <v>0</v>
      </c>
      <c r="G14" s="50">
        <f>E14*D14</f>
        <v>0</v>
      </c>
      <c r="H14" s="51" t="s">
        <v>69</v>
      </c>
      <c r="I14" s="52"/>
      <c r="J14" s="52"/>
      <c r="K14" s="52"/>
      <c r="L14" s="53"/>
    </row>
    <row r="15" spans="1:12" s="7" customFormat="1" ht="66.75" thickBot="1">
      <c r="A15" s="70" t="s">
        <v>28</v>
      </c>
      <c r="B15" s="71" t="s">
        <v>29</v>
      </c>
      <c r="C15" s="71">
        <v>500</v>
      </c>
      <c r="D15" s="71">
        <v>200</v>
      </c>
      <c r="E15" s="23"/>
      <c r="F15" s="72">
        <f>E15*1.1</f>
        <v>0</v>
      </c>
      <c r="G15" s="73">
        <f>E15*D15</f>
        <v>0</v>
      </c>
      <c r="H15" s="74" t="s">
        <v>69</v>
      </c>
      <c r="I15" s="75"/>
      <c r="J15" s="75"/>
      <c r="K15" s="75"/>
      <c r="L15" s="76"/>
    </row>
    <row r="16" spans="1:12" ht="15">
      <c r="A16" s="77"/>
      <c r="B16" s="77"/>
      <c r="C16" s="77"/>
      <c r="D16" s="107" t="s">
        <v>104</v>
      </c>
      <c r="E16" s="107"/>
      <c r="F16" s="107"/>
      <c r="G16" s="62">
        <f>SUM(G13:G15)</f>
        <v>0</v>
      </c>
      <c r="H16" s="77"/>
      <c r="I16" s="77"/>
      <c r="J16" s="77"/>
      <c r="K16" s="77"/>
      <c r="L16" s="77"/>
    </row>
    <row r="20" spans="1:2" ht="15.75">
      <c r="A20" s="1"/>
      <c r="B20" s="1"/>
    </row>
    <row r="25" ht="15.75">
      <c r="G25" s="6" t="s">
        <v>101</v>
      </c>
    </row>
  </sheetData>
  <mergeCells count="7">
    <mergeCell ref="D16:F16"/>
    <mergeCell ref="A1:L1"/>
    <mergeCell ref="F4:G4"/>
    <mergeCell ref="C4:E4"/>
    <mergeCell ref="C11:E11"/>
    <mergeCell ref="F11:G11"/>
    <mergeCell ref="D8:F8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3"/>
  <sheetViews>
    <sheetView showGridLines="0" zoomScaleSheetLayoutView="55" workbookViewId="0" topLeftCell="A1">
      <selection activeCell="C125" sqref="C125:E125"/>
    </sheetView>
  </sheetViews>
  <sheetFormatPr defaultColWidth="9.140625" defaultRowHeight="15"/>
  <cols>
    <col min="1" max="1" width="10.28125" style="40" customWidth="1"/>
    <col min="2" max="2" width="14.7109375" style="0" customWidth="1"/>
    <col min="6" max="6" width="8.8515625" style="0" customWidth="1"/>
    <col min="10" max="10" width="22.28125" style="0" customWidth="1"/>
    <col min="11" max="12" width="10.7109375" style="0" customWidth="1"/>
    <col min="13" max="13" width="13.28125" style="0" customWidth="1"/>
    <col min="14" max="14" width="14.7109375" style="0" customWidth="1"/>
  </cols>
  <sheetData>
    <row r="1" spans="1:15" s="7" customFormat="1" ht="18.75" thickBot="1">
      <c r="A1" s="122" t="s">
        <v>143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5" s="7" customFormat="1" ht="18">
      <c r="A2" s="82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 thickBot="1">
      <c r="A3" s="125" t="s">
        <v>128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31.9" customHeight="1" thickBot="1">
      <c r="A4" s="84" t="s">
        <v>83</v>
      </c>
      <c r="B4" s="113" t="s">
        <v>146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5" ht="16.5" thickBot="1">
      <c r="A5" s="115">
        <v>3</v>
      </c>
      <c r="B5" s="8" t="s">
        <v>0</v>
      </c>
      <c r="C5" s="98"/>
      <c r="D5" s="99"/>
      <c r="E5" s="9"/>
      <c r="F5" s="11"/>
      <c r="G5" s="9"/>
      <c r="H5" s="9"/>
      <c r="I5" s="12"/>
      <c r="J5" s="9"/>
      <c r="K5" s="9"/>
      <c r="L5" s="9"/>
      <c r="M5" s="13"/>
      <c r="N5" s="13"/>
      <c r="O5" s="14"/>
    </row>
    <row r="6" spans="1:15" s="32" customFormat="1" ht="15.75" thickBot="1">
      <c r="A6" s="119"/>
      <c r="B6" s="24" t="s">
        <v>126</v>
      </c>
      <c r="C6" s="97">
        <v>40</v>
      </c>
      <c r="D6" s="97">
        <v>80</v>
      </c>
      <c r="E6" s="26"/>
      <c r="F6" s="27"/>
      <c r="G6" s="28"/>
      <c r="H6" s="28"/>
      <c r="I6" s="29"/>
      <c r="J6" s="28"/>
      <c r="K6" s="28"/>
      <c r="L6" s="28"/>
      <c r="M6" s="30"/>
      <c r="N6" s="30"/>
      <c r="O6" s="31"/>
    </row>
    <row r="7" spans="1:15" s="32" customFormat="1" ht="40.5">
      <c r="A7" s="119"/>
      <c r="B7" s="33" t="s">
        <v>127</v>
      </c>
      <c r="C7" s="34" t="s">
        <v>130</v>
      </c>
      <c r="D7" s="34" t="s">
        <v>131</v>
      </c>
      <c r="E7" s="34" t="s">
        <v>129</v>
      </c>
      <c r="F7" s="35" t="s">
        <v>3</v>
      </c>
      <c r="G7" s="4" t="s">
        <v>6</v>
      </c>
      <c r="H7" s="34" t="s">
        <v>1</v>
      </c>
      <c r="I7" s="4" t="s">
        <v>30</v>
      </c>
      <c r="J7" s="34" t="s">
        <v>2</v>
      </c>
      <c r="K7" s="4" t="s">
        <v>4</v>
      </c>
      <c r="L7" s="4" t="s">
        <v>5</v>
      </c>
      <c r="M7" s="36" t="s">
        <v>89</v>
      </c>
      <c r="N7" s="36" t="s">
        <v>33</v>
      </c>
      <c r="O7" s="5" t="s">
        <v>34</v>
      </c>
    </row>
    <row r="8" spans="1:15" s="40" customFormat="1" ht="22.9" customHeight="1" thickBot="1">
      <c r="A8" s="120"/>
      <c r="B8" s="37"/>
      <c r="C8" s="102">
        <v>40</v>
      </c>
      <c r="D8" s="102">
        <v>80</v>
      </c>
      <c r="E8" s="103"/>
      <c r="F8" s="100" t="str">
        <f>IF(K8=0,"",K8/C8)</f>
        <v/>
      </c>
      <c r="G8" s="101" t="str">
        <f>IF(K8=0,"",L8/C8)</f>
        <v/>
      </c>
      <c r="H8" s="17"/>
      <c r="I8" s="38"/>
      <c r="J8" s="38"/>
      <c r="K8" s="41"/>
      <c r="L8" s="16">
        <f>K8*1.1</f>
        <v>0</v>
      </c>
      <c r="M8" s="39">
        <v>200</v>
      </c>
      <c r="N8" s="101">
        <f>M8*K8</f>
        <v>0</v>
      </c>
      <c r="O8" s="18"/>
    </row>
    <row r="9" spans="1:6" s="7" customFormat="1" ht="15">
      <c r="A9" s="40"/>
      <c r="C9" s="118" t="s">
        <v>105</v>
      </c>
      <c r="D9" s="118"/>
      <c r="E9" s="118"/>
      <c r="F9" s="21">
        <f>SUM(F8)</f>
        <v>0</v>
      </c>
    </row>
    <row r="10" spans="1:6" s="7" customFormat="1" ht="15">
      <c r="A10" s="40"/>
      <c r="C10" s="42"/>
      <c r="D10" s="42"/>
      <c r="E10" s="42"/>
      <c r="F10" s="21"/>
    </row>
    <row r="11" s="7" customFormat="1" ht="15.75" thickBot="1">
      <c r="A11" s="40"/>
    </row>
    <row r="12" spans="1:15" s="7" customFormat="1" ht="31.9" customHeight="1" thickBot="1">
      <c r="A12" s="84" t="s">
        <v>84</v>
      </c>
      <c r="B12" s="113" t="s">
        <v>145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</row>
    <row r="13" spans="1:15" s="7" customFormat="1" ht="16.5" thickBot="1">
      <c r="A13" s="115">
        <v>4</v>
      </c>
      <c r="B13" s="8" t="s">
        <v>0</v>
      </c>
      <c r="C13" s="9"/>
      <c r="D13" s="10"/>
      <c r="E13" s="9"/>
      <c r="F13" s="11"/>
      <c r="G13" s="9"/>
      <c r="H13" s="9"/>
      <c r="I13" s="12"/>
      <c r="J13" s="9"/>
      <c r="K13" s="9"/>
      <c r="L13" s="9"/>
      <c r="M13" s="13"/>
      <c r="N13" s="13"/>
      <c r="O13" s="14"/>
    </row>
    <row r="14" spans="1:15" s="32" customFormat="1" ht="15.75" thickBot="1">
      <c r="A14" s="119"/>
      <c r="B14" s="24" t="s">
        <v>144</v>
      </c>
      <c r="C14" s="97">
        <v>80</v>
      </c>
      <c r="D14" s="97">
        <v>160</v>
      </c>
      <c r="E14" s="26"/>
      <c r="F14" s="27"/>
      <c r="G14" s="28"/>
      <c r="H14" s="28"/>
      <c r="I14" s="29"/>
      <c r="J14" s="28"/>
      <c r="K14" s="28"/>
      <c r="L14" s="28"/>
      <c r="M14" s="30"/>
      <c r="N14" s="30"/>
      <c r="O14" s="31"/>
    </row>
    <row r="15" spans="1:15" s="32" customFormat="1" ht="40.5">
      <c r="A15" s="119"/>
      <c r="B15" s="33" t="s">
        <v>127</v>
      </c>
      <c r="C15" s="34" t="s">
        <v>130</v>
      </c>
      <c r="D15" s="34" t="s">
        <v>131</v>
      </c>
      <c r="E15" s="34" t="s">
        <v>129</v>
      </c>
      <c r="F15" s="35" t="s">
        <v>3</v>
      </c>
      <c r="G15" s="4" t="s">
        <v>6</v>
      </c>
      <c r="H15" s="34" t="s">
        <v>1</v>
      </c>
      <c r="I15" s="4" t="s">
        <v>30</v>
      </c>
      <c r="J15" s="34" t="s">
        <v>2</v>
      </c>
      <c r="K15" s="4" t="s">
        <v>4</v>
      </c>
      <c r="L15" s="4" t="s">
        <v>5</v>
      </c>
      <c r="M15" s="36" t="s">
        <v>89</v>
      </c>
      <c r="N15" s="36" t="str">
        <f>N7</f>
        <v>Předpokládaná suma - obrat za 2 roky  bez DPH</v>
      </c>
      <c r="O15" s="5" t="s">
        <v>34</v>
      </c>
    </row>
    <row r="16" spans="1:15" s="40" customFormat="1" ht="22.9" customHeight="1" thickBot="1">
      <c r="A16" s="120"/>
      <c r="B16" s="37"/>
      <c r="C16" s="102">
        <v>80</v>
      </c>
      <c r="D16" s="102">
        <v>160</v>
      </c>
      <c r="E16" s="17"/>
      <c r="F16" s="100" t="str">
        <f>IF(K16=0,"",K16/C16)</f>
        <v/>
      </c>
      <c r="G16" s="101" t="str">
        <f>IF(K16=0,"",L16/C16)</f>
        <v/>
      </c>
      <c r="H16" s="17"/>
      <c r="I16" s="38"/>
      <c r="J16" s="38"/>
      <c r="K16" s="41"/>
      <c r="L16" s="16">
        <f>K16*1.1</f>
        <v>0</v>
      </c>
      <c r="M16" s="39">
        <v>4300</v>
      </c>
      <c r="N16" s="101">
        <f>M16*K16</f>
        <v>0</v>
      </c>
      <c r="O16" s="18"/>
    </row>
    <row r="17" spans="3:6" ht="15">
      <c r="C17" s="118" t="s">
        <v>106</v>
      </c>
      <c r="D17" s="118"/>
      <c r="E17" s="118"/>
      <c r="F17" s="21">
        <f>SUM(F16)</f>
        <v>0</v>
      </c>
    </row>
    <row r="18" spans="1:6" s="7" customFormat="1" ht="15">
      <c r="A18" s="40"/>
      <c r="C18" s="42"/>
      <c r="D18" s="42"/>
      <c r="E18" s="42"/>
      <c r="F18" s="21"/>
    </row>
    <row r="19" ht="15.75" thickBot="1"/>
    <row r="20" spans="1:15" ht="31.9" customHeight="1" thickBot="1">
      <c r="A20" s="84" t="s">
        <v>86</v>
      </c>
      <c r="B20" s="113" t="s">
        <v>132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</row>
    <row r="21" spans="1:15" s="7" customFormat="1" ht="16.5" thickBot="1">
      <c r="A21" s="115">
        <v>5</v>
      </c>
      <c r="B21" s="8" t="s">
        <v>7</v>
      </c>
      <c r="C21" s="9"/>
      <c r="D21" s="10"/>
      <c r="E21" s="9"/>
      <c r="F21" s="11"/>
      <c r="G21" s="9"/>
      <c r="H21" s="9"/>
      <c r="I21" s="12"/>
      <c r="J21" s="9"/>
      <c r="K21" s="9"/>
      <c r="L21" s="9"/>
      <c r="M21" s="13"/>
      <c r="N21" s="13"/>
      <c r="O21" s="14"/>
    </row>
    <row r="22" spans="1:15" s="32" customFormat="1" ht="15.75" thickBot="1">
      <c r="A22" s="116"/>
      <c r="B22" s="24" t="s">
        <v>77</v>
      </c>
      <c r="C22" s="25" t="s">
        <v>64</v>
      </c>
      <c r="D22" s="25" t="s">
        <v>72</v>
      </c>
      <c r="E22" s="26"/>
      <c r="F22" s="27"/>
      <c r="G22" s="28"/>
      <c r="H22" s="28"/>
      <c r="I22" s="29"/>
      <c r="J22" s="28"/>
      <c r="K22" s="28"/>
      <c r="L22" s="28"/>
      <c r="M22" s="30"/>
      <c r="N22" s="30"/>
      <c r="O22" s="31"/>
    </row>
    <row r="23" spans="1:15" s="32" customFormat="1" ht="40.5">
      <c r="A23" s="116"/>
      <c r="B23" s="33" t="s">
        <v>127</v>
      </c>
      <c r="C23" s="34" t="s">
        <v>130</v>
      </c>
      <c r="D23" s="34" t="s">
        <v>131</v>
      </c>
      <c r="E23" s="34" t="s">
        <v>129</v>
      </c>
      <c r="F23" s="35" t="s">
        <v>3</v>
      </c>
      <c r="G23" s="4" t="s">
        <v>6</v>
      </c>
      <c r="H23" s="34" t="s">
        <v>1</v>
      </c>
      <c r="I23" s="4" t="s">
        <v>30</v>
      </c>
      <c r="J23" s="34" t="s">
        <v>2</v>
      </c>
      <c r="K23" s="4" t="s">
        <v>4</v>
      </c>
      <c r="L23" s="4" t="s">
        <v>5</v>
      </c>
      <c r="M23" s="36" t="s">
        <v>89</v>
      </c>
      <c r="N23" s="36" t="s">
        <v>33</v>
      </c>
      <c r="O23" s="5" t="s">
        <v>34</v>
      </c>
    </row>
    <row r="24" spans="1:15" s="40" customFormat="1" ht="22.9" customHeight="1" thickBot="1">
      <c r="A24" s="117"/>
      <c r="B24" s="37"/>
      <c r="C24" s="17"/>
      <c r="D24" s="17"/>
      <c r="E24" s="17"/>
      <c r="F24" s="100" t="str">
        <f>IF(K24=0,"",K24/C24)</f>
        <v/>
      </c>
      <c r="G24" s="101" t="str">
        <f>IF(K24=0,"",L24/C24)</f>
        <v/>
      </c>
      <c r="H24" s="17"/>
      <c r="I24" s="38"/>
      <c r="J24" s="38"/>
      <c r="K24" s="41"/>
      <c r="L24" s="16">
        <f>K24*1.1</f>
        <v>0</v>
      </c>
      <c r="M24" s="39">
        <v>450</v>
      </c>
      <c r="N24" s="101">
        <f>M24*K24</f>
        <v>0</v>
      </c>
      <c r="O24" s="18"/>
    </row>
    <row r="25" spans="3:6" ht="15">
      <c r="C25" s="118" t="s">
        <v>107</v>
      </c>
      <c r="D25" s="118"/>
      <c r="E25" s="118"/>
      <c r="F25" s="21">
        <f>SUM(F24)</f>
        <v>0</v>
      </c>
    </row>
    <row r="26" spans="1:6" s="7" customFormat="1" ht="15">
      <c r="A26" s="40"/>
      <c r="C26" s="42"/>
      <c r="D26" s="42"/>
      <c r="E26" s="42"/>
      <c r="F26" s="21"/>
    </row>
    <row r="27" spans="1:6" s="7" customFormat="1" ht="15">
      <c r="A27" s="40"/>
      <c r="C27" s="42"/>
      <c r="D27" s="42"/>
      <c r="E27" s="42"/>
      <c r="F27" s="21"/>
    </row>
    <row r="28" ht="15.75" thickBot="1"/>
    <row r="29" spans="1:15" ht="31.9" customHeight="1" thickBot="1">
      <c r="A29" s="84" t="s">
        <v>87</v>
      </c>
      <c r="B29" s="113" t="s">
        <v>133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</row>
    <row r="30" spans="1:15" s="7" customFormat="1" ht="16.5" thickBot="1">
      <c r="A30" s="115">
        <v>6</v>
      </c>
      <c r="B30" s="8" t="s">
        <v>7</v>
      </c>
      <c r="C30" s="9"/>
      <c r="D30" s="10"/>
      <c r="E30" s="9"/>
      <c r="F30" s="11"/>
      <c r="G30" s="9"/>
      <c r="H30" s="9"/>
      <c r="I30" s="12"/>
      <c r="J30" s="9"/>
      <c r="K30" s="9"/>
      <c r="L30" s="9"/>
      <c r="M30" s="13"/>
      <c r="N30" s="13"/>
      <c r="O30" s="14"/>
    </row>
    <row r="31" spans="1:15" s="32" customFormat="1" ht="15.75" thickBot="1">
      <c r="A31" s="116"/>
      <c r="B31" s="24">
        <v>2000</v>
      </c>
      <c r="C31" s="25" t="s">
        <v>8</v>
      </c>
      <c r="D31" s="25" t="s">
        <v>9</v>
      </c>
      <c r="E31" s="26"/>
      <c r="F31" s="27"/>
      <c r="G31" s="28"/>
      <c r="H31" s="28"/>
      <c r="I31" s="29"/>
      <c r="J31" s="28"/>
      <c r="K31" s="28"/>
      <c r="L31" s="28"/>
      <c r="M31" s="30"/>
      <c r="N31" s="30"/>
      <c r="O31" s="31"/>
    </row>
    <row r="32" spans="1:15" s="32" customFormat="1" ht="40.5">
      <c r="A32" s="116"/>
      <c r="B32" s="33" t="s">
        <v>127</v>
      </c>
      <c r="C32" s="34" t="s">
        <v>130</v>
      </c>
      <c r="D32" s="34" t="s">
        <v>131</v>
      </c>
      <c r="E32" s="34" t="s">
        <v>129</v>
      </c>
      <c r="F32" s="35" t="s">
        <v>3</v>
      </c>
      <c r="G32" s="4" t="s">
        <v>6</v>
      </c>
      <c r="H32" s="34" t="s">
        <v>1</v>
      </c>
      <c r="I32" s="4" t="s">
        <v>30</v>
      </c>
      <c r="J32" s="34" t="s">
        <v>2</v>
      </c>
      <c r="K32" s="4" t="s">
        <v>4</v>
      </c>
      <c r="L32" s="4" t="s">
        <v>5</v>
      </c>
      <c r="M32" s="36" t="s">
        <v>89</v>
      </c>
      <c r="N32" s="36" t="s">
        <v>33</v>
      </c>
      <c r="O32" s="5" t="s">
        <v>34</v>
      </c>
    </row>
    <row r="33" spans="1:15" s="40" customFormat="1" ht="22.9" customHeight="1" thickBot="1">
      <c r="A33" s="117"/>
      <c r="B33" s="37"/>
      <c r="C33" s="17"/>
      <c r="D33" s="17"/>
      <c r="E33" s="17"/>
      <c r="F33" s="100" t="str">
        <f>IF(K33=0,"",K33/C33)</f>
        <v/>
      </c>
      <c r="G33" s="101" t="str">
        <f>IF(K33=0,"",L33/C33)</f>
        <v/>
      </c>
      <c r="H33" s="17"/>
      <c r="I33" s="38"/>
      <c r="J33" s="38"/>
      <c r="K33" s="41"/>
      <c r="L33" s="16">
        <f>K33*1.1</f>
        <v>0</v>
      </c>
      <c r="M33" s="39">
        <v>1000</v>
      </c>
      <c r="N33" s="101">
        <f>M33*K33</f>
        <v>0</v>
      </c>
      <c r="O33" s="18"/>
    </row>
    <row r="34" spans="1:6" s="7" customFormat="1" ht="15">
      <c r="A34" s="40"/>
      <c r="C34" s="118" t="s">
        <v>108</v>
      </c>
      <c r="D34" s="118"/>
      <c r="E34" s="118"/>
      <c r="F34" s="21">
        <f>SUM(F33)</f>
        <v>0</v>
      </c>
    </row>
    <row r="35" ht="15.75">
      <c r="A35" s="83"/>
    </row>
    <row r="36" ht="16.5" thickBot="1">
      <c r="A36" s="83"/>
    </row>
    <row r="37" spans="1:15" s="7" customFormat="1" ht="31.9" customHeight="1" thickBot="1">
      <c r="A37" s="84" t="s">
        <v>88</v>
      </c>
      <c r="B37" s="113" t="s">
        <v>134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1:15" s="7" customFormat="1" ht="16.5" thickBot="1">
      <c r="A38" s="115">
        <v>7</v>
      </c>
      <c r="B38" s="8" t="s">
        <v>36</v>
      </c>
      <c r="C38" s="9"/>
      <c r="D38" s="10"/>
      <c r="E38" s="9"/>
      <c r="F38" s="11"/>
      <c r="G38" s="9"/>
      <c r="H38" s="9"/>
      <c r="I38" s="12"/>
      <c r="J38" s="9"/>
      <c r="K38" s="9"/>
      <c r="L38" s="9"/>
      <c r="M38" s="13"/>
      <c r="N38" s="13"/>
      <c r="O38" s="14"/>
    </row>
    <row r="39" spans="1:15" s="32" customFormat="1" ht="15.75" thickBot="1">
      <c r="A39" s="116"/>
      <c r="B39" s="24" t="s">
        <v>78</v>
      </c>
      <c r="C39" s="25" t="s">
        <v>70</v>
      </c>
      <c r="D39" s="25" t="s">
        <v>41</v>
      </c>
      <c r="E39" s="26" t="s">
        <v>40</v>
      </c>
      <c r="F39" s="27"/>
      <c r="G39" s="28"/>
      <c r="H39" s="28"/>
      <c r="I39" s="29"/>
      <c r="J39" s="28"/>
      <c r="K39" s="28"/>
      <c r="L39" s="28"/>
      <c r="M39" s="30"/>
      <c r="N39" s="30"/>
      <c r="O39" s="31"/>
    </row>
    <row r="40" spans="1:15" s="32" customFormat="1" ht="40.5">
      <c r="A40" s="116"/>
      <c r="B40" s="33" t="s">
        <v>127</v>
      </c>
      <c r="C40" s="34" t="s">
        <v>130</v>
      </c>
      <c r="D40" s="34" t="s">
        <v>131</v>
      </c>
      <c r="E40" s="34" t="s">
        <v>129</v>
      </c>
      <c r="F40" s="35" t="s">
        <v>3</v>
      </c>
      <c r="G40" s="4" t="s">
        <v>6</v>
      </c>
      <c r="H40" s="34" t="s">
        <v>1</v>
      </c>
      <c r="I40" s="4" t="s">
        <v>30</v>
      </c>
      <c r="J40" s="34" t="s">
        <v>2</v>
      </c>
      <c r="K40" s="4" t="s">
        <v>4</v>
      </c>
      <c r="L40" s="4" t="s">
        <v>5</v>
      </c>
      <c r="M40" s="36" t="s">
        <v>32</v>
      </c>
      <c r="N40" s="36" t="s">
        <v>33</v>
      </c>
      <c r="O40" s="5" t="s">
        <v>34</v>
      </c>
    </row>
    <row r="41" spans="1:15" s="40" customFormat="1" ht="22.9" customHeight="1" thickBot="1">
      <c r="A41" s="117"/>
      <c r="B41" s="37"/>
      <c r="C41" s="17"/>
      <c r="D41" s="17"/>
      <c r="E41" s="17"/>
      <c r="F41" s="100" t="str">
        <f>IF(K41=0,"",K41/C41)</f>
        <v/>
      </c>
      <c r="G41" s="101" t="str">
        <f>IF(K41=0,"",L41/C41)</f>
        <v/>
      </c>
      <c r="H41" s="17"/>
      <c r="I41" s="38"/>
      <c r="J41" s="38"/>
      <c r="K41" s="41"/>
      <c r="L41" s="16">
        <f>K41*1.1</f>
        <v>0</v>
      </c>
      <c r="M41" s="39">
        <v>1500</v>
      </c>
      <c r="N41" s="101">
        <f>M41*K41</f>
        <v>0</v>
      </c>
      <c r="O41" s="18"/>
    </row>
    <row r="42" spans="1:6" s="7" customFormat="1" ht="15">
      <c r="A42" s="40"/>
      <c r="C42" s="118" t="s">
        <v>109</v>
      </c>
      <c r="D42" s="118"/>
      <c r="E42" s="118"/>
      <c r="F42" s="21">
        <f>SUM(F41)</f>
        <v>0</v>
      </c>
    </row>
    <row r="43" spans="1:6" s="7" customFormat="1" ht="15">
      <c r="A43" s="40"/>
      <c r="C43" s="42"/>
      <c r="D43" s="42"/>
      <c r="E43" s="42"/>
      <c r="F43" s="21"/>
    </row>
    <row r="44" spans="1:15" ht="16.5" thickBot="1">
      <c r="A44" s="83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</row>
    <row r="45" spans="1:15" ht="31.9" customHeight="1" thickBot="1">
      <c r="A45" s="84" t="s">
        <v>90</v>
      </c>
      <c r="B45" s="113" t="s">
        <v>147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4"/>
    </row>
    <row r="46" spans="1:15" s="7" customFormat="1" ht="16.5" thickBot="1">
      <c r="A46" s="115">
        <v>8</v>
      </c>
      <c r="B46" s="8" t="s">
        <v>36</v>
      </c>
      <c r="C46" s="9"/>
      <c r="D46" s="10"/>
      <c r="E46" s="9"/>
      <c r="F46" s="11"/>
      <c r="G46" s="9"/>
      <c r="H46" s="9"/>
      <c r="I46" s="12"/>
      <c r="J46" s="9"/>
      <c r="K46" s="9"/>
      <c r="L46" s="9"/>
      <c r="M46" s="13"/>
      <c r="N46" s="13"/>
      <c r="O46" s="14"/>
    </row>
    <row r="47" spans="1:15" s="32" customFormat="1" ht="15.75" thickBot="1">
      <c r="A47" s="116"/>
      <c r="B47" s="24" t="s">
        <v>42</v>
      </c>
      <c r="C47" s="25" t="s">
        <v>43</v>
      </c>
      <c r="D47" s="25" t="s">
        <v>47</v>
      </c>
      <c r="E47" s="26" t="s">
        <v>71</v>
      </c>
      <c r="F47" s="27"/>
      <c r="G47" s="28"/>
      <c r="H47" s="28"/>
      <c r="I47" s="29"/>
      <c r="J47" s="28"/>
      <c r="K47" s="28"/>
      <c r="L47" s="28"/>
      <c r="M47" s="30"/>
      <c r="N47" s="30"/>
      <c r="O47" s="31"/>
    </row>
    <row r="48" spans="1:15" s="32" customFormat="1" ht="40.5">
      <c r="A48" s="116"/>
      <c r="B48" s="33" t="s">
        <v>127</v>
      </c>
      <c r="C48" s="34" t="s">
        <v>130</v>
      </c>
      <c r="D48" s="34" t="s">
        <v>131</v>
      </c>
      <c r="E48" s="34" t="s">
        <v>129</v>
      </c>
      <c r="F48" s="35" t="s">
        <v>3</v>
      </c>
      <c r="G48" s="4" t="s">
        <v>6</v>
      </c>
      <c r="H48" s="34" t="s">
        <v>1</v>
      </c>
      <c r="I48" s="4" t="s">
        <v>30</v>
      </c>
      <c r="J48" s="34" t="s">
        <v>2</v>
      </c>
      <c r="K48" s="4" t="s">
        <v>4</v>
      </c>
      <c r="L48" s="4" t="s">
        <v>5</v>
      </c>
      <c r="M48" s="36" t="s">
        <v>32</v>
      </c>
      <c r="N48" s="36" t="s">
        <v>33</v>
      </c>
      <c r="O48" s="5" t="s">
        <v>34</v>
      </c>
    </row>
    <row r="49" spans="1:15" s="40" customFormat="1" ht="22.9" customHeight="1" thickBot="1">
      <c r="A49" s="117"/>
      <c r="B49" s="37"/>
      <c r="C49" s="17"/>
      <c r="D49" s="17"/>
      <c r="E49" s="17"/>
      <c r="F49" s="100" t="str">
        <f>IF(K49=0,"",K49/C49)</f>
        <v/>
      </c>
      <c r="G49" s="101" t="str">
        <f>IF(K49=0,"",L49/C49)</f>
        <v/>
      </c>
      <c r="H49" s="17"/>
      <c r="I49" s="38"/>
      <c r="J49" s="38"/>
      <c r="K49" s="41"/>
      <c r="L49" s="16">
        <f>K49*1.1</f>
        <v>0</v>
      </c>
      <c r="M49" s="39">
        <v>3900</v>
      </c>
      <c r="N49" s="101">
        <f>M49*K49</f>
        <v>0</v>
      </c>
      <c r="O49" s="18"/>
    </row>
    <row r="50" spans="1:6" s="7" customFormat="1" ht="15">
      <c r="A50" s="40"/>
      <c r="C50" s="118" t="s">
        <v>110</v>
      </c>
      <c r="D50" s="118"/>
      <c r="E50" s="118"/>
      <c r="F50" s="21">
        <f>SUM(F49)</f>
        <v>0</v>
      </c>
    </row>
    <row r="51" spans="1:6" s="7" customFormat="1" ht="15">
      <c r="A51" s="40"/>
      <c r="C51" s="42"/>
      <c r="D51" s="42"/>
      <c r="E51" s="42"/>
      <c r="F51" s="21"/>
    </row>
    <row r="52" spans="1:15" s="7" customFormat="1" ht="15">
      <c r="A52" s="4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s="7" customFormat="1" ht="15.75" thickBot="1">
      <c r="A53" s="4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s="7" customFormat="1" ht="31.9" customHeight="1" thickBot="1">
      <c r="A54" s="84" t="s">
        <v>91</v>
      </c>
      <c r="B54" s="113" t="s">
        <v>135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4"/>
    </row>
    <row r="55" spans="1:15" s="7" customFormat="1" ht="16.5" thickBot="1">
      <c r="A55" s="115">
        <v>9</v>
      </c>
      <c r="B55" s="8" t="s">
        <v>36</v>
      </c>
      <c r="C55" s="9"/>
      <c r="D55" s="10"/>
      <c r="E55" s="9"/>
      <c r="F55" s="11"/>
      <c r="G55" s="9"/>
      <c r="H55" s="9"/>
      <c r="I55" s="12"/>
      <c r="J55" s="9"/>
      <c r="K55" s="9"/>
      <c r="L55" s="9"/>
      <c r="M55" s="13"/>
      <c r="N55" s="13"/>
      <c r="O55" s="14"/>
    </row>
    <row r="56" spans="1:15" s="32" customFormat="1" ht="15.75" thickBot="1">
      <c r="A56" s="116"/>
      <c r="B56" s="24" t="s">
        <v>44</v>
      </c>
      <c r="C56" s="25" t="s">
        <v>45</v>
      </c>
      <c r="D56" s="25" t="s">
        <v>38</v>
      </c>
      <c r="E56" s="26" t="s">
        <v>39</v>
      </c>
      <c r="F56" s="27"/>
      <c r="G56" s="28"/>
      <c r="H56" s="28"/>
      <c r="I56" s="29"/>
      <c r="J56" s="28"/>
      <c r="K56" s="28"/>
      <c r="L56" s="28"/>
      <c r="M56" s="30"/>
      <c r="N56" s="30"/>
      <c r="O56" s="31"/>
    </row>
    <row r="57" spans="1:15" s="32" customFormat="1" ht="40.5">
      <c r="A57" s="116"/>
      <c r="B57" s="33" t="s">
        <v>127</v>
      </c>
      <c r="C57" s="34" t="s">
        <v>130</v>
      </c>
      <c r="D57" s="34" t="s">
        <v>131</v>
      </c>
      <c r="E57" s="34" t="s">
        <v>129</v>
      </c>
      <c r="F57" s="35" t="s">
        <v>3</v>
      </c>
      <c r="G57" s="4" t="s">
        <v>6</v>
      </c>
      <c r="H57" s="34" t="s">
        <v>1</v>
      </c>
      <c r="I57" s="4" t="s">
        <v>30</v>
      </c>
      <c r="J57" s="34" t="s">
        <v>2</v>
      </c>
      <c r="K57" s="4" t="s">
        <v>4</v>
      </c>
      <c r="L57" s="4" t="s">
        <v>5</v>
      </c>
      <c r="M57" s="36" t="s">
        <v>32</v>
      </c>
      <c r="N57" s="36" t="s">
        <v>33</v>
      </c>
      <c r="O57" s="5" t="s">
        <v>34</v>
      </c>
    </row>
    <row r="58" spans="1:15" s="40" customFormat="1" ht="22.9" customHeight="1" thickBot="1">
      <c r="A58" s="117"/>
      <c r="B58" s="37"/>
      <c r="C58" s="17"/>
      <c r="D58" s="17"/>
      <c r="E58" s="17"/>
      <c r="F58" s="100" t="str">
        <f>IF(K58=0,"",K58/C58)</f>
        <v/>
      </c>
      <c r="G58" s="101" t="str">
        <f>IF(K58=0,"",L58/C58)</f>
        <v/>
      </c>
      <c r="H58" s="17"/>
      <c r="I58" s="38"/>
      <c r="J58" s="38"/>
      <c r="K58" s="41"/>
      <c r="L58" s="16">
        <f>K58*1.1</f>
        <v>0</v>
      </c>
      <c r="M58" s="39">
        <v>800</v>
      </c>
      <c r="N58" s="101">
        <f>M58*K58</f>
        <v>0</v>
      </c>
      <c r="O58" s="18"/>
    </row>
    <row r="59" spans="1:6" s="7" customFormat="1" ht="15">
      <c r="A59" s="40"/>
      <c r="C59" s="118" t="s">
        <v>111</v>
      </c>
      <c r="D59" s="118"/>
      <c r="E59" s="118"/>
      <c r="F59" s="21">
        <f>SUM(F58)</f>
        <v>0</v>
      </c>
    </row>
    <row r="60" spans="1:6" s="7" customFormat="1" ht="15">
      <c r="A60" s="40"/>
      <c r="C60" s="42"/>
      <c r="D60" s="42"/>
      <c r="E60" s="42"/>
      <c r="F60" s="21"/>
    </row>
    <row r="61" spans="1:15" s="7" customFormat="1" ht="15.75" thickBot="1">
      <c r="A61" s="4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1:15" s="7" customFormat="1" ht="31.9" customHeight="1" thickBot="1">
      <c r="A62" s="84" t="s">
        <v>92</v>
      </c>
      <c r="B62" s="113" t="s">
        <v>136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/>
    </row>
    <row r="63" spans="1:15" s="7" customFormat="1" ht="16.5" thickBot="1">
      <c r="A63" s="115">
        <v>10</v>
      </c>
      <c r="B63" s="8" t="s">
        <v>36</v>
      </c>
      <c r="C63" s="9"/>
      <c r="D63" s="10"/>
      <c r="E63" s="9"/>
      <c r="F63" s="11"/>
      <c r="G63" s="9"/>
      <c r="H63" s="9"/>
      <c r="I63" s="12"/>
      <c r="J63" s="9"/>
      <c r="K63" s="9"/>
      <c r="L63" s="9"/>
      <c r="M63" s="13"/>
      <c r="N63" s="13"/>
      <c r="O63" s="14"/>
    </row>
    <row r="64" spans="1:15" s="32" customFormat="1" ht="15.75" thickBot="1">
      <c r="A64" s="116"/>
      <c r="B64" s="24" t="s">
        <v>73</v>
      </c>
      <c r="C64" s="25" t="s">
        <v>46</v>
      </c>
      <c r="D64" s="25" t="s">
        <v>47</v>
      </c>
      <c r="E64" s="26" t="s">
        <v>48</v>
      </c>
      <c r="F64" s="27"/>
      <c r="G64" s="28"/>
      <c r="H64" s="28"/>
      <c r="I64" s="29"/>
      <c r="J64" s="28"/>
      <c r="K64" s="28"/>
      <c r="L64" s="28"/>
      <c r="M64" s="30"/>
      <c r="N64" s="30"/>
      <c r="O64" s="31"/>
    </row>
    <row r="65" spans="1:15" s="32" customFormat="1" ht="40.5">
      <c r="A65" s="116"/>
      <c r="B65" s="33" t="s">
        <v>127</v>
      </c>
      <c r="C65" s="34" t="s">
        <v>130</v>
      </c>
      <c r="D65" s="34" t="s">
        <v>131</v>
      </c>
      <c r="E65" s="34" t="s">
        <v>129</v>
      </c>
      <c r="F65" s="35" t="s">
        <v>3</v>
      </c>
      <c r="G65" s="4" t="s">
        <v>6</v>
      </c>
      <c r="H65" s="34" t="s">
        <v>1</v>
      </c>
      <c r="I65" s="4" t="s">
        <v>30</v>
      </c>
      <c r="J65" s="34" t="s">
        <v>2</v>
      </c>
      <c r="K65" s="4" t="s">
        <v>4</v>
      </c>
      <c r="L65" s="4" t="s">
        <v>5</v>
      </c>
      <c r="M65" s="36" t="s">
        <v>32</v>
      </c>
      <c r="N65" s="36" t="s">
        <v>33</v>
      </c>
      <c r="O65" s="5" t="s">
        <v>34</v>
      </c>
    </row>
    <row r="66" spans="1:15" s="40" customFormat="1" ht="22.9" customHeight="1" thickBot="1">
      <c r="A66" s="117"/>
      <c r="B66" s="37"/>
      <c r="C66" s="17"/>
      <c r="D66" s="17"/>
      <c r="E66" s="17"/>
      <c r="F66" s="100" t="str">
        <f>IF(K66=0,"",K66/C66)</f>
        <v/>
      </c>
      <c r="G66" s="101" t="str">
        <f>IF(K66=0,"",L66/C66)</f>
        <v/>
      </c>
      <c r="H66" s="17"/>
      <c r="I66" s="38"/>
      <c r="J66" s="38"/>
      <c r="K66" s="41"/>
      <c r="L66" s="16">
        <f>K66*1.1</f>
        <v>0</v>
      </c>
      <c r="M66" s="39">
        <v>1800</v>
      </c>
      <c r="N66" s="101">
        <f>M66*K66</f>
        <v>0</v>
      </c>
      <c r="O66" s="18"/>
    </row>
    <row r="67" spans="1:6" s="7" customFormat="1" ht="15">
      <c r="A67" s="40"/>
      <c r="C67" s="118" t="s">
        <v>112</v>
      </c>
      <c r="D67" s="118"/>
      <c r="E67" s="118"/>
      <c r="F67" s="21">
        <f>SUM(F66)</f>
        <v>0</v>
      </c>
    </row>
    <row r="69" ht="15.75" thickBot="1"/>
    <row r="70" spans="1:15" ht="31.9" customHeight="1" thickBot="1">
      <c r="A70" s="84" t="s">
        <v>93</v>
      </c>
      <c r="B70" s="113" t="s">
        <v>137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4"/>
    </row>
    <row r="71" spans="1:15" s="7" customFormat="1" ht="16.5" thickBot="1">
      <c r="A71" s="115">
        <v>11</v>
      </c>
      <c r="B71" s="8" t="s">
        <v>37</v>
      </c>
      <c r="C71" s="9"/>
      <c r="D71" s="10"/>
      <c r="E71" s="9"/>
      <c r="F71" s="11"/>
      <c r="G71" s="9"/>
      <c r="H71" s="9"/>
      <c r="I71" s="12"/>
      <c r="J71" s="9"/>
      <c r="K71" s="9"/>
      <c r="L71" s="9"/>
      <c r="M71" s="13"/>
      <c r="N71" s="13"/>
      <c r="O71" s="14"/>
    </row>
    <row r="72" spans="1:15" s="32" customFormat="1" ht="15.75" thickBot="1">
      <c r="A72" s="116"/>
      <c r="B72" s="24" t="s">
        <v>76</v>
      </c>
      <c r="C72" s="25" t="s">
        <v>49</v>
      </c>
      <c r="D72" s="25" t="s">
        <v>74</v>
      </c>
      <c r="E72" s="26" t="s">
        <v>75</v>
      </c>
      <c r="F72" s="27"/>
      <c r="G72" s="28"/>
      <c r="H72" s="28"/>
      <c r="I72" s="29"/>
      <c r="J72" s="28"/>
      <c r="K72" s="28"/>
      <c r="L72" s="28"/>
      <c r="M72" s="30"/>
      <c r="N72" s="30"/>
      <c r="O72" s="31"/>
    </row>
    <row r="73" spans="1:15" s="32" customFormat="1" ht="40.5">
      <c r="A73" s="116"/>
      <c r="B73" s="33" t="s">
        <v>127</v>
      </c>
      <c r="C73" s="34" t="s">
        <v>130</v>
      </c>
      <c r="D73" s="34" t="s">
        <v>131</v>
      </c>
      <c r="E73" s="34" t="s">
        <v>129</v>
      </c>
      <c r="F73" s="35" t="s">
        <v>3</v>
      </c>
      <c r="G73" s="4" t="s">
        <v>6</v>
      </c>
      <c r="H73" s="34" t="s">
        <v>1</v>
      </c>
      <c r="I73" s="4" t="s">
        <v>30</v>
      </c>
      <c r="J73" s="34" t="s">
        <v>2</v>
      </c>
      <c r="K73" s="4" t="s">
        <v>4</v>
      </c>
      <c r="L73" s="4" t="s">
        <v>5</v>
      </c>
      <c r="M73" s="36" t="s">
        <v>32</v>
      </c>
      <c r="N73" s="36" t="s">
        <v>33</v>
      </c>
      <c r="O73" s="5" t="s">
        <v>34</v>
      </c>
    </row>
    <row r="74" spans="1:15" s="40" customFormat="1" ht="22.9" customHeight="1" thickBot="1">
      <c r="A74" s="117"/>
      <c r="B74" s="37"/>
      <c r="C74" s="17"/>
      <c r="D74" s="17"/>
      <c r="E74" s="17"/>
      <c r="F74" s="100" t="str">
        <f>IF(K74=0,"",K74/C74)</f>
        <v/>
      </c>
      <c r="G74" s="101" t="str">
        <f>IF(K74=0,"",L74/C74)</f>
        <v/>
      </c>
      <c r="H74" s="17"/>
      <c r="I74" s="38"/>
      <c r="J74" s="38"/>
      <c r="K74" s="41"/>
      <c r="L74" s="16">
        <f>K74*1.1</f>
        <v>0</v>
      </c>
      <c r="M74" s="39">
        <v>1300</v>
      </c>
      <c r="N74" s="101">
        <f>M74*K74</f>
        <v>0</v>
      </c>
      <c r="O74" s="18"/>
    </row>
    <row r="75" spans="1:6" s="7" customFormat="1" ht="15">
      <c r="A75" s="40"/>
      <c r="C75" s="118" t="s">
        <v>113</v>
      </c>
      <c r="D75" s="118"/>
      <c r="E75" s="118"/>
      <c r="F75" s="21">
        <f>SUM(F74)</f>
        <v>0</v>
      </c>
    </row>
    <row r="76" s="7" customFormat="1" ht="15">
      <c r="A76" s="40"/>
    </row>
    <row r="77" s="7" customFormat="1" ht="15">
      <c r="A77" s="40"/>
    </row>
    <row r="78" s="7" customFormat="1" ht="15.75" thickBot="1">
      <c r="A78" s="40"/>
    </row>
    <row r="79" spans="1:15" s="7" customFormat="1" ht="31.9" customHeight="1" thickBot="1">
      <c r="A79" s="84" t="s">
        <v>94</v>
      </c>
      <c r="B79" s="113" t="s">
        <v>138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4"/>
    </row>
    <row r="80" spans="1:15" s="7" customFormat="1" ht="16.5" thickBot="1">
      <c r="A80" s="115">
        <v>12</v>
      </c>
      <c r="B80" s="8" t="s">
        <v>37</v>
      </c>
      <c r="C80" s="9"/>
      <c r="D80" s="10"/>
      <c r="E80" s="9"/>
      <c r="F80" s="11"/>
      <c r="G80" s="9"/>
      <c r="H80" s="9"/>
      <c r="I80" s="12"/>
      <c r="J80" s="9"/>
      <c r="K80" s="9"/>
      <c r="L80" s="9"/>
      <c r="M80" s="13"/>
      <c r="N80" s="13"/>
      <c r="O80" s="14"/>
    </row>
    <row r="81" spans="1:15" s="32" customFormat="1" ht="15.75" thickBot="1">
      <c r="A81" s="116"/>
      <c r="B81" s="24" t="s">
        <v>50</v>
      </c>
      <c r="C81" s="25" t="s">
        <v>51</v>
      </c>
      <c r="D81" s="25" t="s">
        <v>52</v>
      </c>
      <c r="E81" s="26" t="s">
        <v>53</v>
      </c>
      <c r="F81" s="27"/>
      <c r="G81" s="28"/>
      <c r="H81" s="28"/>
      <c r="I81" s="29"/>
      <c r="J81" s="28"/>
      <c r="K81" s="28"/>
      <c r="L81" s="28"/>
      <c r="M81" s="30"/>
      <c r="N81" s="30"/>
      <c r="O81" s="31"/>
    </row>
    <row r="82" spans="1:15" s="32" customFormat="1" ht="40.5">
      <c r="A82" s="116"/>
      <c r="B82" s="33" t="s">
        <v>127</v>
      </c>
      <c r="C82" s="34" t="s">
        <v>130</v>
      </c>
      <c r="D82" s="34" t="s">
        <v>131</v>
      </c>
      <c r="E82" s="34" t="s">
        <v>129</v>
      </c>
      <c r="F82" s="35" t="s">
        <v>3</v>
      </c>
      <c r="G82" s="4" t="s">
        <v>6</v>
      </c>
      <c r="H82" s="34" t="s">
        <v>1</v>
      </c>
      <c r="I82" s="4" t="s">
        <v>30</v>
      </c>
      <c r="J82" s="34" t="s">
        <v>2</v>
      </c>
      <c r="K82" s="4" t="s">
        <v>4</v>
      </c>
      <c r="L82" s="4" t="s">
        <v>5</v>
      </c>
      <c r="M82" s="36" t="s">
        <v>32</v>
      </c>
      <c r="N82" s="36" t="s">
        <v>33</v>
      </c>
      <c r="O82" s="5" t="s">
        <v>34</v>
      </c>
    </row>
    <row r="83" spans="1:15" s="40" customFormat="1" ht="22.9" customHeight="1" thickBot="1">
      <c r="A83" s="117"/>
      <c r="B83" s="37"/>
      <c r="C83" s="17"/>
      <c r="D83" s="17"/>
      <c r="E83" s="17"/>
      <c r="F83" s="100" t="str">
        <f>IF(K83=0,"",K83/C83)</f>
        <v/>
      </c>
      <c r="G83" s="101" t="str">
        <f>IF(K83=0,"",L83/C83)</f>
        <v/>
      </c>
      <c r="H83" s="17"/>
      <c r="I83" s="38"/>
      <c r="J83" s="38"/>
      <c r="K83" s="41"/>
      <c r="L83" s="16">
        <f>K83*1.1</f>
        <v>0</v>
      </c>
      <c r="M83" s="39">
        <v>2000</v>
      </c>
      <c r="N83" s="101">
        <f>M83*K83</f>
        <v>0</v>
      </c>
      <c r="O83" s="18"/>
    </row>
    <row r="84" spans="1:6" s="7" customFormat="1" ht="15">
      <c r="A84" s="40"/>
      <c r="C84" s="118" t="s">
        <v>114</v>
      </c>
      <c r="D84" s="118"/>
      <c r="E84" s="118"/>
      <c r="F84" s="21">
        <f>SUM(F83)</f>
        <v>0</v>
      </c>
    </row>
    <row r="85" s="7" customFormat="1" ht="15">
      <c r="A85" s="40"/>
    </row>
    <row r="86" s="7" customFormat="1" ht="15.75" thickBot="1">
      <c r="A86" s="40"/>
    </row>
    <row r="87" spans="1:15" s="7" customFormat="1" ht="31.9" customHeight="1" thickBot="1">
      <c r="A87" s="84" t="s">
        <v>95</v>
      </c>
      <c r="B87" s="113" t="s">
        <v>139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4"/>
    </row>
    <row r="88" spans="1:15" s="7" customFormat="1" ht="16.5" thickBot="1">
      <c r="A88" s="115">
        <v>13</v>
      </c>
      <c r="B88" s="8" t="s">
        <v>37</v>
      </c>
      <c r="C88" s="9"/>
      <c r="D88" s="10"/>
      <c r="E88" s="9"/>
      <c r="F88" s="11"/>
      <c r="G88" s="9"/>
      <c r="H88" s="9"/>
      <c r="I88" s="12"/>
      <c r="J88" s="9"/>
      <c r="K88" s="9"/>
      <c r="L88" s="9"/>
      <c r="M88" s="13"/>
      <c r="N88" s="13"/>
      <c r="O88" s="14"/>
    </row>
    <row r="89" spans="1:15" s="32" customFormat="1" ht="15.75" thickBot="1">
      <c r="A89" s="116"/>
      <c r="B89" s="24" t="s">
        <v>54</v>
      </c>
      <c r="C89" s="25" t="s">
        <v>55</v>
      </c>
      <c r="D89" s="25" t="s">
        <v>56</v>
      </c>
      <c r="E89" s="26" t="s">
        <v>11</v>
      </c>
      <c r="F89" s="27"/>
      <c r="G89" s="28"/>
      <c r="H89" s="28"/>
      <c r="I89" s="29"/>
      <c r="J89" s="28"/>
      <c r="K89" s="28"/>
      <c r="L89" s="28"/>
      <c r="M89" s="30"/>
      <c r="N89" s="30"/>
      <c r="O89" s="31"/>
    </row>
    <row r="90" spans="1:15" s="32" customFormat="1" ht="40.5">
      <c r="A90" s="116"/>
      <c r="B90" s="33" t="s">
        <v>127</v>
      </c>
      <c r="C90" s="34" t="s">
        <v>130</v>
      </c>
      <c r="D90" s="34" t="s">
        <v>131</v>
      </c>
      <c r="E90" s="34" t="s">
        <v>129</v>
      </c>
      <c r="F90" s="35" t="s">
        <v>3</v>
      </c>
      <c r="G90" s="4" t="s">
        <v>6</v>
      </c>
      <c r="H90" s="34" t="s">
        <v>1</v>
      </c>
      <c r="I90" s="4" t="s">
        <v>30</v>
      </c>
      <c r="J90" s="34" t="s">
        <v>2</v>
      </c>
      <c r="K90" s="4" t="s">
        <v>4</v>
      </c>
      <c r="L90" s="4" t="s">
        <v>5</v>
      </c>
      <c r="M90" s="36" t="s">
        <v>32</v>
      </c>
      <c r="N90" s="36" t="s">
        <v>33</v>
      </c>
      <c r="O90" s="5" t="s">
        <v>34</v>
      </c>
    </row>
    <row r="91" spans="1:15" s="40" customFormat="1" ht="22.9" customHeight="1" thickBot="1">
      <c r="A91" s="117"/>
      <c r="B91" s="37"/>
      <c r="C91" s="17"/>
      <c r="D91" s="17"/>
      <c r="E91" s="17"/>
      <c r="F91" s="100" t="str">
        <f>IF(K91=0,"",K91/C91)</f>
        <v/>
      </c>
      <c r="G91" s="101" t="str">
        <f>IF(K91=0,"",L91/C91)</f>
        <v/>
      </c>
      <c r="H91" s="17"/>
      <c r="I91" s="38"/>
      <c r="J91" s="38"/>
      <c r="K91" s="41"/>
      <c r="L91" s="16">
        <f>K91*1.1</f>
        <v>0</v>
      </c>
      <c r="M91" s="39">
        <v>300</v>
      </c>
      <c r="N91" s="101">
        <f>M91*K91</f>
        <v>0</v>
      </c>
      <c r="O91" s="18"/>
    </row>
    <row r="92" spans="1:6" s="7" customFormat="1" ht="15">
      <c r="A92" s="40"/>
      <c r="C92" s="118" t="s">
        <v>115</v>
      </c>
      <c r="D92" s="118"/>
      <c r="E92" s="118"/>
      <c r="F92" s="21">
        <f>SUM(F91)</f>
        <v>0</v>
      </c>
    </row>
    <row r="94" ht="15.75" thickBot="1"/>
    <row r="95" spans="1:15" s="7" customFormat="1" ht="31.9" customHeight="1" thickBot="1">
      <c r="A95" s="84" t="s">
        <v>96</v>
      </c>
      <c r="B95" s="113" t="s">
        <v>140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4"/>
    </row>
    <row r="96" spans="1:15" s="7" customFormat="1" ht="16.5" thickBot="1">
      <c r="A96" s="115">
        <v>14</v>
      </c>
      <c r="B96" s="8" t="s">
        <v>37</v>
      </c>
      <c r="C96" s="9"/>
      <c r="D96" s="10"/>
      <c r="E96" s="9"/>
      <c r="F96" s="11"/>
      <c r="G96" s="9"/>
      <c r="H96" s="9"/>
      <c r="I96" s="12"/>
      <c r="J96" s="9"/>
      <c r="K96" s="9"/>
      <c r="L96" s="9"/>
      <c r="M96" s="13"/>
      <c r="N96" s="13"/>
      <c r="O96" s="14"/>
    </row>
    <row r="97" spans="1:15" s="32" customFormat="1" ht="15.75" thickBot="1">
      <c r="A97" s="116"/>
      <c r="B97" s="24" t="s">
        <v>57</v>
      </c>
      <c r="C97" s="25" t="s">
        <v>58</v>
      </c>
      <c r="D97" s="25" t="s">
        <v>59</v>
      </c>
      <c r="E97" s="26" t="s">
        <v>60</v>
      </c>
      <c r="F97" s="27"/>
      <c r="G97" s="28"/>
      <c r="H97" s="28"/>
      <c r="I97" s="29"/>
      <c r="J97" s="28"/>
      <c r="K97" s="28"/>
      <c r="L97" s="28"/>
      <c r="M97" s="30"/>
      <c r="N97" s="30"/>
      <c r="O97" s="31"/>
    </row>
    <row r="98" spans="1:15" s="32" customFormat="1" ht="40.5">
      <c r="A98" s="116"/>
      <c r="B98" s="33" t="s">
        <v>127</v>
      </c>
      <c r="C98" s="34" t="s">
        <v>130</v>
      </c>
      <c r="D98" s="34" t="s">
        <v>131</v>
      </c>
      <c r="E98" s="34" t="s">
        <v>129</v>
      </c>
      <c r="F98" s="35" t="s">
        <v>3</v>
      </c>
      <c r="G98" s="4" t="s">
        <v>6</v>
      </c>
      <c r="H98" s="34" t="s">
        <v>1</v>
      </c>
      <c r="I98" s="4" t="s">
        <v>30</v>
      </c>
      <c r="J98" s="34" t="s">
        <v>2</v>
      </c>
      <c r="K98" s="4" t="s">
        <v>4</v>
      </c>
      <c r="L98" s="4" t="s">
        <v>5</v>
      </c>
      <c r="M98" s="36" t="s">
        <v>32</v>
      </c>
      <c r="N98" s="36" t="s">
        <v>33</v>
      </c>
      <c r="O98" s="5" t="s">
        <v>34</v>
      </c>
    </row>
    <row r="99" spans="1:15" s="40" customFormat="1" ht="22.9" customHeight="1" thickBot="1">
      <c r="A99" s="117"/>
      <c r="B99" s="37"/>
      <c r="C99" s="17"/>
      <c r="D99" s="17"/>
      <c r="E99" s="17"/>
      <c r="F99" s="100" t="str">
        <f>IF(K99=0,"",K99/C99)</f>
        <v/>
      </c>
      <c r="G99" s="101" t="str">
        <f>IF(K99=0,"",L99/C99)</f>
        <v/>
      </c>
      <c r="H99" s="17"/>
      <c r="I99" s="38"/>
      <c r="J99" s="38"/>
      <c r="K99" s="41"/>
      <c r="L99" s="16">
        <f>K99*1.1</f>
        <v>0</v>
      </c>
      <c r="M99" s="39">
        <v>1800</v>
      </c>
      <c r="N99" s="101">
        <f>M99*K99</f>
        <v>0</v>
      </c>
      <c r="O99" s="18"/>
    </row>
    <row r="100" spans="1:6" s="7" customFormat="1" ht="15">
      <c r="A100" s="40"/>
      <c r="C100" s="118" t="s">
        <v>116</v>
      </c>
      <c r="D100" s="118"/>
      <c r="E100" s="118"/>
      <c r="F100" s="21">
        <f>SUM(F99)</f>
        <v>0</v>
      </c>
    </row>
    <row r="101" s="7" customFormat="1" ht="15">
      <c r="A101" s="40"/>
    </row>
    <row r="102" s="7" customFormat="1" ht="15">
      <c r="A102" s="40"/>
    </row>
    <row r="103" s="7" customFormat="1" ht="15">
      <c r="A103" s="40"/>
    </row>
    <row r="104" s="7" customFormat="1" ht="15.75" thickBot="1">
      <c r="A104" s="40"/>
    </row>
    <row r="105" spans="1:15" s="7" customFormat="1" ht="31.9" customHeight="1" thickBot="1">
      <c r="A105" s="84" t="s">
        <v>97</v>
      </c>
      <c r="B105" s="113" t="s">
        <v>148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4"/>
    </row>
    <row r="106" spans="1:15" s="7" customFormat="1" ht="16.5" thickBot="1">
      <c r="A106" s="115">
        <v>15</v>
      </c>
      <c r="B106" s="8" t="s">
        <v>37</v>
      </c>
      <c r="C106" s="9"/>
      <c r="D106" s="10"/>
      <c r="E106" s="9"/>
      <c r="F106" s="11"/>
      <c r="G106" s="9"/>
      <c r="H106" s="9"/>
      <c r="I106" s="12"/>
      <c r="J106" s="9"/>
      <c r="K106" s="9"/>
      <c r="L106" s="9"/>
      <c r="M106" s="13"/>
      <c r="N106" s="13"/>
      <c r="O106" s="14"/>
    </row>
    <row r="107" spans="1:15" s="32" customFormat="1" ht="15.75" thickBot="1">
      <c r="A107" s="116"/>
      <c r="B107" s="24" t="s">
        <v>61</v>
      </c>
      <c r="C107" s="25" t="s">
        <v>62</v>
      </c>
      <c r="D107" s="25" t="s">
        <v>63</v>
      </c>
      <c r="E107" s="26" t="s">
        <v>10</v>
      </c>
      <c r="F107" s="27"/>
      <c r="G107" s="28"/>
      <c r="H107" s="28"/>
      <c r="I107" s="29"/>
      <c r="J107" s="28"/>
      <c r="K107" s="28"/>
      <c r="L107" s="28"/>
      <c r="M107" s="30"/>
      <c r="N107" s="30"/>
      <c r="O107" s="31"/>
    </row>
    <row r="108" spans="1:15" s="32" customFormat="1" ht="40.5">
      <c r="A108" s="116"/>
      <c r="B108" s="33" t="s">
        <v>127</v>
      </c>
      <c r="C108" s="34" t="s">
        <v>130</v>
      </c>
      <c r="D108" s="34" t="s">
        <v>131</v>
      </c>
      <c r="E108" s="34" t="s">
        <v>129</v>
      </c>
      <c r="F108" s="35" t="s">
        <v>3</v>
      </c>
      <c r="G108" s="4" t="s">
        <v>6</v>
      </c>
      <c r="H108" s="34" t="s">
        <v>1</v>
      </c>
      <c r="I108" s="4" t="s">
        <v>30</v>
      </c>
      <c r="J108" s="34" t="s">
        <v>2</v>
      </c>
      <c r="K108" s="4" t="s">
        <v>4</v>
      </c>
      <c r="L108" s="4" t="s">
        <v>5</v>
      </c>
      <c r="M108" s="36" t="s">
        <v>32</v>
      </c>
      <c r="N108" s="36" t="str">
        <f>N98</f>
        <v>Předpokládaná suma - obrat za 2 roky  bez DPH</v>
      </c>
      <c r="O108" s="5" t="s">
        <v>34</v>
      </c>
    </row>
    <row r="109" spans="1:15" s="40" customFormat="1" ht="22.9" customHeight="1" thickBot="1">
      <c r="A109" s="117"/>
      <c r="B109" s="37"/>
      <c r="C109" s="17"/>
      <c r="D109" s="17"/>
      <c r="E109" s="17"/>
      <c r="F109" s="100" t="str">
        <f>IF(K109=0,"",K109/C109)</f>
        <v/>
      </c>
      <c r="G109" s="101" t="str">
        <f>IF(K109=0,"",L109/C109)</f>
        <v/>
      </c>
      <c r="H109" s="17"/>
      <c r="I109" s="38"/>
      <c r="J109" s="38"/>
      <c r="K109" s="41"/>
      <c r="L109" s="16">
        <f>K109*1.1</f>
        <v>0</v>
      </c>
      <c r="M109" s="39">
        <v>400</v>
      </c>
      <c r="N109" s="101">
        <f>M109*K109</f>
        <v>0</v>
      </c>
      <c r="O109" s="18"/>
    </row>
    <row r="110" spans="1:6" s="7" customFormat="1" ht="15">
      <c r="A110" s="40"/>
      <c r="C110" s="118" t="s">
        <v>117</v>
      </c>
      <c r="D110" s="118"/>
      <c r="E110" s="118"/>
      <c r="F110" s="21">
        <f>SUM(F109)</f>
        <v>0</v>
      </c>
    </row>
    <row r="111" s="7" customFormat="1" ht="15">
      <c r="A111" s="40"/>
    </row>
    <row r="112" s="7" customFormat="1" ht="15.75" thickBot="1">
      <c r="A112" s="40"/>
    </row>
    <row r="113" spans="1:15" s="7" customFormat="1" ht="31.9" customHeight="1" thickBot="1">
      <c r="A113" s="84" t="s">
        <v>98</v>
      </c>
      <c r="B113" s="113" t="s">
        <v>141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4"/>
    </row>
    <row r="114" spans="1:15" s="7" customFormat="1" ht="16.5" thickBot="1">
      <c r="A114" s="115">
        <v>16</v>
      </c>
      <c r="B114" s="8" t="s">
        <v>37</v>
      </c>
      <c r="C114" s="9"/>
      <c r="D114" s="10"/>
      <c r="E114" s="9"/>
      <c r="F114" s="11"/>
      <c r="G114" s="9"/>
      <c r="H114" s="9"/>
      <c r="I114" s="12"/>
      <c r="J114" s="9"/>
      <c r="K114" s="9"/>
      <c r="L114" s="9"/>
      <c r="M114" s="13"/>
      <c r="N114" s="13"/>
      <c r="O114" s="14"/>
    </row>
    <row r="115" spans="1:15" s="32" customFormat="1" ht="15.75" thickBot="1">
      <c r="A115" s="116"/>
      <c r="B115" s="24" t="s">
        <v>65</v>
      </c>
      <c r="C115" s="25" t="s">
        <v>66</v>
      </c>
      <c r="D115" s="25" t="s">
        <v>67</v>
      </c>
      <c r="E115" s="26" t="s">
        <v>68</v>
      </c>
      <c r="F115" s="27"/>
      <c r="G115" s="28"/>
      <c r="H115" s="28"/>
      <c r="I115" s="29"/>
      <c r="J115" s="28"/>
      <c r="K115" s="28"/>
      <c r="L115" s="28"/>
      <c r="M115" s="30"/>
      <c r="N115" s="30"/>
      <c r="O115" s="31"/>
    </row>
    <row r="116" spans="1:15" s="32" customFormat="1" ht="40.5">
      <c r="A116" s="116"/>
      <c r="B116" s="33" t="s">
        <v>127</v>
      </c>
      <c r="C116" s="34" t="s">
        <v>130</v>
      </c>
      <c r="D116" s="34" t="s">
        <v>131</v>
      </c>
      <c r="E116" s="34" t="s">
        <v>129</v>
      </c>
      <c r="F116" s="35" t="s">
        <v>3</v>
      </c>
      <c r="G116" s="4" t="s">
        <v>6</v>
      </c>
      <c r="H116" s="34" t="s">
        <v>1</v>
      </c>
      <c r="I116" s="4" t="s">
        <v>30</v>
      </c>
      <c r="J116" s="34" t="s">
        <v>2</v>
      </c>
      <c r="K116" s="4" t="s">
        <v>4</v>
      </c>
      <c r="L116" s="4" t="s">
        <v>5</v>
      </c>
      <c r="M116" s="36" t="s">
        <v>32</v>
      </c>
      <c r="N116" s="36" t="str">
        <f>N108</f>
        <v>Předpokládaná suma - obrat za 2 roky  bez DPH</v>
      </c>
      <c r="O116" s="5" t="s">
        <v>34</v>
      </c>
    </row>
    <row r="117" spans="1:15" s="40" customFormat="1" ht="22.9" customHeight="1" thickBot="1">
      <c r="A117" s="117"/>
      <c r="B117" s="37"/>
      <c r="C117" s="17"/>
      <c r="D117" s="17"/>
      <c r="E117" s="17"/>
      <c r="F117" s="100" t="str">
        <f>IF(K117=0,"",K117/C117)</f>
        <v/>
      </c>
      <c r="G117" s="101" t="str">
        <f>IF(K117=0,"",L117/C117)</f>
        <v/>
      </c>
      <c r="H117" s="17"/>
      <c r="I117" s="38"/>
      <c r="J117" s="38"/>
      <c r="K117" s="41"/>
      <c r="L117" s="16">
        <f>K117*1.1</f>
        <v>0</v>
      </c>
      <c r="M117" s="39">
        <v>1800</v>
      </c>
      <c r="N117" s="101">
        <f>M117*K117</f>
        <v>0</v>
      </c>
      <c r="O117" s="18"/>
    </row>
    <row r="118" spans="1:6" s="7" customFormat="1" ht="15">
      <c r="A118" s="40"/>
      <c r="C118" s="118" t="s">
        <v>118</v>
      </c>
      <c r="D118" s="118"/>
      <c r="E118" s="118"/>
      <c r="F118" s="21">
        <f>SUM(F117)</f>
        <v>0</v>
      </c>
    </row>
    <row r="119" ht="15.75" thickBot="1"/>
    <row r="120" spans="1:15" ht="42.75" customHeight="1" thickBot="1">
      <c r="A120" s="84" t="s">
        <v>119</v>
      </c>
      <c r="B120" s="113" t="s">
        <v>142</v>
      </c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4"/>
    </row>
    <row r="121" spans="1:15" ht="16.5" thickBot="1">
      <c r="A121" s="115">
        <v>17</v>
      </c>
      <c r="B121" s="8" t="s">
        <v>125</v>
      </c>
      <c r="C121" s="9"/>
      <c r="D121" s="9"/>
      <c r="E121" s="9"/>
      <c r="F121" s="11"/>
      <c r="G121" s="9"/>
      <c r="H121" s="9"/>
      <c r="I121" s="12"/>
      <c r="J121" s="9"/>
      <c r="K121" s="9"/>
      <c r="L121" s="9"/>
      <c r="M121" s="13"/>
      <c r="N121" s="13"/>
      <c r="O121" s="14"/>
    </row>
    <row r="122" spans="1:15" ht="15.75" thickBot="1">
      <c r="A122" s="116"/>
      <c r="B122" s="24" t="s">
        <v>121</v>
      </c>
      <c r="C122" s="25" t="s">
        <v>122</v>
      </c>
      <c r="D122" s="25" t="s">
        <v>123</v>
      </c>
      <c r="E122" s="26" t="s">
        <v>124</v>
      </c>
      <c r="F122" s="27"/>
      <c r="G122" s="28"/>
      <c r="H122" s="28"/>
      <c r="I122" s="29"/>
      <c r="J122" s="28"/>
      <c r="K122" s="28"/>
      <c r="L122" s="28"/>
      <c r="M122" s="30"/>
      <c r="N122" s="30"/>
      <c r="O122" s="31"/>
    </row>
    <row r="123" spans="1:15" ht="40.5">
      <c r="A123" s="116"/>
      <c r="B123" s="33" t="s">
        <v>127</v>
      </c>
      <c r="C123" s="34" t="s">
        <v>130</v>
      </c>
      <c r="D123" s="34" t="s">
        <v>131</v>
      </c>
      <c r="E123" s="34" t="s">
        <v>129</v>
      </c>
      <c r="F123" s="35" t="s">
        <v>3</v>
      </c>
      <c r="G123" s="4" t="s">
        <v>6</v>
      </c>
      <c r="H123" s="34" t="s">
        <v>1</v>
      </c>
      <c r="I123" s="4" t="s">
        <v>30</v>
      </c>
      <c r="J123" s="34" t="s">
        <v>2</v>
      </c>
      <c r="K123" s="4" t="s">
        <v>4</v>
      </c>
      <c r="L123" s="4" t="s">
        <v>5</v>
      </c>
      <c r="M123" s="36" t="s">
        <v>32</v>
      </c>
      <c r="N123" s="36">
        <f>N115</f>
        <v>0</v>
      </c>
      <c r="O123" s="5" t="s">
        <v>34</v>
      </c>
    </row>
    <row r="124" spans="1:15" ht="22.9" customHeight="1" thickBot="1">
      <c r="A124" s="117"/>
      <c r="B124" s="37"/>
      <c r="C124" s="17"/>
      <c r="D124" s="17"/>
      <c r="E124" s="17"/>
      <c r="F124" s="100" t="str">
        <f>IF(K124=0,"",K124/C124)</f>
        <v/>
      </c>
      <c r="G124" s="101" t="str">
        <f>IF(K124=0,"",L124/C124)</f>
        <v/>
      </c>
      <c r="H124" s="17"/>
      <c r="I124" s="38"/>
      <c r="J124" s="38"/>
      <c r="K124" s="41"/>
      <c r="L124" s="16">
        <f>K124*1.1</f>
        <v>0</v>
      </c>
      <c r="M124" s="39">
        <v>5000</v>
      </c>
      <c r="N124" s="101">
        <f>M124*K124</f>
        <v>0</v>
      </c>
      <c r="O124" s="18"/>
    </row>
    <row r="125" spans="3:6" ht="15">
      <c r="C125" s="118" t="s">
        <v>120</v>
      </c>
      <c r="D125" s="118"/>
      <c r="E125" s="118"/>
      <c r="F125" s="21">
        <f>SUM(F124)</f>
        <v>0</v>
      </c>
    </row>
    <row r="133" ht="15">
      <c r="J133" s="7"/>
    </row>
  </sheetData>
  <mergeCells count="49">
    <mergeCell ref="C118:E118"/>
    <mergeCell ref="C92:E92"/>
    <mergeCell ref="A96:A99"/>
    <mergeCell ref="A106:A109"/>
    <mergeCell ref="A114:A117"/>
    <mergeCell ref="B95:O95"/>
    <mergeCell ref="C100:E100"/>
    <mergeCell ref="B105:O105"/>
    <mergeCell ref="C110:E110"/>
    <mergeCell ref="B113:O113"/>
    <mergeCell ref="A88:A91"/>
    <mergeCell ref="C67:E67"/>
    <mergeCell ref="B70:O70"/>
    <mergeCell ref="C75:E75"/>
    <mergeCell ref="B79:O79"/>
    <mergeCell ref="C84:E84"/>
    <mergeCell ref="B87:O87"/>
    <mergeCell ref="A63:A66"/>
    <mergeCell ref="B61:O61"/>
    <mergeCell ref="B62:O62"/>
    <mergeCell ref="A71:A74"/>
    <mergeCell ref="A80:A83"/>
    <mergeCell ref="A46:A49"/>
    <mergeCell ref="B45:O45"/>
    <mergeCell ref="C50:E50"/>
    <mergeCell ref="A55:A58"/>
    <mergeCell ref="B54:O54"/>
    <mergeCell ref="B4:O4"/>
    <mergeCell ref="A1:O1"/>
    <mergeCell ref="C9:E9"/>
    <mergeCell ref="B12:O12"/>
    <mergeCell ref="C17:E17"/>
    <mergeCell ref="A3:O3"/>
    <mergeCell ref="B120:O120"/>
    <mergeCell ref="A121:A124"/>
    <mergeCell ref="C125:E125"/>
    <mergeCell ref="A5:A8"/>
    <mergeCell ref="A13:A16"/>
    <mergeCell ref="A21:A24"/>
    <mergeCell ref="B20:O20"/>
    <mergeCell ref="C25:E25"/>
    <mergeCell ref="A30:A33"/>
    <mergeCell ref="B29:O29"/>
    <mergeCell ref="C59:E59"/>
    <mergeCell ref="C34:E34"/>
    <mergeCell ref="B44:O44"/>
    <mergeCell ref="A38:A41"/>
    <mergeCell ref="B37:O37"/>
    <mergeCell ref="C42:E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Footer>&amp;CStránka &amp;P z &amp;N</oddFooter>
  </headerFooter>
  <colBreaks count="1" manualBreakCount="1">
    <brk id="1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michalcova</cp:lastModifiedBy>
  <cp:lastPrinted>2019-08-08T06:10:28Z</cp:lastPrinted>
  <dcterms:created xsi:type="dcterms:W3CDTF">2017-05-15T08:14:37Z</dcterms:created>
  <dcterms:modified xsi:type="dcterms:W3CDTF">2019-08-09T09:18:34Z</dcterms:modified>
  <cp:category/>
  <cp:version/>
  <cp:contentType/>
  <cp:contentStatus/>
</cp:coreProperties>
</file>