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nemocnice.local\DFS\Dokumenty\Oddeleni\OVE-OOB - zvláštní určení\02 JIHNEM\01 PŘÍPRAVA\023_2025_JIH_Kyčelní implantáty\02 Zadávací dokumentace\"/>
    </mc:Choice>
  </mc:AlternateContent>
  <xr:revisionPtr revIDLastSave="0" documentId="13_ncr:1_{965A4176-B3DC-4FF1-B9BD-A9DDA13C0B60}" xr6:coauthVersionLast="36" xr6:coauthVersionMax="36" xr10:uidLastSave="{00000000-0000-0000-0000-000000000000}"/>
  <bookViews>
    <workbookView xWindow="0" yWindow="495" windowWidth="28800" windowHeight="17505" xr2:uid="{00000000-000D-0000-FFFF-FFFF00000000}"/>
  </bookViews>
  <sheets>
    <sheet name="Kyčelní implantáty" sheetId="3" r:id="rId1"/>
  </sheets>
  <calcPr calcId="191029"/>
</workbook>
</file>

<file path=xl/calcChain.xml><?xml version="1.0" encoding="utf-8"?>
<calcChain xmlns="http://schemas.openxmlformats.org/spreadsheetml/2006/main">
  <c r="M43" i="3" l="1"/>
  <c r="M42" i="3"/>
  <c r="M41" i="3"/>
  <c r="O38" i="3" l="1"/>
  <c r="P38" i="3" s="1"/>
  <c r="M38" i="3"/>
  <c r="O37" i="3"/>
  <c r="P37" i="3" s="1"/>
  <c r="M37" i="3"/>
  <c r="O36" i="3"/>
  <c r="P36" i="3" s="1"/>
  <c r="M36" i="3"/>
  <c r="O35" i="3"/>
  <c r="P35" i="3" s="1"/>
  <c r="M35" i="3"/>
  <c r="O34" i="3"/>
  <c r="P34" i="3" s="1"/>
  <c r="M34" i="3"/>
  <c r="O33" i="3"/>
  <c r="P33" i="3" s="1"/>
  <c r="M33" i="3"/>
  <c r="O30" i="3"/>
  <c r="P30" i="3" s="1"/>
  <c r="M30" i="3"/>
  <c r="O28" i="3"/>
  <c r="P28" i="3" s="1"/>
  <c r="M28" i="3"/>
  <c r="O26" i="3"/>
  <c r="P26" i="3" s="1"/>
  <c r="M26" i="3"/>
  <c r="O23" i="3"/>
  <c r="P23" i="3" s="1"/>
  <c r="M23" i="3"/>
  <c r="O22" i="3"/>
  <c r="P22" i="3" s="1"/>
  <c r="M22" i="3"/>
  <c r="O21" i="3"/>
  <c r="P21" i="3" s="1"/>
  <c r="M21" i="3"/>
  <c r="O20" i="3"/>
  <c r="P20" i="3" s="1"/>
  <c r="M20" i="3"/>
  <c r="O19" i="3"/>
  <c r="P19" i="3" s="1"/>
  <c r="M19" i="3"/>
  <c r="O18" i="3"/>
  <c r="P18" i="3" s="1"/>
  <c r="M18" i="3"/>
  <c r="O17" i="3"/>
  <c r="P17" i="3" s="1"/>
  <c r="M17" i="3"/>
  <c r="O15" i="3"/>
  <c r="P15" i="3" s="1"/>
  <c r="M15" i="3"/>
  <c r="O14" i="3"/>
  <c r="P14" i="3" s="1"/>
  <c r="M14" i="3"/>
  <c r="O13" i="3"/>
  <c r="P13" i="3" s="1"/>
  <c r="M13" i="3"/>
  <c r="O12" i="3"/>
  <c r="P12" i="3" s="1"/>
  <c r="M12" i="3"/>
  <c r="O10" i="3"/>
  <c r="P10" i="3" s="1"/>
  <c r="M10" i="3"/>
  <c r="O9" i="3"/>
  <c r="P9" i="3" s="1"/>
  <c r="M9" i="3"/>
  <c r="O7" i="3"/>
  <c r="P7" i="3" s="1"/>
  <c r="M7" i="3"/>
  <c r="O6" i="3"/>
  <c r="P6" i="3" s="1"/>
  <c r="M6" i="3"/>
</calcChain>
</file>

<file path=xl/sharedStrings.xml><?xml version="1.0" encoding="utf-8"?>
<sst xmlns="http://schemas.openxmlformats.org/spreadsheetml/2006/main" count="172" uniqueCount="80">
  <si>
    <t>Cementovaná jamka</t>
  </si>
  <si>
    <t>Cementovaný dřík</t>
  </si>
  <si>
    <t>Necementovaná jamka</t>
  </si>
  <si>
    <t>Necementovaný dřík</t>
  </si>
  <si>
    <t>Hlavice</t>
  </si>
  <si>
    <t>S,M,L,XL</t>
  </si>
  <si>
    <t>STD + LAT</t>
  </si>
  <si>
    <t>minimálně 4 délky</t>
  </si>
  <si>
    <t xml:space="preserve">STD + LAT </t>
  </si>
  <si>
    <t>aspoň 3 CCD úhly</t>
  </si>
  <si>
    <t>S,M,L</t>
  </si>
  <si>
    <t>S,M,L,XL,XXL</t>
  </si>
  <si>
    <t>Ucpávka femorálního kanálu samovstřebatelná</t>
  </si>
  <si>
    <t>Kostní cement a příslušenství</t>
  </si>
  <si>
    <t>Minimálně 6 velikostí STD+LAT</t>
  </si>
  <si>
    <t>Minimálně 9 velikostí STD+LAT</t>
  </si>
  <si>
    <t>Minimálně 10 velikostí STD + LAT</t>
  </si>
  <si>
    <t xml:space="preserve">Cementovaná jamka náhrady kyčelního kloubu – STD PE </t>
  </si>
  <si>
    <t>Cementovaná jamka náhrady kyčelního kloubu – dual mobility - antiluxační</t>
  </si>
  <si>
    <t>Cementovaný dřík náhrady kyčelního kloubu  - leštěný</t>
  </si>
  <si>
    <t>Cementovaný dřík náhrady kyčelního kloubu - neleštěný</t>
  </si>
  <si>
    <t>Necementovaná jamka náhrady kyčelního kloubu STD PE</t>
  </si>
  <si>
    <t>Necementovaná jamka náhrady kyčelního kloubu s otevřenými póry pro dysplastický terén + insert Xlink PE</t>
  </si>
  <si>
    <t>Necementová jamka náhrady kyčelního kloubu  - dual mobility -  antiluxační</t>
  </si>
  <si>
    <t>Necementovaný dřík náhrady kyčelního kloubu  - s možností variability CCD úhlů</t>
  </si>
  <si>
    <t>Necementovaný dřík náhrady kyčelního kloubu - kónický</t>
  </si>
  <si>
    <t>Necementovaný dřík náhrady kyčelního kloubu - modulární</t>
  </si>
  <si>
    <t>Necementovaný dřík náhrady kyčelního kloubu – s porotickým nástřikem</t>
  </si>
  <si>
    <t>Necementovaný dřík náhrady kyčelního kloubu – krátký metafyzární  s porotickým nástřikem</t>
  </si>
  <si>
    <t>Necementovaný dřík náhrady kyčelního kloubu  - metafyzární krátký s možností variability CCD úhlů</t>
  </si>
  <si>
    <t>Necementovaný dřík náhrady kyčelního kloubu  - s HA povrchem</t>
  </si>
  <si>
    <t xml:space="preserve">Hlavice keramika DELTA s kovovou vložkou </t>
  </si>
  <si>
    <t xml:space="preserve">Hlavice keramika DELTA </t>
  </si>
  <si>
    <t xml:space="preserve">Hlavice kov </t>
  </si>
  <si>
    <t>Minimálně 3 délky distální části a 6 délek proximální části + k dispozici rovná varianta</t>
  </si>
  <si>
    <t xml:space="preserve"> od průměru 14 mm nebo menší</t>
  </si>
  <si>
    <t>aspoň 4 CCD úhly</t>
  </si>
  <si>
    <t xml:space="preserve">Minimálně 13 velikostí </t>
  </si>
  <si>
    <t xml:space="preserve">Minimálně 14 velikostí </t>
  </si>
  <si>
    <t>Minimálně 13 velikostí od průměru 14 mm nebo menší</t>
  </si>
  <si>
    <t>MJ</t>
  </si>
  <si>
    <t>Počet za 48 měsíců</t>
  </si>
  <si>
    <t>Název zboží od dodavatele</t>
  </si>
  <si>
    <t xml:space="preserve">Specifikace produktu </t>
  </si>
  <si>
    <t>Minimální objednávané množství MJ</t>
  </si>
  <si>
    <t>Cena  za 1 ks bez DPH</t>
  </si>
  <si>
    <t>Cena celkem za 48 měsíců bez DPH</t>
  </si>
  <si>
    <t>Sazba DPH v %</t>
  </si>
  <si>
    <t>Cena celkem za 1 ks s DPH</t>
  </si>
  <si>
    <t>Cena celkem za 48 měsíců s DPH</t>
  </si>
  <si>
    <t>ks</t>
  </si>
  <si>
    <t>Celková nabídková cena bez DPH za 48 měsíců</t>
  </si>
  <si>
    <t>Celková nabídková cena s DPH za 48 měsíců</t>
  </si>
  <si>
    <t>Upřesnění typu komponentu</t>
  </si>
  <si>
    <t>Varianty</t>
  </si>
  <si>
    <t>spektrum velikostí</t>
  </si>
  <si>
    <t>Kategorie</t>
  </si>
  <si>
    <t>Položka číslo:</t>
  </si>
  <si>
    <t>Příloha č. 2 Specifikace a soupis dodávek - ceník</t>
  </si>
  <si>
    <t>Hodnocení ODEP</t>
  </si>
  <si>
    <r>
      <t>Udržitelný stav zásob *</t>
    </r>
    <r>
      <rPr>
        <b/>
        <i/>
        <sz val="9"/>
        <color theme="1"/>
        <rFont val="Calibri"/>
        <family val="2"/>
        <charset val="238"/>
        <scheme val="minor"/>
      </rPr>
      <t>bude doplněn před podpisem smlouvy</t>
    </r>
  </si>
  <si>
    <t>Celkové DPH za 48 měsíců</t>
  </si>
  <si>
    <t>22, 28, 32</t>
  </si>
  <si>
    <t>28, 32, 36</t>
  </si>
  <si>
    <t>28, 32</t>
  </si>
  <si>
    <t>22, 28</t>
  </si>
  <si>
    <t>28, 32, 36, 40</t>
  </si>
  <si>
    <t>32, 36</t>
  </si>
  <si>
    <t>Minimálně 12 velikostí 42 - 64 mm</t>
  </si>
  <si>
    <t>9 velikostí 44 - 60 mm</t>
  </si>
  <si>
    <t>Minimálně 16 velikostí 44 - 74 mm</t>
  </si>
  <si>
    <t>Minimálně 21 velikostí 44 - 80 mm</t>
  </si>
  <si>
    <t>Minimálně 9 velikostí 46 - 62 mm</t>
  </si>
  <si>
    <t>11 velikostí 44 - 64 mm</t>
  </si>
  <si>
    <t xml:space="preserve">Necementovaná jamka náhrady kyčelního kloubu s  povrchvým nástřikem </t>
  </si>
  <si>
    <t xml:space="preserve">Cement kostní 1 x 40 g </t>
  </si>
  <si>
    <t xml:space="preserve">Cement kostní 2 x 40 g </t>
  </si>
  <si>
    <t>Revizní cement 1 x 40 g</t>
  </si>
  <si>
    <t>Kartuše na míchání cementu za vakua pro cement 1 x 40 g</t>
  </si>
  <si>
    <t>Kartuše na míchání cementu za vakua pro  cement 2 x 40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</si>
</sst>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sz val="9"/>
      <color rgb="FF000000"/>
      <name val="Calibri"/>
      <family val="2"/>
      <charset val="238"/>
    </font>
    <font>
      <b/>
      <u/>
      <sz val="18"/>
      <color theme="1"/>
      <name val="Calibri"/>
      <family val="2"/>
      <charset val="238"/>
      <scheme val="minor"/>
    </font>
    <font>
      <b/>
      <i/>
      <sz val="9"/>
      <color theme="1"/>
      <name val="Calibri"/>
      <family val="2"/>
      <charset val="23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99">
    <xf numFmtId="0" fontId="0" fillId="0" borderId="0" xfId="0"/>
    <xf numFmtId="0" fontId="19" fillId="0" borderId="0" xfId="0" applyFont="1" applyAlignment="1">
      <alignment vertical="center"/>
    </xf>
    <xf numFmtId="0" fontId="19" fillId="33" borderId="10" xfId="0" applyFont="1" applyFill="1" applyBorder="1" applyAlignment="1">
      <alignment vertical="center"/>
    </xf>
    <xf numFmtId="0" fontId="19" fillId="33" borderId="10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4" fontId="19" fillId="0" borderId="0" xfId="0" applyNumberFormat="1" applyFont="1" applyAlignment="1">
      <alignment horizontal="right" vertical="center"/>
    </xf>
    <xf numFmtId="0" fontId="19" fillId="0" borderId="10" xfId="0" applyFont="1" applyFill="1" applyBorder="1" applyAlignment="1">
      <alignment horizontal="center" vertical="center"/>
    </xf>
    <xf numFmtId="3" fontId="19" fillId="0" borderId="0" xfId="0" applyNumberFormat="1" applyFont="1" applyAlignment="1">
      <alignment horizontal="center" vertical="center"/>
    </xf>
    <xf numFmtId="4" fontId="21" fillId="0" borderId="0" xfId="0" applyNumberFormat="1" applyFont="1" applyAlignment="1">
      <alignment vertical="center"/>
    </xf>
    <xf numFmtId="0" fontId="18" fillId="33" borderId="10" xfId="0" applyFont="1" applyFill="1" applyBorder="1" applyAlignment="1">
      <alignment vertical="center"/>
    </xf>
    <xf numFmtId="0" fontId="19" fillId="0" borderId="10" xfId="0" applyFont="1" applyFill="1" applyBorder="1" applyAlignment="1">
      <alignment vertical="center"/>
    </xf>
    <xf numFmtId="0" fontId="18" fillId="0" borderId="0" xfId="0" applyFont="1" applyAlignment="1">
      <alignment horizontal="center" vertical="center"/>
    </xf>
    <xf numFmtId="0" fontId="18" fillId="34" borderId="10" xfId="0" applyFont="1" applyFill="1" applyBorder="1" applyAlignment="1">
      <alignment horizontal="center" vertical="center" wrapText="1"/>
    </xf>
    <xf numFmtId="0" fontId="18" fillId="34" borderId="10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vertical="center"/>
    </xf>
    <xf numFmtId="0" fontId="20" fillId="0" borderId="10" xfId="0" applyFont="1" applyFill="1" applyBorder="1" applyAlignment="1">
      <alignment horizontal="left" vertical="center"/>
    </xf>
    <xf numFmtId="0" fontId="20" fillId="0" borderId="10" xfId="0" applyFont="1" applyFill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 wrapText="1"/>
    </xf>
    <xf numFmtId="3" fontId="18" fillId="34" borderId="10" xfId="0" applyNumberFormat="1" applyFont="1" applyFill="1" applyBorder="1" applyAlignment="1">
      <alignment horizontal="center" vertical="center" wrapText="1"/>
    </xf>
    <xf numFmtId="9" fontId="18" fillId="34" borderId="10" xfId="0" applyNumberFormat="1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right" vertical="center"/>
    </xf>
    <xf numFmtId="0" fontId="23" fillId="0" borderId="10" xfId="0" applyFont="1" applyFill="1" applyBorder="1" applyAlignment="1">
      <alignment vertical="center"/>
    </xf>
    <xf numFmtId="0" fontId="18" fillId="34" borderId="12" xfId="0" applyFont="1" applyFill="1" applyBorder="1" applyAlignment="1">
      <alignment horizontal="center" vertical="center" wrapText="1"/>
    </xf>
    <xf numFmtId="3" fontId="18" fillId="34" borderId="12" xfId="0" applyNumberFormat="1" applyFont="1" applyFill="1" applyBorder="1" applyAlignment="1">
      <alignment horizontal="center" vertical="center" wrapText="1"/>
    </xf>
    <xf numFmtId="9" fontId="18" fillId="34" borderId="12" xfId="0" applyNumberFormat="1" applyFont="1" applyFill="1" applyBorder="1" applyAlignment="1">
      <alignment horizontal="center" vertical="center" wrapText="1"/>
    </xf>
    <xf numFmtId="0" fontId="18" fillId="34" borderId="13" xfId="0" applyFont="1" applyFill="1" applyBorder="1" applyAlignment="1">
      <alignment horizontal="center" vertical="center" wrapText="1"/>
    </xf>
    <xf numFmtId="0" fontId="18" fillId="34" borderId="11" xfId="0" applyFont="1" applyFill="1" applyBorder="1" applyAlignment="1">
      <alignment horizontal="center" vertical="center" wrapText="1"/>
    </xf>
    <xf numFmtId="4" fontId="19" fillId="33" borderId="10" xfId="0" applyNumberFormat="1" applyFont="1" applyFill="1" applyBorder="1" applyAlignment="1">
      <alignment horizontal="center" vertical="center"/>
    </xf>
    <xf numFmtId="0" fontId="19" fillId="33" borderId="11" xfId="0" applyFont="1" applyFill="1" applyBorder="1" applyAlignment="1">
      <alignment horizontal="center" vertical="center"/>
    </xf>
    <xf numFmtId="4" fontId="19" fillId="0" borderId="0" xfId="0" applyNumberFormat="1" applyFont="1" applyAlignment="1">
      <alignment horizontal="center" vertical="center"/>
    </xf>
    <xf numFmtId="0" fontId="19" fillId="0" borderId="0" xfId="0" applyFont="1" applyBorder="1" applyAlignment="1">
      <alignment vertical="center" wrapText="1"/>
    </xf>
    <xf numFmtId="3" fontId="19" fillId="33" borderId="10" xfId="0" applyNumberFormat="1" applyFont="1" applyFill="1" applyBorder="1" applyAlignment="1">
      <alignment horizontal="center" vertical="center"/>
    </xf>
    <xf numFmtId="0" fontId="18" fillId="34" borderId="16" xfId="0" applyFont="1" applyFill="1" applyBorder="1" applyAlignment="1">
      <alignment horizontal="center" vertical="center" wrapText="1"/>
    </xf>
    <xf numFmtId="0" fontId="18" fillId="34" borderId="12" xfId="0" applyFont="1" applyFill="1" applyBorder="1" applyAlignment="1">
      <alignment horizontal="center" vertical="center"/>
    </xf>
    <xf numFmtId="0" fontId="22" fillId="34" borderId="12" xfId="0" applyFont="1" applyFill="1" applyBorder="1" applyAlignment="1">
      <alignment horizontal="center" vertical="center" wrapText="1"/>
    </xf>
    <xf numFmtId="0" fontId="18" fillId="33" borderId="24" xfId="0" applyFont="1" applyFill="1" applyBorder="1" applyAlignment="1">
      <alignment horizontal="center" vertical="center"/>
    </xf>
    <xf numFmtId="0" fontId="18" fillId="0" borderId="24" xfId="0" applyFont="1" applyFill="1" applyBorder="1" applyAlignment="1">
      <alignment horizontal="center" vertical="center"/>
    </xf>
    <xf numFmtId="0" fontId="18" fillId="34" borderId="24" xfId="0" applyFont="1" applyFill="1" applyBorder="1" applyAlignment="1">
      <alignment horizontal="center" vertical="center" wrapText="1"/>
    </xf>
    <xf numFmtId="0" fontId="22" fillId="0" borderId="24" xfId="0" applyFont="1" applyFill="1" applyBorder="1" applyAlignment="1">
      <alignment horizontal="center" vertical="center"/>
    </xf>
    <xf numFmtId="0" fontId="18" fillId="34" borderId="17" xfId="0" applyFont="1" applyFill="1" applyBorder="1" applyAlignment="1">
      <alignment horizontal="center" vertical="center" wrapText="1"/>
    </xf>
    <xf numFmtId="0" fontId="19" fillId="33" borderId="25" xfId="0" applyFont="1" applyFill="1" applyBorder="1" applyAlignment="1">
      <alignment horizontal="center" vertical="center"/>
    </xf>
    <xf numFmtId="0" fontId="18" fillId="3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3" fontId="19" fillId="0" borderId="0" xfId="0" applyNumberFormat="1" applyFont="1" applyFill="1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  <xf numFmtId="0" fontId="19" fillId="0" borderId="14" xfId="0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vertical="center" wrapText="1"/>
    </xf>
    <xf numFmtId="9" fontId="19" fillId="0" borderId="10" xfId="0" applyNumberFormat="1" applyFont="1" applyFill="1" applyBorder="1" applyAlignment="1">
      <alignment horizontal="center" vertical="center" wrapText="1"/>
    </xf>
    <xf numFmtId="4" fontId="19" fillId="0" borderId="25" xfId="0" applyNumberFormat="1" applyFont="1" applyFill="1" applyBorder="1" applyAlignment="1">
      <alignment horizontal="center" vertical="center" wrapText="1"/>
    </xf>
    <xf numFmtId="4" fontId="19" fillId="0" borderId="11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19" fillId="0" borderId="10" xfId="0" applyFont="1" applyFill="1" applyBorder="1" applyAlignment="1">
      <alignment vertical="center" wrapText="1"/>
    </xf>
    <xf numFmtId="4" fontId="20" fillId="0" borderId="10" xfId="0" applyNumberFormat="1" applyFont="1" applyFill="1" applyBorder="1" applyAlignment="1">
      <alignment horizontal="right" vertical="center" wrapText="1"/>
    </xf>
    <xf numFmtId="0" fontId="20" fillId="0" borderId="10" xfId="0" applyFont="1" applyFill="1" applyBorder="1" applyAlignment="1">
      <alignment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0" fontId="20" fillId="0" borderId="0" xfId="0" applyFont="1" applyFill="1" applyAlignment="1">
      <alignment vertical="center"/>
    </xf>
    <xf numFmtId="4" fontId="19" fillId="0" borderId="10" xfId="0" applyNumberFormat="1" applyFont="1" applyFill="1" applyBorder="1" applyAlignment="1">
      <alignment horizontal="right" vertical="center" wrapText="1"/>
    </xf>
    <xf numFmtId="0" fontId="18" fillId="0" borderId="20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vertical="center"/>
    </xf>
    <xf numFmtId="0" fontId="19" fillId="0" borderId="14" xfId="0" applyFont="1" applyFill="1" applyBorder="1" applyAlignment="1">
      <alignment horizontal="center" vertical="center"/>
    </xf>
    <xf numFmtId="3" fontId="19" fillId="0" borderId="14" xfId="0" applyNumberFormat="1" applyFont="1" applyFill="1" applyBorder="1" applyAlignment="1">
      <alignment horizontal="center" vertical="center" wrapText="1"/>
    </xf>
    <xf numFmtId="4" fontId="19" fillId="0" borderId="14" xfId="0" applyNumberFormat="1" applyFont="1" applyFill="1" applyBorder="1" applyAlignment="1">
      <alignment horizontal="right" vertical="center" wrapText="1"/>
    </xf>
    <xf numFmtId="4" fontId="19" fillId="0" borderId="14" xfId="0" applyNumberFormat="1" applyFont="1" applyFill="1" applyBorder="1" applyAlignment="1">
      <alignment horizontal="center" vertical="center" wrapText="1"/>
    </xf>
    <xf numFmtId="9" fontId="19" fillId="0" borderId="14" xfId="0" applyNumberFormat="1" applyFont="1" applyFill="1" applyBorder="1" applyAlignment="1">
      <alignment horizontal="center" vertical="center" wrapText="1"/>
    </xf>
    <xf numFmtId="4" fontId="19" fillId="0" borderId="14" xfId="0" applyNumberFormat="1" applyFont="1" applyFill="1" applyBorder="1" applyAlignment="1">
      <alignment vertical="center" wrapText="1"/>
    </xf>
    <xf numFmtId="4" fontId="19" fillId="0" borderId="21" xfId="0" applyNumberFormat="1" applyFont="1" applyFill="1" applyBorder="1" applyAlignment="1">
      <alignment horizontal="center" vertical="center" wrapText="1"/>
    </xf>
    <xf numFmtId="4" fontId="19" fillId="0" borderId="15" xfId="0" applyNumberFormat="1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0" fontId="18" fillId="34" borderId="31" xfId="0" applyFont="1" applyFill="1" applyBorder="1" applyAlignment="1">
      <alignment horizontal="center" vertical="center" wrapText="1"/>
    </xf>
    <xf numFmtId="3" fontId="18" fillId="0" borderId="20" xfId="0" applyNumberFormat="1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4" fontId="18" fillId="0" borderId="21" xfId="0" applyNumberFormat="1" applyFont="1" applyBorder="1" applyAlignment="1">
      <alignment vertical="center" wrapText="1"/>
    </xf>
    <xf numFmtId="0" fontId="18" fillId="0" borderId="22" xfId="0" applyFont="1" applyBorder="1" applyAlignment="1">
      <alignment vertical="center" wrapText="1"/>
    </xf>
    <xf numFmtId="0" fontId="18" fillId="0" borderId="23" xfId="0" applyFont="1" applyBorder="1" applyAlignment="1">
      <alignment vertical="center" wrapText="1"/>
    </xf>
    <xf numFmtId="9" fontId="19" fillId="0" borderId="30" xfId="0" applyNumberFormat="1" applyFont="1" applyFill="1" applyBorder="1" applyAlignment="1">
      <alignment horizontal="center" vertical="center" wrapText="1"/>
    </xf>
    <xf numFmtId="9" fontId="19" fillId="0" borderId="31" xfId="0" applyNumberFormat="1" applyFont="1" applyFill="1" applyBorder="1" applyAlignment="1">
      <alignment horizontal="center" vertical="center" wrapText="1"/>
    </xf>
    <xf numFmtId="4" fontId="19" fillId="0" borderId="30" xfId="0" applyNumberFormat="1" applyFont="1" applyFill="1" applyBorder="1" applyAlignment="1">
      <alignment horizontal="right" vertical="center" wrapText="1"/>
    </xf>
    <xf numFmtId="4" fontId="19" fillId="0" borderId="31" xfId="0" applyNumberFormat="1" applyFont="1" applyFill="1" applyBorder="1" applyAlignment="1">
      <alignment horizontal="right" vertical="center" wrapText="1"/>
    </xf>
    <xf numFmtId="4" fontId="19" fillId="0" borderId="10" xfId="0" applyNumberFormat="1" applyFont="1" applyFill="1" applyBorder="1" applyAlignment="1">
      <alignment horizontal="center" vertical="center" wrapText="1"/>
    </xf>
    <xf numFmtId="3" fontId="18" fillId="0" borderId="16" xfId="0" applyNumberFormat="1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4" fontId="18" fillId="0" borderId="17" xfId="0" applyNumberFormat="1" applyFont="1" applyBorder="1" applyAlignment="1">
      <alignment vertical="center" wrapText="1"/>
    </xf>
    <xf numFmtId="0" fontId="18" fillId="0" borderId="18" xfId="0" applyFont="1" applyBorder="1" applyAlignment="1">
      <alignment vertical="center" wrapText="1"/>
    </xf>
    <xf numFmtId="0" fontId="18" fillId="0" borderId="19" xfId="0" applyFont="1" applyBorder="1" applyAlignment="1">
      <alignment vertical="center" wrapText="1"/>
    </xf>
    <xf numFmtId="3" fontId="18" fillId="0" borderId="26" xfId="0" applyNumberFormat="1" applyFont="1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4" fontId="18" fillId="0" borderId="25" xfId="0" applyNumberFormat="1" applyFont="1" applyBorder="1" applyAlignment="1">
      <alignment vertical="center"/>
    </xf>
    <xf numFmtId="0" fontId="16" fillId="0" borderId="27" xfId="0" applyFont="1" applyBorder="1" applyAlignment="1">
      <alignment vertical="center"/>
    </xf>
    <xf numFmtId="0" fontId="16" fillId="0" borderId="29" xfId="0" applyFont="1" applyBorder="1" applyAlignment="1">
      <alignment vertical="center"/>
    </xf>
    <xf numFmtId="0" fontId="20" fillId="0" borderId="10" xfId="0" applyFont="1" applyFill="1" applyBorder="1" applyAlignment="1">
      <alignment horizontal="center" vertical="center" wrapText="1"/>
    </xf>
    <xf numFmtId="3" fontId="19" fillId="0" borderId="10" xfId="0" applyNumberFormat="1" applyFont="1" applyFill="1" applyBorder="1" applyAlignment="1">
      <alignment horizontal="center" vertical="center" wrapText="1"/>
    </xf>
    <xf numFmtId="3" fontId="19" fillId="0" borderId="30" xfId="0" applyNumberFormat="1" applyFont="1" applyFill="1" applyBorder="1" applyAlignment="1">
      <alignment horizontal="center" vertical="center" wrapText="1"/>
    </xf>
    <xf numFmtId="3" fontId="19" fillId="0" borderId="31" xfId="0" applyNumberFormat="1" applyFont="1" applyFill="1" applyBorder="1" applyAlignment="1">
      <alignment horizontal="center" vertical="center" wrapText="1"/>
    </xf>
    <xf numFmtId="4" fontId="19" fillId="0" borderId="10" xfId="0" applyNumberFormat="1" applyFont="1" applyFill="1" applyBorder="1" applyAlignment="1">
      <alignment horizontal="right" vertical="center" wrapText="1"/>
    </xf>
    <xf numFmtId="0" fontId="2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9" fillId="0" borderId="10" xfId="0" applyFont="1" applyFill="1" applyBorder="1" applyAlignment="1">
      <alignment horizontal="center" vertical="center" wrapText="1"/>
    </xf>
  </cellXfs>
  <cellStyles count="42">
    <cellStyle name="20 % – Zvýraznění 1" xfId="19" builtinId="30" customBuiltin="1"/>
    <cellStyle name="20 % – Zvýraznění 2" xfId="23" builtinId="34" customBuiltin="1"/>
    <cellStyle name="20 % – Zvýraznění 3" xfId="27" builtinId="38" customBuiltin="1"/>
    <cellStyle name="20 % – Zvýraznění 4" xfId="31" builtinId="42" customBuiltin="1"/>
    <cellStyle name="20 % – Zvýraznění 5" xfId="35" builtinId="46" customBuiltin="1"/>
    <cellStyle name="20 % – Zvýraznění 6" xfId="39" builtinId="50" customBuiltin="1"/>
    <cellStyle name="40 % – Zvýraznění 1" xfId="20" builtinId="31" customBuiltin="1"/>
    <cellStyle name="40 % – Zvýraznění 2" xfId="24" builtinId="35" customBuiltin="1"/>
    <cellStyle name="40 % – Zvýraznění 3" xfId="28" builtinId="39" customBuiltin="1"/>
    <cellStyle name="40 % – Zvýraznění 4" xfId="32" builtinId="43" customBuiltin="1"/>
    <cellStyle name="40 % – Zvýraznění 5" xfId="36" builtinId="47" customBuiltin="1"/>
    <cellStyle name="40 % – Zvýraznění 6" xfId="40" builtinId="51" customBuiltin="1"/>
    <cellStyle name="60 % – Zvýraznění 1" xfId="21" builtinId="32" customBuiltin="1"/>
    <cellStyle name="60 % – Zvýraznění 2" xfId="25" builtinId="36" customBuiltin="1"/>
    <cellStyle name="60 % – Zvýraznění 3" xfId="29" builtinId="40" customBuiltin="1"/>
    <cellStyle name="60 % – Zvýraznění 4" xfId="33" builtinId="44" customBuiltin="1"/>
    <cellStyle name="60 % – Zvýraznění 5" xfId="37" builtinId="48" customBuiltin="1"/>
    <cellStyle name="60 % – Zvýraznění 6" xfId="41" builtinId="52" customBuiltin="1"/>
    <cellStyle name="Celkem" xfId="17" builtinId="25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Špatně" xfId="7" builtinId="27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289BC-5458-8D4A-942A-DE438AEE68DA}">
  <sheetPr>
    <pageSetUpPr fitToPage="1"/>
  </sheetPr>
  <dimension ref="A2:R46"/>
  <sheetViews>
    <sheetView tabSelected="1" zoomScaleNormal="100" workbookViewId="0">
      <selection activeCell="N46" sqref="N46"/>
    </sheetView>
  </sheetViews>
  <sheetFormatPr defaultColWidth="8.7109375" defaultRowHeight="12" x14ac:dyDescent="0.25"/>
  <cols>
    <col min="1" max="1" width="6.140625" style="11" customWidth="1"/>
    <col min="2" max="2" width="21" style="1" customWidth="1"/>
    <col min="3" max="3" width="73.140625" style="1" customWidth="1"/>
    <col min="4" max="4" width="18.140625" style="1" customWidth="1"/>
    <col min="5" max="5" width="35.85546875" style="4" bestFit="1" customWidth="1"/>
    <col min="6" max="6" width="4.28515625" style="7" customWidth="1"/>
    <col min="7" max="7" width="7.140625" style="44" customWidth="1"/>
    <col min="8" max="8" width="45.42578125" style="1" customWidth="1"/>
    <col min="9" max="9" width="17.140625" style="1" customWidth="1"/>
    <col min="10" max="10" width="5" style="4" customWidth="1"/>
    <col min="11" max="11" width="8.7109375" style="5" customWidth="1"/>
    <col min="12" max="12" width="15.42578125" style="1" bestFit="1" customWidth="1"/>
    <col min="13" max="13" width="13.42578125" style="4" customWidth="1"/>
    <col min="14" max="14" width="13.7109375" style="4" customWidth="1"/>
    <col min="15" max="15" width="11.85546875" style="1" customWidth="1"/>
    <col min="16" max="16" width="12.85546875" style="4" bestFit="1" customWidth="1"/>
    <col min="17" max="18" width="10.85546875" style="4" customWidth="1"/>
    <col min="19" max="16384" width="8.7109375" style="1"/>
  </cols>
  <sheetData>
    <row r="2" spans="1:18" ht="23.25" x14ac:dyDescent="0.25">
      <c r="A2" s="96" t="s">
        <v>58</v>
      </c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43"/>
      <c r="R2" s="43"/>
    </row>
    <row r="3" spans="1:18" ht="12.75" thickBot="1" x14ac:dyDescent="0.3"/>
    <row r="4" spans="1:18" ht="72" x14ac:dyDescent="0.25">
      <c r="A4" s="33" t="s">
        <v>57</v>
      </c>
      <c r="B4" s="34" t="s">
        <v>56</v>
      </c>
      <c r="C4" s="23" t="s">
        <v>53</v>
      </c>
      <c r="D4" s="23" t="s">
        <v>54</v>
      </c>
      <c r="E4" s="35" t="s">
        <v>55</v>
      </c>
      <c r="F4" s="35" t="s">
        <v>40</v>
      </c>
      <c r="G4" s="24" t="s">
        <v>41</v>
      </c>
      <c r="H4" s="24" t="s">
        <v>42</v>
      </c>
      <c r="I4" s="23" t="s">
        <v>43</v>
      </c>
      <c r="J4" s="23" t="s">
        <v>40</v>
      </c>
      <c r="K4" s="23" t="s">
        <v>44</v>
      </c>
      <c r="L4" s="23" t="s">
        <v>45</v>
      </c>
      <c r="M4" s="23" t="s">
        <v>46</v>
      </c>
      <c r="N4" s="25" t="s">
        <v>47</v>
      </c>
      <c r="O4" s="23" t="s">
        <v>48</v>
      </c>
      <c r="P4" s="23" t="s">
        <v>49</v>
      </c>
      <c r="Q4" s="40" t="s">
        <v>60</v>
      </c>
      <c r="R4" s="26" t="s">
        <v>59</v>
      </c>
    </row>
    <row r="5" spans="1:18" x14ac:dyDescent="0.25">
      <c r="A5" s="36"/>
      <c r="B5" s="9" t="s">
        <v>0</v>
      </c>
      <c r="C5" s="9"/>
      <c r="D5" s="2"/>
      <c r="E5" s="3"/>
      <c r="F5" s="32"/>
      <c r="G5" s="2"/>
      <c r="H5" s="2"/>
      <c r="I5" s="2"/>
      <c r="J5" s="3"/>
      <c r="K5" s="21"/>
      <c r="L5" s="2"/>
      <c r="M5" s="3"/>
      <c r="N5" s="3"/>
      <c r="O5" s="2"/>
      <c r="P5" s="3"/>
      <c r="Q5" s="41"/>
      <c r="R5" s="29"/>
    </row>
    <row r="6" spans="1:18" s="51" customFormat="1" x14ac:dyDescent="0.25">
      <c r="A6" s="37">
        <v>1</v>
      </c>
      <c r="B6" s="10"/>
      <c r="C6" s="10" t="s">
        <v>17</v>
      </c>
      <c r="D6" s="10" t="s">
        <v>62</v>
      </c>
      <c r="E6" s="6" t="s">
        <v>68</v>
      </c>
      <c r="F6" s="45" t="s">
        <v>50</v>
      </c>
      <c r="G6" s="68">
        <v>1000</v>
      </c>
      <c r="H6" s="68"/>
      <c r="I6" s="68"/>
      <c r="J6" s="68" t="s">
        <v>50</v>
      </c>
      <c r="K6" s="68">
        <v>1</v>
      </c>
      <c r="L6" s="47"/>
      <c r="M6" s="55">
        <f>G6*L6</f>
        <v>0</v>
      </c>
      <c r="N6" s="48">
        <v>0.15</v>
      </c>
      <c r="O6" s="47">
        <f>L6*1.15</f>
        <v>0</v>
      </c>
      <c r="P6" s="55">
        <f>O6*G6</f>
        <v>0</v>
      </c>
      <c r="Q6" s="49"/>
      <c r="R6" s="50"/>
    </row>
    <row r="7" spans="1:18" s="51" customFormat="1" x14ac:dyDescent="0.25">
      <c r="A7" s="37">
        <v>2</v>
      </c>
      <c r="B7" s="10"/>
      <c r="C7" s="22" t="s">
        <v>18</v>
      </c>
      <c r="D7" s="14" t="s">
        <v>65</v>
      </c>
      <c r="E7" s="6" t="s">
        <v>69</v>
      </c>
      <c r="F7" s="45" t="s">
        <v>50</v>
      </c>
      <c r="G7" s="68">
        <v>150</v>
      </c>
      <c r="H7" s="68"/>
      <c r="I7" s="68"/>
      <c r="J7" s="68" t="s">
        <v>50</v>
      </c>
      <c r="K7" s="68">
        <v>1</v>
      </c>
      <c r="L7" s="47"/>
      <c r="M7" s="55">
        <f t="shared" ref="M7" si="0">G7*L7</f>
        <v>0</v>
      </c>
      <c r="N7" s="48">
        <v>0.15</v>
      </c>
      <c r="O7" s="47">
        <f t="shared" ref="O7:O23" si="1">L7*1.15</f>
        <v>0</v>
      </c>
      <c r="P7" s="55">
        <f t="shared" ref="P7" si="2">O7*G7</f>
        <v>0</v>
      </c>
      <c r="Q7" s="49"/>
      <c r="R7" s="50"/>
    </row>
    <row r="8" spans="1:18" x14ac:dyDescent="0.25">
      <c r="A8" s="36"/>
      <c r="B8" s="9" t="s">
        <v>1</v>
      </c>
      <c r="C8" s="9"/>
      <c r="D8" s="2"/>
      <c r="E8" s="3"/>
      <c r="F8" s="32"/>
      <c r="G8" s="2"/>
      <c r="H8" s="2"/>
      <c r="I8" s="2"/>
      <c r="J8" s="3"/>
      <c r="K8" s="2"/>
      <c r="L8" s="2"/>
      <c r="M8" s="28"/>
      <c r="N8" s="3"/>
      <c r="O8" s="2"/>
      <c r="P8" s="3"/>
      <c r="Q8" s="41"/>
      <c r="R8" s="29"/>
    </row>
    <row r="9" spans="1:18" s="51" customFormat="1" x14ac:dyDescent="0.25">
      <c r="A9" s="37">
        <v>3</v>
      </c>
      <c r="B9" s="10"/>
      <c r="C9" s="22" t="s">
        <v>19</v>
      </c>
      <c r="D9" s="10" t="s">
        <v>6</v>
      </c>
      <c r="E9" s="6" t="s">
        <v>14</v>
      </c>
      <c r="F9" s="45" t="s">
        <v>50</v>
      </c>
      <c r="G9" s="68">
        <v>800</v>
      </c>
      <c r="H9" s="68"/>
      <c r="I9" s="68"/>
      <c r="J9" s="68" t="s">
        <v>50</v>
      </c>
      <c r="K9" s="68">
        <v>1</v>
      </c>
      <c r="L9" s="47"/>
      <c r="M9" s="55">
        <f t="shared" ref="M9:M10" si="3">G9*L9</f>
        <v>0</v>
      </c>
      <c r="N9" s="48">
        <v>0.15</v>
      </c>
      <c r="O9" s="47">
        <f t="shared" si="1"/>
        <v>0</v>
      </c>
      <c r="P9" s="55">
        <f>O9*G9</f>
        <v>0</v>
      </c>
      <c r="Q9" s="49"/>
      <c r="R9" s="50"/>
    </row>
    <row r="10" spans="1:18" s="51" customFormat="1" ht="14.25" customHeight="1" x14ac:dyDescent="0.25">
      <c r="A10" s="37">
        <v>4</v>
      </c>
      <c r="B10" s="10"/>
      <c r="C10" s="10" t="s">
        <v>20</v>
      </c>
      <c r="D10" s="10" t="s">
        <v>6</v>
      </c>
      <c r="E10" s="45" t="s">
        <v>15</v>
      </c>
      <c r="F10" s="45" t="s">
        <v>50</v>
      </c>
      <c r="G10" s="68">
        <v>800</v>
      </c>
      <c r="H10" s="68"/>
      <c r="I10" s="68"/>
      <c r="J10" s="68" t="s">
        <v>50</v>
      </c>
      <c r="K10" s="68">
        <v>1</v>
      </c>
      <c r="L10" s="47"/>
      <c r="M10" s="55">
        <f t="shared" si="3"/>
        <v>0</v>
      </c>
      <c r="N10" s="48">
        <v>0.15</v>
      </c>
      <c r="O10" s="47">
        <f t="shared" si="1"/>
        <v>0</v>
      </c>
      <c r="P10" s="55">
        <f>O10*G10</f>
        <v>0</v>
      </c>
      <c r="Q10" s="49"/>
      <c r="R10" s="50"/>
    </row>
    <row r="11" spans="1:18" x14ac:dyDescent="0.25">
      <c r="A11" s="36"/>
      <c r="B11" s="9" t="s">
        <v>2</v>
      </c>
      <c r="C11" s="9"/>
      <c r="D11" s="2"/>
      <c r="E11" s="3"/>
      <c r="F11" s="32"/>
      <c r="G11" s="2"/>
      <c r="H11" s="2"/>
      <c r="I11" s="2"/>
      <c r="J11" s="3"/>
      <c r="K11" s="2"/>
      <c r="L11" s="2"/>
      <c r="M11" s="28"/>
      <c r="N11" s="3"/>
      <c r="O11" s="2"/>
      <c r="P11" s="3"/>
      <c r="Q11" s="41"/>
      <c r="R11" s="29"/>
    </row>
    <row r="12" spans="1:18" s="51" customFormat="1" x14ac:dyDescent="0.25">
      <c r="A12" s="37">
        <v>5</v>
      </c>
      <c r="B12" s="10"/>
      <c r="C12" s="10" t="s">
        <v>21</v>
      </c>
      <c r="D12" s="10" t="s">
        <v>62</v>
      </c>
      <c r="E12" s="6" t="s">
        <v>70</v>
      </c>
      <c r="F12" s="45" t="s">
        <v>50</v>
      </c>
      <c r="G12" s="68">
        <v>4660</v>
      </c>
      <c r="H12" s="68"/>
      <c r="I12" s="68"/>
      <c r="J12" s="68" t="s">
        <v>50</v>
      </c>
      <c r="K12" s="68">
        <v>1</v>
      </c>
      <c r="L12" s="47"/>
      <c r="M12" s="55">
        <f t="shared" ref="M12:M15" si="4">G12*L12</f>
        <v>0</v>
      </c>
      <c r="N12" s="48">
        <v>0.15</v>
      </c>
      <c r="O12" s="47">
        <f t="shared" si="1"/>
        <v>0</v>
      </c>
      <c r="P12" s="55">
        <f>G12*O12</f>
        <v>0</v>
      </c>
      <c r="Q12" s="49"/>
      <c r="R12" s="50"/>
    </row>
    <row r="13" spans="1:18" s="51" customFormat="1" ht="24" x14ac:dyDescent="0.25">
      <c r="A13" s="37">
        <v>6</v>
      </c>
      <c r="B13" s="52"/>
      <c r="C13" s="52" t="s">
        <v>22</v>
      </c>
      <c r="D13" s="10" t="s">
        <v>66</v>
      </c>
      <c r="E13" s="6" t="s">
        <v>71</v>
      </c>
      <c r="F13" s="45" t="s">
        <v>50</v>
      </c>
      <c r="G13" s="68">
        <v>300</v>
      </c>
      <c r="H13" s="68"/>
      <c r="I13" s="68"/>
      <c r="J13" s="68" t="s">
        <v>50</v>
      </c>
      <c r="K13" s="68">
        <v>1</v>
      </c>
      <c r="L13" s="47"/>
      <c r="M13" s="55">
        <f t="shared" si="4"/>
        <v>0</v>
      </c>
      <c r="N13" s="48">
        <v>0.15</v>
      </c>
      <c r="O13" s="47">
        <f t="shared" si="1"/>
        <v>0</v>
      </c>
      <c r="P13" s="55">
        <f t="shared" ref="P13:P15" si="5">G13*O13</f>
        <v>0</v>
      </c>
      <c r="Q13" s="49"/>
      <c r="R13" s="50"/>
    </row>
    <row r="14" spans="1:18" s="51" customFormat="1" x14ac:dyDescent="0.25">
      <c r="A14" s="37">
        <v>7</v>
      </c>
      <c r="B14" s="10"/>
      <c r="C14" s="10" t="s">
        <v>74</v>
      </c>
      <c r="D14" s="14" t="s">
        <v>64</v>
      </c>
      <c r="E14" s="6" t="s">
        <v>72</v>
      </c>
      <c r="F14" s="45" t="s">
        <v>50</v>
      </c>
      <c r="G14" s="68">
        <v>80</v>
      </c>
      <c r="H14" s="68"/>
      <c r="I14" s="68"/>
      <c r="J14" s="68" t="s">
        <v>50</v>
      </c>
      <c r="K14" s="68">
        <v>1</v>
      </c>
      <c r="L14" s="47"/>
      <c r="M14" s="55">
        <f t="shared" si="4"/>
        <v>0</v>
      </c>
      <c r="N14" s="48">
        <v>0.15</v>
      </c>
      <c r="O14" s="47">
        <f t="shared" si="1"/>
        <v>0</v>
      </c>
      <c r="P14" s="55">
        <f t="shared" si="5"/>
        <v>0</v>
      </c>
      <c r="Q14" s="49"/>
      <c r="R14" s="50"/>
    </row>
    <row r="15" spans="1:18" s="51" customFormat="1" x14ac:dyDescent="0.25">
      <c r="A15" s="37">
        <v>8</v>
      </c>
      <c r="B15" s="10"/>
      <c r="C15" s="10" t="s">
        <v>23</v>
      </c>
      <c r="D15" s="14" t="s">
        <v>65</v>
      </c>
      <c r="E15" s="6" t="s">
        <v>73</v>
      </c>
      <c r="F15" s="45" t="s">
        <v>50</v>
      </c>
      <c r="G15" s="68">
        <v>20</v>
      </c>
      <c r="H15" s="68"/>
      <c r="I15" s="68"/>
      <c r="J15" s="68" t="s">
        <v>50</v>
      </c>
      <c r="K15" s="68">
        <v>1</v>
      </c>
      <c r="L15" s="53"/>
      <c r="M15" s="55">
        <f t="shared" si="4"/>
        <v>0</v>
      </c>
      <c r="N15" s="48">
        <v>0.15</v>
      </c>
      <c r="O15" s="47">
        <f t="shared" si="1"/>
        <v>0</v>
      </c>
      <c r="P15" s="55">
        <f t="shared" si="5"/>
        <v>0</v>
      </c>
      <c r="Q15" s="49"/>
      <c r="R15" s="50"/>
    </row>
    <row r="16" spans="1:18" x14ac:dyDescent="0.25">
      <c r="A16" s="36"/>
      <c r="B16" s="9" t="s">
        <v>3</v>
      </c>
      <c r="C16" s="9"/>
      <c r="D16" s="2"/>
      <c r="E16" s="3"/>
      <c r="F16" s="32"/>
      <c r="G16" s="2"/>
      <c r="H16" s="2"/>
      <c r="I16" s="2"/>
      <c r="J16" s="3"/>
      <c r="K16" s="2"/>
      <c r="L16" s="2"/>
      <c r="M16" s="28"/>
      <c r="N16" s="3"/>
      <c r="O16" s="2"/>
      <c r="P16" s="3"/>
      <c r="Q16" s="41"/>
      <c r="R16" s="29"/>
    </row>
    <row r="17" spans="1:18" s="51" customFormat="1" x14ac:dyDescent="0.25">
      <c r="A17" s="37">
        <v>9</v>
      </c>
      <c r="B17" s="10"/>
      <c r="C17" s="10" t="s">
        <v>24</v>
      </c>
      <c r="D17" s="10" t="s">
        <v>9</v>
      </c>
      <c r="E17" s="45" t="s">
        <v>37</v>
      </c>
      <c r="F17" s="45" t="s">
        <v>50</v>
      </c>
      <c r="G17" s="68">
        <v>680</v>
      </c>
      <c r="H17" s="68"/>
      <c r="I17" s="68"/>
      <c r="J17" s="68" t="s">
        <v>50</v>
      </c>
      <c r="K17" s="68">
        <v>1</v>
      </c>
      <c r="L17" s="47"/>
      <c r="M17" s="55">
        <f t="shared" ref="M17:M23" si="6">G17*L17</f>
        <v>0</v>
      </c>
      <c r="N17" s="48">
        <v>0.15</v>
      </c>
      <c r="O17" s="47">
        <f t="shared" si="1"/>
        <v>0</v>
      </c>
      <c r="P17" s="55">
        <f>G17*O17</f>
        <v>0</v>
      </c>
      <c r="Q17" s="49"/>
      <c r="R17" s="50"/>
    </row>
    <row r="18" spans="1:18" s="51" customFormat="1" ht="24" x14ac:dyDescent="0.25">
      <c r="A18" s="37">
        <v>10</v>
      </c>
      <c r="B18" s="10"/>
      <c r="C18" s="10" t="s">
        <v>25</v>
      </c>
      <c r="D18" s="10" t="s">
        <v>7</v>
      </c>
      <c r="E18" s="45" t="s">
        <v>39</v>
      </c>
      <c r="F18" s="45" t="s">
        <v>50</v>
      </c>
      <c r="G18" s="68">
        <v>200</v>
      </c>
      <c r="H18" s="68"/>
      <c r="I18" s="68"/>
      <c r="J18" s="68" t="s">
        <v>50</v>
      </c>
      <c r="K18" s="68">
        <v>1</v>
      </c>
      <c r="L18" s="47"/>
      <c r="M18" s="55">
        <f t="shared" si="6"/>
        <v>0</v>
      </c>
      <c r="N18" s="48">
        <v>0.15</v>
      </c>
      <c r="O18" s="47">
        <f t="shared" si="1"/>
        <v>0</v>
      </c>
      <c r="P18" s="55">
        <f t="shared" ref="P18:P23" si="7">G18*O18</f>
        <v>0</v>
      </c>
      <c r="Q18" s="49"/>
      <c r="R18" s="50"/>
    </row>
    <row r="19" spans="1:18" s="51" customFormat="1" ht="60" x14ac:dyDescent="0.25">
      <c r="A19" s="37">
        <v>11</v>
      </c>
      <c r="B19" s="10"/>
      <c r="C19" s="10" t="s">
        <v>26</v>
      </c>
      <c r="D19" s="54" t="s">
        <v>34</v>
      </c>
      <c r="E19" s="45" t="s">
        <v>35</v>
      </c>
      <c r="F19" s="45" t="s">
        <v>50</v>
      </c>
      <c r="G19" s="68">
        <v>50</v>
      </c>
      <c r="H19" s="68"/>
      <c r="I19" s="68"/>
      <c r="J19" s="68" t="s">
        <v>50</v>
      </c>
      <c r="K19" s="68">
        <v>1</v>
      </c>
      <c r="L19" s="47"/>
      <c r="M19" s="55">
        <f t="shared" si="6"/>
        <v>0</v>
      </c>
      <c r="N19" s="48">
        <v>0.15</v>
      </c>
      <c r="O19" s="47">
        <f t="shared" si="1"/>
        <v>0</v>
      </c>
      <c r="P19" s="55">
        <f t="shared" si="7"/>
        <v>0</v>
      </c>
      <c r="Q19" s="49"/>
      <c r="R19" s="50"/>
    </row>
    <row r="20" spans="1:18" s="51" customFormat="1" x14ac:dyDescent="0.25">
      <c r="A20" s="37">
        <v>12</v>
      </c>
      <c r="B20" s="52"/>
      <c r="C20" s="52" t="s">
        <v>27</v>
      </c>
      <c r="D20" s="10" t="s">
        <v>6</v>
      </c>
      <c r="E20" s="6" t="s">
        <v>16</v>
      </c>
      <c r="F20" s="45" t="s">
        <v>50</v>
      </c>
      <c r="G20" s="68">
        <v>80</v>
      </c>
      <c r="H20" s="68"/>
      <c r="I20" s="68"/>
      <c r="J20" s="68" t="s">
        <v>50</v>
      </c>
      <c r="K20" s="68">
        <v>1</v>
      </c>
      <c r="L20" s="47"/>
      <c r="M20" s="55">
        <f t="shared" si="6"/>
        <v>0</v>
      </c>
      <c r="N20" s="48">
        <v>0.15</v>
      </c>
      <c r="O20" s="47">
        <f t="shared" si="1"/>
        <v>0</v>
      </c>
      <c r="P20" s="55">
        <f t="shared" si="7"/>
        <v>0</v>
      </c>
      <c r="Q20" s="49"/>
      <c r="R20" s="50"/>
    </row>
    <row r="21" spans="1:18" s="51" customFormat="1" ht="24" x14ac:dyDescent="0.25">
      <c r="A21" s="37">
        <v>13</v>
      </c>
      <c r="B21" s="52"/>
      <c r="C21" s="52" t="s">
        <v>28</v>
      </c>
      <c r="D21" s="10" t="s">
        <v>8</v>
      </c>
      <c r="E21" s="6" t="s">
        <v>16</v>
      </c>
      <c r="F21" s="45" t="s">
        <v>50</v>
      </c>
      <c r="G21" s="68">
        <v>3000</v>
      </c>
      <c r="H21" s="68"/>
      <c r="I21" s="68"/>
      <c r="J21" s="68" t="s">
        <v>50</v>
      </c>
      <c r="K21" s="68">
        <v>1</v>
      </c>
      <c r="L21" s="47"/>
      <c r="M21" s="55">
        <f t="shared" si="6"/>
        <v>0</v>
      </c>
      <c r="N21" s="48">
        <v>0.15</v>
      </c>
      <c r="O21" s="47">
        <f t="shared" si="1"/>
        <v>0</v>
      </c>
      <c r="P21" s="55">
        <f t="shared" si="7"/>
        <v>0</v>
      </c>
      <c r="Q21" s="49"/>
      <c r="R21" s="50"/>
    </row>
    <row r="22" spans="1:18" s="51" customFormat="1" x14ac:dyDescent="0.25">
      <c r="A22" s="37">
        <v>14</v>
      </c>
      <c r="B22" s="10"/>
      <c r="C22" s="10" t="s">
        <v>29</v>
      </c>
      <c r="D22" s="10" t="s">
        <v>36</v>
      </c>
      <c r="E22" s="45" t="s">
        <v>38</v>
      </c>
      <c r="F22" s="45" t="s">
        <v>50</v>
      </c>
      <c r="G22" s="68">
        <v>400</v>
      </c>
      <c r="H22" s="68"/>
      <c r="I22" s="68"/>
      <c r="J22" s="68" t="s">
        <v>50</v>
      </c>
      <c r="K22" s="68">
        <v>1</v>
      </c>
      <c r="L22" s="47"/>
      <c r="M22" s="55">
        <f t="shared" si="6"/>
        <v>0</v>
      </c>
      <c r="N22" s="48">
        <v>0.15</v>
      </c>
      <c r="O22" s="47">
        <f t="shared" si="1"/>
        <v>0</v>
      </c>
      <c r="P22" s="55">
        <f t="shared" si="7"/>
        <v>0</v>
      </c>
      <c r="Q22" s="49"/>
      <c r="R22" s="50"/>
    </row>
    <row r="23" spans="1:18" s="51" customFormat="1" x14ac:dyDescent="0.25">
      <c r="A23" s="37">
        <v>15</v>
      </c>
      <c r="B23" s="10"/>
      <c r="C23" s="10" t="s">
        <v>30</v>
      </c>
      <c r="D23" s="10" t="s">
        <v>6</v>
      </c>
      <c r="E23" s="6" t="s">
        <v>15</v>
      </c>
      <c r="F23" s="45" t="s">
        <v>50</v>
      </c>
      <c r="G23" s="68">
        <v>50</v>
      </c>
      <c r="H23" s="68"/>
      <c r="I23" s="68"/>
      <c r="J23" s="68" t="s">
        <v>50</v>
      </c>
      <c r="K23" s="68">
        <v>1</v>
      </c>
      <c r="L23" s="47"/>
      <c r="M23" s="55">
        <f t="shared" si="6"/>
        <v>0</v>
      </c>
      <c r="N23" s="48">
        <v>0.15</v>
      </c>
      <c r="O23" s="47">
        <f t="shared" si="1"/>
        <v>0</v>
      </c>
      <c r="P23" s="55">
        <f t="shared" si="7"/>
        <v>0</v>
      </c>
      <c r="Q23" s="49"/>
      <c r="R23" s="50"/>
    </row>
    <row r="24" spans="1:18" ht="68.25" customHeight="1" x14ac:dyDescent="0.25">
      <c r="A24" s="38" t="s">
        <v>57</v>
      </c>
      <c r="B24" s="13" t="s">
        <v>56</v>
      </c>
      <c r="C24" s="12" t="s">
        <v>53</v>
      </c>
      <c r="D24" s="12" t="s">
        <v>54</v>
      </c>
      <c r="E24" s="18" t="s">
        <v>55</v>
      </c>
      <c r="F24" s="18" t="s">
        <v>40</v>
      </c>
      <c r="G24" s="69" t="s">
        <v>41</v>
      </c>
      <c r="H24" s="19" t="s">
        <v>42</v>
      </c>
      <c r="I24" s="12" t="s">
        <v>43</v>
      </c>
      <c r="J24" s="12" t="s">
        <v>40</v>
      </c>
      <c r="K24" s="12" t="s">
        <v>44</v>
      </c>
      <c r="L24" s="12" t="s">
        <v>45</v>
      </c>
      <c r="M24" s="12" t="s">
        <v>46</v>
      </c>
      <c r="N24" s="20" t="s">
        <v>47</v>
      </c>
      <c r="O24" s="12" t="s">
        <v>48</v>
      </c>
      <c r="P24" s="12" t="s">
        <v>49</v>
      </c>
      <c r="Q24" s="42"/>
      <c r="R24" s="27"/>
    </row>
    <row r="25" spans="1:18" x14ac:dyDescent="0.25">
      <c r="A25" s="36"/>
      <c r="B25" s="9" t="s">
        <v>4</v>
      </c>
      <c r="C25" s="9"/>
      <c r="D25" s="2"/>
      <c r="E25" s="3"/>
      <c r="F25" s="32"/>
      <c r="G25" s="2"/>
      <c r="H25" s="2"/>
      <c r="I25" s="2"/>
      <c r="J25" s="3"/>
      <c r="K25" s="2"/>
      <c r="L25" s="2"/>
      <c r="M25" s="28"/>
      <c r="N25" s="3"/>
      <c r="O25" s="2"/>
      <c r="P25" s="3"/>
      <c r="Q25" s="41"/>
      <c r="R25" s="29"/>
    </row>
    <row r="26" spans="1:18" s="51" customFormat="1" x14ac:dyDescent="0.25">
      <c r="A26" s="39">
        <v>16</v>
      </c>
      <c r="B26" s="15"/>
      <c r="C26" s="15" t="s">
        <v>33</v>
      </c>
      <c r="D26" s="14">
        <v>22</v>
      </c>
      <c r="E26" s="6" t="s">
        <v>10</v>
      </c>
      <c r="F26" s="98" t="s">
        <v>50</v>
      </c>
      <c r="G26" s="92">
        <v>4100</v>
      </c>
      <c r="H26" s="68"/>
      <c r="I26" s="68"/>
      <c r="J26" s="93" t="s">
        <v>50</v>
      </c>
      <c r="K26" s="93">
        <v>1</v>
      </c>
      <c r="L26" s="95"/>
      <c r="M26" s="79">
        <f t="shared" ref="M26" si="8">G26*L26</f>
        <v>0</v>
      </c>
      <c r="N26" s="75">
        <v>0.15</v>
      </c>
      <c r="O26" s="77">
        <f t="shared" ref="O26:O30" si="9">L26*1.15</f>
        <v>0</v>
      </c>
      <c r="P26" s="79">
        <f>G26*O26</f>
        <v>0</v>
      </c>
      <c r="Q26" s="49"/>
      <c r="R26" s="50"/>
    </row>
    <row r="27" spans="1:18" s="51" customFormat="1" x14ac:dyDescent="0.25">
      <c r="A27" s="39">
        <v>17</v>
      </c>
      <c r="B27" s="15"/>
      <c r="C27" s="15" t="s">
        <v>33</v>
      </c>
      <c r="D27" s="14" t="s">
        <v>63</v>
      </c>
      <c r="E27" s="6" t="s">
        <v>11</v>
      </c>
      <c r="F27" s="98"/>
      <c r="G27" s="92"/>
      <c r="H27" s="68"/>
      <c r="I27" s="68"/>
      <c r="J27" s="94"/>
      <c r="K27" s="94"/>
      <c r="L27" s="95"/>
      <c r="M27" s="79"/>
      <c r="N27" s="76"/>
      <c r="O27" s="78"/>
      <c r="P27" s="79"/>
      <c r="Q27" s="49"/>
      <c r="R27" s="50"/>
    </row>
    <row r="28" spans="1:18" s="56" customFormat="1" x14ac:dyDescent="0.25">
      <c r="A28" s="39">
        <v>18</v>
      </c>
      <c r="B28" s="15"/>
      <c r="C28" s="15" t="s">
        <v>32</v>
      </c>
      <c r="D28" s="16">
        <v>28</v>
      </c>
      <c r="E28" s="17" t="s">
        <v>10</v>
      </c>
      <c r="F28" s="91" t="s">
        <v>50</v>
      </c>
      <c r="G28" s="92">
        <v>2070</v>
      </c>
      <c r="H28" s="68"/>
      <c r="I28" s="68"/>
      <c r="J28" s="93" t="s">
        <v>50</v>
      </c>
      <c r="K28" s="93">
        <v>1</v>
      </c>
      <c r="L28" s="95"/>
      <c r="M28" s="79">
        <f t="shared" ref="M28" si="10">G28*L28</f>
        <v>0</v>
      </c>
      <c r="N28" s="75">
        <v>0.15</v>
      </c>
      <c r="O28" s="77">
        <f t="shared" si="9"/>
        <v>0</v>
      </c>
      <c r="P28" s="79">
        <f t="shared" ref="P28" si="11">G28*O28</f>
        <v>0</v>
      </c>
      <c r="Q28" s="49"/>
      <c r="R28" s="50"/>
    </row>
    <row r="29" spans="1:18" s="56" customFormat="1" x14ac:dyDescent="0.25">
      <c r="A29" s="39">
        <v>19</v>
      </c>
      <c r="B29" s="15"/>
      <c r="C29" s="15" t="s">
        <v>32</v>
      </c>
      <c r="D29" s="16" t="s">
        <v>67</v>
      </c>
      <c r="E29" s="6" t="s">
        <v>5</v>
      </c>
      <c r="F29" s="91"/>
      <c r="G29" s="92"/>
      <c r="H29" s="68"/>
      <c r="I29" s="68"/>
      <c r="J29" s="94"/>
      <c r="K29" s="94"/>
      <c r="L29" s="95"/>
      <c r="M29" s="79"/>
      <c r="N29" s="76"/>
      <c r="O29" s="78"/>
      <c r="P29" s="79"/>
      <c r="Q29" s="49"/>
      <c r="R29" s="50"/>
    </row>
    <row r="30" spans="1:18" s="51" customFormat="1" x14ac:dyDescent="0.25">
      <c r="A30" s="37">
        <v>20</v>
      </c>
      <c r="B30" s="10"/>
      <c r="C30" s="10" t="s">
        <v>31</v>
      </c>
      <c r="D30" s="10" t="s">
        <v>63</v>
      </c>
      <c r="E30" s="6" t="s">
        <v>5</v>
      </c>
      <c r="F30" s="45" t="s">
        <v>50</v>
      </c>
      <c r="G30" s="68">
        <v>40</v>
      </c>
      <c r="H30" s="68"/>
      <c r="I30" s="68"/>
      <c r="J30" s="68" t="s">
        <v>50</v>
      </c>
      <c r="K30" s="68">
        <v>1</v>
      </c>
      <c r="L30" s="47"/>
      <c r="M30" s="55">
        <f t="shared" ref="M30" si="12">G30*L30</f>
        <v>0</v>
      </c>
      <c r="N30" s="48">
        <v>0.15</v>
      </c>
      <c r="O30" s="47">
        <f t="shared" si="9"/>
        <v>0</v>
      </c>
      <c r="P30" s="55">
        <f t="shared" ref="P30" si="13">G30*O30</f>
        <v>0</v>
      </c>
      <c r="Q30" s="49"/>
      <c r="R30" s="50"/>
    </row>
    <row r="31" spans="1:18" ht="63.75" customHeight="1" x14ac:dyDescent="0.25">
      <c r="A31" s="38" t="s">
        <v>57</v>
      </c>
      <c r="B31" s="13" t="s">
        <v>56</v>
      </c>
      <c r="C31" s="12" t="s">
        <v>53</v>
      </c>
      <c r="D31" s="12" t="s">
        <v>54</v>
      </c>
      <c r="E31" s="18" t="s">
        <v>55</v>
      </c>
      <c r="F31" s="18" t="s">
        <v>40</v>
      </c>
      <c r="G31" s="69" t="s">
        <v>41</v>
      </c>
      <c r="H31" s="19" t="s">
        <v>42</v>
      </c>
      <c r="I31" s="12" t="s">
        <v>43</v>
      </c>
      <c r="J31" s="12" t="s">
        <v>40</v>
      </c>
      <c r="K31" s="12" t="s">
        <v>44</v>
      </c>
      <c r="L31" s="12" t="s">
        <v>45</v>
      </c>
      <c r="M31" s="12" t="s">
        <v>46</v>
      </c>
      <c r="N31" s="20" t="s">
        <v>47</v>
      </c>
      <c r="O31" s="12" t="s">
        <v>48</v>
      </c>
      <c r="P31" s="12" t="s">
        <v>49</v>
      </c>
      <c r="Q31" s="42"/>
      <c r="R31" s="27"/>
    </row>
    <row r="32" spans="1:18" x14ac:dyDescent="0.25">
      <c r="A32" s="36"/>
      <c r="B32" s="9" t="s">
        <v>13</v>
      </c>
      <c r="C32" s="9"/>
      <c r="D32" s="9"/>
      <c r="E32" s="9"/>
      <c r="F32" s="9"/>
      <c r="G32" s="2"/>
      <c r="H32" s="9"/>
      <c r="I32" s="9"/>
      <c r="J32" s="9"/>
      <c r="K32" s="2"/>
      <c r="L32" s="2"/>
      <c r="M32" s="28"/>
      <c r="N32" s="3"/>
      <c r="O32" s="2"/>
      <c r="P32" s="3"/>
      <c r="Q32" s="41"/>
      <c r="R32" s="29"/>
    </row>
    <row r="33" spans="1:18" s="51" customFormat="1" x14ac:dyDescent="0.25">
      <c r="A33" s="37">
        <v>21</v>
      </c>
      <c r="B33" s="10"/>
      <c r="C33" s="10" t="s">
        <v>75</v>
      </c>
      <c r="D33" s="10"/>
      <c r="E33" s="6"/>
      <c r="F33" s="45" t="s">
        <v>50</v>
      </c>
      <c r="G33" s="68">
        <v>700</v>
      </c>
      <c r="H33" s="68"/>
      <c r="I33" s="68"/>
      <c r="J33" s="68" t="s">
        <v>50</v>
      </c>
      <c r="K33" s="68">
        <v>1</v>
      </c>
      <c r="L33" s="53"/>
      <c r="M33" s="55">
        <f>G33*L33</f>
        <v>0</v>
      </c>
      <c r="N33" s="48">
        <v>0.15</v>
      </c>
      <c r="O33" s="47">
        <f t="shared" ref="O33:O38" si="14">L33*1.15</f>
        <v>0</v>
      </c>
      <c r="P33" s="55">
        <f>G33*O33</f>
        <v>0</v>
      </c>
      <c r="Q33" s="49"/>
      <c r="R33" s="50"/>
    </row>
    <row r="34" spans="1:18" s="51" customFormat="1" x14ac:dyDescent="0.25">
      <c r="A34" s="37">
        <v>22</v>
      </c>
      <c r="B34" s="10"/>
      <c r="C34" s="10" t="s">
        <v>76</v>
      </c>
      <c r="D34" s="10"/>
      <c r="E34" s="6"/>
      <c r="F34" s="45" t="s">
        <v>50</v>
      </c>
      <c r="G34" s="68">
        <v>800</v>
      </c>
      <c r="H34" s="68"/>
      <c r="I34" s="68"/>
      <c r="J34" s="68" t="s">
        <v>50</v>
      </c>
      <c r="K34" s="68">
        <v>1</v>
      </c>
      <c r="L34" s="53"/>
      <c r="M34" s="55">
        <f t="shared" ref="M34:M38" si="15">G34*L34</f>
        <v>0</v>
      </c>
      <c r="N34" s="48">
        <v>0.15</v>
      </c>
      <c r="O34" s="47">
        <f t="shared" si="14"/>
        <v>0</v>
      </c>
      <c r="P34" s="55">
        <f t="shared" ref="P34:P38" si="16">G34*O34</f>
        <v>0</v>
      </c>
      <c r="Q34" s="49"/>
      <c r="R34" s="50"/>
    </row>
    <row r="35" spans="1:18" s="51" customFormat="1" x14ac:dyDescent="0.25">
      <c r="A35" s="37">
        <v>23</v>
      </c>
      <c r="B35" s="10"/>
      <c r="C35" s="10" t="s">
        <v>77</v>
      </c>
      <c r="D35" s="10"/>
      <c r="E35" s="6"/>
      <c r="F35" s="45" t="s">
        <v>50</v>
      </c>
      <c r="G35" s="68">
        <v>400</v>
      </c>
      <c r="H35" s="68"/>
      <c r="I35" s="68"/>
      <c r="J35" s="68" t="s">
        <v>50</v>
      </c>
      <c r="K35" s="68">
        <v>1</v>
      </c>
      <c r="L35" s="57"/>
      <c r="M35" s="55">
        <f t="shared" si="15"/>
        <v>0</v>
      </c>
      <c r="N35" s="48">
        <v>0.15</v>
      </c>
      <c r="O35" s="47">
        <f t="shared" si="14"/>
        <v>0</v>
      </c>
      <c r="P35" s="55">
        <f t="shared" si="16"/>
        <v>0</v>
      </c>
      <c r="Q35" s="49"/>
      <c r="R35" s="50"/>
    </row>
    <row r="36" spans="1:18" s="51" customFormat="1" x14ac:dyDescent="0.25">
      <c r="A36" s="37">
        <v>24</v>
      </c>
      <c r="B36" s="10"/>
      <c r="C36" s="10" t="s">
        <v>78</v>
      </c>
      <c r="D36" s="10"/>
      <c r="E36" s="6"/>
      <c r="F36" s="45" t="s">
        <v>50</v>
      </c>
      <c r="G36" s="68">
        <v>1100</v>
      </c>
      <c r="H36" s="68"/>
      <c r="I36" s="68"/>
      <c r="J36" s="68" t="s">
        <v>50</v>
      </c>
      <c r="K36" s="68">
        <v>1</v>
      </c>
      <c r="L36" s="57"/>
      <c r="M36" s="55">
        <f t="shared" si="15"/>
        <v>0</v>
      </c>
      <c r="N36" s="48">
        <v>0.21</v>
      </c>
      <c r="O36" s="47">
        <f>L36*1.21</f>
        <v>0</v>
      </c>
      <c r="P36" s="55">
        <f t="shared" si="16"/>
        <v>0</v>
      </c>
      <c r="Q36" s="49"/>
      <c r="R36" s="50"/>
    </row>
    <row r="37" spans="1:18" s="51" customFormat="1" x14ac:dyDescent="0.25">
      <c r="A37" s="37">
        <v>25</v>
      </c>
      <c r="B37" s="10"/>
      <c r="C37" s="10" t="s">
        <v>79</v>
      </c>
      <c r="D37" s="10"/>
      <c r="E37" s="6"/>
      <c r="F37" s="45" t="s">
        <v>50</v>
      </c>
      <c r="G37" s="68">
        <v>800</v>
      </c>
      <c r="H37" s="68"/>
      <c r="I37" s="68"/>
      <c r="J37" s="68" t="s">
        <v>50</v>
      </c>
      <c r="K37" s="68">
        <v>1</v>
      </c>
      <c r="L37" s="57"/>
      <c r="M37" s="55">
        <f t="shared" si="15"/>
        <v>0</v>
      </c>
      <c r="N37" s="48">
        <v>0.21</v>
      </c>
      <c r="O37" s="47">
        <f>L37*1.21</f>
        <v>0</v>
      </c>
      <c r="P37" s="55">
        <f t="shared" si="16"/>
        <v>0</v>
      </c>
      <c r="Q37" s="49"/>
      <c r="R37" s="50"/>
    </row>
    <row r="38" spans="1:18" s="51" customFormat="1" ht="12.75" thickBot="1" x14ac:dyDescent="0.3">
      <c r="A38" s="58">
        <v>26</v>
      </c>
      <c r="B38" s="59"/>
      <c r="C38" s="59" t="s">
        <v>12</v>
      </c>
      <c r="D38" s="59"/>
      <c r="E38" s="60"/>
      <c r="F38" s="46" t="s">
        <v>50</v>
      </c>
      <c r="G38" s="61">
        <v>1600</v>
      </c>
      <c r="H38" s="61"/>
      <c r="I38" s="61"/>
      <c r="J38" s="61" t="s">
        <v>50</v>
      </c>
      <c r="K38" s="61">
        <v>1</v>
      </c>
      <c r="L38" s="62"/>
      <c r="M38" s="63">
        <f t="shared" si="15"/>
        <v>0</v>
      </c>
      <c r="N38" s="64">
        <v>0.15</v>
      </c>
      <c r="O38" s="65">
        <f t="shared" si="14"/>
        <v>0</v>
      </c>
      <c r="P38" s="63">
        <f t="shared" si="16"/>
        <v>0</v>
      </c>
      <c r="Q38" s="66"/>
      <c r="R38" s="67"/>
    </row>
    <row r="39" spans="1:18" ht="12.75" x14ac:dyDescent="0.25">
      <c r="I39" s="8"/>
      <c r="M39" s="30"/>
      <c r="P39" s="30"/>
    </row>
    <row r="40" spans="1:18" ht="12.75" thickBot="1" x14ac:dyDescent="0.3"/>
    <row r="41" spans="1:18" x14ac:dyDescent="0.25">
      <c r="I41" s="80" t="s">
        <v>51</v>
      </c>
      <c r="J41" s="81"/>
      <c r="K41" s="81"/>
      <c r="L41" s="81"/>
      <c r="M41" s="82">
        <f>SUM(M6:M38)</f>
        <v>0</v>
      </c>
      <c r="N41" s="83"/>
      <c r="O41" s="83"/>
      <c r="P41" s="84"/>
      <c r="Q41" s="31"/>
      <c r="R41" s="31"/>
    </row>
    <row r="42" spans="1:18" ht="15" x14ac:dyDescent="0.25">
      <c r="I42" s="85" t="s">
        <v>61</v>
      </c>
      <c r="J42" s="86"/>
      <c r="K42" s="86"/>
      <c r="L42" s="87"/>
      <c r="M42" s="88">
        <f>M43-M41</f>
        <v>0</v>
      </c>
      <c r="N42" s="89"/>
      <c r="O42" s="89"/>
      <c r="P42" s="90"/>
      <c r="Q42" s="31"/>
      <c r="R42" s="31"/>
    </row>
    <row r="43" spans="1:18" ht="12.75" thickBot="1" x14ac:dyDescent="0.3">
      <c r="I43" s="70" t="s">
        <v>52</v>
      </c>
      <c r="J43" s="71"/>
      <c r="K43" s="71"/>
      <c r="L43" s="71"/>
      <c r="M43" s="72">
        <f>SUM(P6:P38)</f>
        <v>0</v>
      </c>
      <c r="N43" s="73"/>
      <c r="O43" s="73"/>
      <c r="P43" s="74"/>
      <c r="Q43" s="31"/>
      <c r="R43" s="31"/>
    </row>
    <row r="46" spans="1:18" x14ac:dyDescent="0.25">
      <c r="P46" s="30"/>
    </row>
  </sheetData>
  <mergeCells count="25">
    <mergeCell ref="A2:P2"/>
    <mergeCell ref="F26:F27"/>
    <mergeCell ref="G26:G27"/>
    <mergeCell ref="J26:J27"/>
    <mergeCell ref="K26:K27"/>
    <mergeCell ref="L26:L27"/>
    <mergeCell ref="M26:M27"/>
    <mergeCell ref="N26:N27"/>
    <mergeCell ref="O26:O27"/>
    <mergeCell ref="P26:P27"/>
    <mergeCell ref="F28:F29"/>
    <mergeCell ref="G28:G29"/>
    <mergeCell ref="J28:J29"/>
    <mergeCell ref="K28:K29"/>
    <mergeCell ref="L28:L29"/>
    <mergeCell ref="I43:L43"/>
    <mergeCell ref="M43:P43"/>
    <mergeCell ref="N28:N29"/>
    <mergeCell ref="O28:O29"/>
    <mergeCell ref="P28:P29"/>
    <mergeCell ref="I41:L41"/>
    <mergeCell ref="M41:P41"/>
    <mergeCell ref="I42:L42"/>
    <mergeCell ref="M42:P42"/>
    <mergeCell ref="M28:M29"/>
  </mergeCells>
  <pageMargins left="0.7" right="0.7" top="0.78740157499999996" bottom="0.78740157499999996" header="0.3" footer="0.3"/>
  <pageSetup paperSize="8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Kyčelní implantáty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Jiri Sokol</dc:creator>
  <cp:lastModifiedBy>Ing. Michaela Michalcová</cp:lastModifiedBy>
  <cp:lastPrinted>2025-06-23T13:05:25Z</cp:lastPrinted>
  <dcterms:created xsi:type="dcterms:W3CDTF">2020-12-02T16:35:08Z</dcterms:created>
  <dcterms:modified xsi:type="dcterms:W3CDTF">2025-06-23T13:05:29Z</dcterms:modified>
</cp:coreProperties>
</file>