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ento_sešit"/>
  <bookViews>
    <workbookView xWindow="14505" yWindow="-15" windowWidth="14340" windowHeight="13020" activeTab="3"/>
  </bookViews>
  <sheets>
    <sheet name="KrList" sheetId="81" r:id="rId1"/>
    <sheet name="Rekap" sheetId="82" r:id="rId2"/>
    <sheet name="SP_F1" sheetId="68" r:id="rId3"/>
    <sheet name="SP_F2" sheetId="83" r:id="rId4"/>
  </sheets>
  <definedNames>
    <definedName name="_xlnm._FilterDatabase" localSheetId="2" hidden="1">SP_F1!#REF!</definedName>
    <definedName name="_xlnm._FilterDatabase" localSheetId="3" hidden="1">SP_F2!#REF!</definedName>
    <definedName name="ADKM" localSheetId="3">#REF!</definedName>
    <definedName name="ADKM">#REF!</definedName>
    <definedName name="Analog" localSheetId="3">#REF!</definedName>
    <definedName name="Analog">#REF!</definedName>
    <definedName name="CENA_CELKEM" localSheetId="3">#REF!</definedName>
    <definedName name="CENA_CELKEM">#REF!</definedName>
    <definedName name="MDKM" localSheetId="3">#REF!</definedName>
    <definedName name="MDKM">#REF!</definedName>
    <definedName name="Monolog" localSheetId="3">#REF!</definedName>
    <definedName name="Monolog">#REF!</definedName>
    <definedName name="_xlnm.Print_Titles" localSheetId="1">Rekap!$36:$36</definedName>
    <definedName name="_xlnm.Print_Titles" localSheetId="2">SP_F1!$1:$2</definedName>
    <definedName name="_xlnm.Print_Titles" localSheetId="3">SP_F2!$1:$2</definedName>
    <definedName name="Pocet_Integral" localSheetId="3">#REF!</definedName>
    <definedName name="Pocet_Integral">#REF!</definedName>
    <definedName name="PocetMJ" localSheetId="3">#REF!</definedName>
    <definedName name="PocetMJ">#REF!</definedName>
    <definedName name="SazbaDPH1" localSheetId="3">#REF!</definedName>
    <definedName name="SazbaDPH1">#REF!</definedName>
    <definedName name="SazbaDPH2" localSheetId="3">#REF!</definedName>
    <definedName name="SazbaDPH2">#REF!</definedName>
  </definedNames>
  <calcPr calcId="125725"/>
</workbook>
</file>

<file path=xl/calcChain.xml><?xml version="1.0" encoding="utf-8"?>
<calcChain xmlns="http://schemas.openxmlformats.org/spreadsheetml/2006/main">
  <c r="A110" i="83"/>
  <c r="A111"/>
  <c r="A112" s="1"/>
  <c r="A113" s="1"/>
  <c r="A114" s="1"/>
  <c r="A115" s="1"/>
  <c r="A116" s="1"/>
  <c r="A117" s="1"/>
  <c r="A118" s="1"/>
  <c r="J114"/>
  <c r="A143" i="68"/>
  <c r="A144"/>
  <c r="A145" s="1"/>
  <c r="A146" s="1"/>
  <c r="A147" s="1"/>
  <c r="A148" s="1"/>
  <c r="A149" s="1"/>
  <c r="A150" s="1"/>
  <c r="A105" i="83"/>
  <c r="A106"/>
  <c r="A107" s="1"/>
  <c r="A108" s="1"/>
  <c r="A109" s="1"/>
  <c r="A83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60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23"/>
  <c r="A24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5"/>
  <c r="A6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J147" i="68"/>
  <c r="A119" i="83" l="1"/>
  <c r="A120" s="1"/>
  <c r="A121" s="1"/>
  <c r="A122" s="1"/>
  <c r="J121"/>
  <c r="J120"/>
  <c r="J119"/>
  <c r="J118"/>
  <c r="J117"/>
  <c r="J116"/>
  <c r="J115"/>
  <c r="J113"/>
  <c r="J110"/>
  <c r="J108"/>
  <c r="J106"/>
  <c r="J104"/>
  <c r="J102"/>
  <c r="J101"/>
  <c r="J100"/>
  <c r="J99"/>
  <c r="J98"/>
  <c r="J96"/>
  <c r="J95"/>
  <c r="J94"/>
  <c r="J87"/>
  <c r="H87"/>
  <c r="J86"/>
  <c r="H86"/>
  <c r="J85"/>
  <c r="H85"/>
  <c r="J84"/>
  <c r="H84"/>
  <c r="J83"/>
  <c r="H83"/>
  <c r="J82"/>
  <c r="H82"/>
  <c r="J81"/>
  <c r="H81"/>
  <c r="J80"/>
  <c r="H80"/>
  <c r="J79"/>
  <c r="H79"/>
  <c r="J78"/>
  <c r="H78"/>
  <c r="J77"/>
  <c r="H77"/>
  <c r="J76"/>
  <c r="H76"/>
  <c r="J75"/>
  <c r="H75"/>
  <c r="J74"/>
  <c r="H74"/>
  <c r="J73"/>
  <c r="H73"/>
  <c r="J72"/>
  <c r="H72"/>
  <c r="J71"/>
  <c r="H71"/>
  <c r="J70"/>
  <c r="H70"/>
  <c r="J69"/>
  <c r="H69"/>
  <c r="J68"/>
  <c r="J88" s="1"/>
  <c r="H68"/>
  <c r="H90" s="1"/>
  <c r="J63"/>
  <c r="H63"/>
  <c r="J62"/>
  <c r="H62"/>
  <c r="J61"/>
  <c r="H61"/>
  <c r="J60"/>
  <c r="J59"/>
  <c r="H59"/>
  <c r="J58"/>
  <c r="H58"/>
  <c r="J57"/>
  <c r="H57"/>
  <c r="J56"/>
  <c r="H56"/>
  <c r="J55"/>
  <c r="H55"/>
  <c r="J54"/>
  <c r="H54"/>
  <c r="J53"/>
  <c r="H53"/>
  <c r="J52"/>
  <c r="J51"/>
  <c r="J50"/>
  <c r="J49"/>
  <c r="H49"/>
  <c r="J47"/>
  <c r="H47"/>
  <c r="J46"/>
  <c r="H46"/>
  <c r="J45"/>
  <c r="H45"/>
  <c r="J44"/>
  <c r="H44"/>
  <c r="J43"/>
  <c r="H43"/>
  <c r="J42"/>
  <c r="H42"/>
  <c r="J41"/>
  <c r="H41"/>
  <c r="J40"/>
  <c r="H40"/>
  <c r="J39"/>
  <c r="H39"/>
  <c r="J38"/>
  <c r="H38"/>
  <c r="J37"/>
  <c r="H37"/>
  <c r="J36"/>
  <c r="H36"/>
  <c r="J35"/>
  <c r="H35"/>
  <c r="J34"/>
  <c r="H34"/>
  <c r="J32"/>
  <c r="H32"/>
  <c r="J30"/>
  <c r="H30"/>
  <c r="J29"/>
  <c r="H29"/>
  <c r="J26"/>
  <c r="J25"/>
  <c r="J24"/>
  <c r="H24"/>
  <c r="J22"/>
  <c r="H22"/>
  <c r="J21"/>
  <c r="H21"/>
  <c r="J20"/>
  <c r="H20"/>
  <c r="J18"/>
  <c r="H18"/>
  <c r="J17"/>
  <c r="H17"/>
  <c r="J15"/>
  <c r="H15"/>
  <c r="J13"/>
  <c r="H13"/>
  <c r="J11"/>
  <c r="H11"/>
  <c r="J9"/>
  <c r="H9"/>
  <c r="J7"/>
  <c r="H7"/>
  <c r="J6"/>
  <c r="J65" s="1"/>
  <c r="H6"/>
  <c r="A4"/>
  <c r="A126" i="68"/>
  <c r="A127"/>
  <c r="J154"/>
  <c r="J153"/>
  <c r="J152"/>
  <c r="J151"/>
  <c r="J150"/>
  <c r="J149"/>
  <c r="J148"/>
  <c r="J146"/>
  <c r="J155" s="1"/>
  <c r="H15" i="82" s="1"/>
  <c r="J143" i="68"/>
  <c r="J142"/>
  <c r="J141"/>
  <c r="J140"/>
  <c r="J139"/>
  <c r="J138"/>
  <c r="J136"/>
  <c r="J134"/>
  <c r="J132"/>
  <c r="J130"/>
  <c r="J128"/>
  <c r="J127"/>
  <c r="J126"/>
  <c r="J125"/>
  <c r="J124"/>
  <c r="J123"/>
  <c r="J122"/>
  <c r="J121"/>
  <c r="J119"/>
  <c r="J118"/>
  <c r="J117"/>
  <c r="J110"/>
  <c r="H110"/>
  <c r="J109"/>
  <c r="H109"/>
  <c r="J108"/>
  <c r="H108"/>
  <c r="J107"/>
  <c r="H107"/>
  <c r="J106"/>
  <c r="H106"/>
  <c r="J105"/>
  <c r="H105"/>
  <c r="J104"/>
  <c r="H104"/>
  <c r="J103"/>
  <c r="H103"/>
  <c r="J102"/>
  <c r="H102"/>
  <c r="J101"/>
  <c r="H101"/>
  <c r="J100"/>
  <c r="H100"/>
  <c r="J99"/>
  <c r="H99"/>
  <c r="J98"/>
  <c r="H98"/>
  <c r="J97"/>
  <c r="H97"/>
  <c r="J96"/>
  <c r="H96"/>
  <c r="J95"/>
  <c r="H95"/>
  <c r="J94"/>
  <c r="H94"/>
  <c r="J93"/>
  <c r="H93"/>
  <c r="J92"/>
  <c r="H92"/>
  <c r="J91"/>
  <c r="H91"/>
  <c r="J90"/>
  <c r="H90"/>
  <c r="J89"/>
  <c r="H89"/>
  <c r="J88"/>
  <c r="J111" s="1"/>
  <c r="H88"/>
  <c r="H113" s="1"/>
  <c r="H52"/>
  <c r="J52"/>
  <c r="H53"/>
  <c r="J53"/>
  <c r="H54"/>
  <c r="J54"/>
  <c r="H55"/>
  <c r="J55"/>
  <c r="H56"/>
  <c r="J56"/>
  <c r="H57"/>
  <c r="J57"/>
  <c r="H58"/>
  <c r="J58"/>
  <c r="H59"/>
  <c r="J59"/>
  <c r="H60"/>
  <c r="J60"/>
  <c r="H61"/>
  <c r="J61"/>
  <c r="H62"/>
  <c r="J62"/>
  <c r="H63"/>
  <c r="J63"/>
  <c r="H64"/>
  <c r="J64"/>
  <c r="H65"/>
  <c r="J65"/>
  <c r="H66"/>
  <c r="J66"/>
  <c r="H67"/>
  <c r="J67"/>
  <c r="H69"/>
  <c r="J69"/>
  <c r="J70"/>
  <c r="J71"/>
  <c r="J72"/>
  <c r="H73"/>
  <c r="J73"/>
  <c r="H74"/>
  <c r="J74"/>
  <c r="H75"/>
  <c r="J75"/>
  <c r="H76"/>
  <c r="J76"/>
  <c r="H77"/>
  <c r="J77"/>
  <c r="H78"/>
  <c r="J78"/>
  <c r="H79"/>
  <c r="J79"/>
  <c r="J80"/>
  <c r="H81"/>
  <c r="J81"/>
  <c r="H82"/>
  <c r="J82"/>
  <c r="H83"/>
  <c r="J83"/>
  <c r="J50"/>
  <c r="H50"/>
  <c r="J48"/>
  <c r="H48"/>
  <c r="J47"/>
  <c r="H47"/>
  <c r="J45"/>
  <c r="H45"/>
  <c r="J44"/>
  <c r="H44"/>
  <c r="J41"/>
  <c r="J40"/>
  <c r="J39"/>
  <c r="H39"/>
  <c r="J38"/>
  <c r="H38"/>
  <c r="J37"/>
  <c r="H37"/>
  <c r="J36"/>
  <c r="H36"/>
  <c r="J35"/>
  <c r="H35"/>
  <c r="J33"/>
  <c r="H33"/>
  <c r="J32"/>
  <c r="H32"/>
  <c r="J31"/>
  <c r="H31"/>
  <c r="J29"/>
  <c r="H29"/>
  <c r="J28"/>
  <c r="H28"/>
  <c r="J26"/>
  <c r="H26"/>
  <c r="J24"/>
  <c r="H24"/>
  <c r="J23"/>
  <c r="H23"/>
  <c r="J21"/>
  <c r="H21"/>
  <c r="J20"/>
  <c r="H20"/>
  <c r="J19"/>
  <c r="H19"/>
  <c r="J17"/>
  <c r="H17"/>
  <c r="J15"/>
  <c r="H15"/>
  <c r="J13"/>
  <c r="H13"/>
  <c r="J12"/>
  <c r="H12"/>
  <c r="J10"/>
  <c r="H10"/>
  <c r="J9"/>
  <c r="H9"/>
  <c r="J6"/>
  <c r="H6"/>
  <c r="A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51" s="1"/>
  <c r="A152" s="1"/>
  <c r="A153" s="1"/>
  <c r="A154" s="1"/>
  <c r="A155" s="1"/>
  <c r="J111" i="83" l="1"/>
  <c r="H25" i="82" s="1"/>
  <c r="J122" i="83"/>
  <c r="H26" i="82" s="1"/>
  <c r="H64" i="83"/>
  <c r="G21" i="82"/>
  <c r="J144" i="68"/>
  <c r="H14" i="82" s="1"/>
  <c r="G10"/>
  <c r="G20"/>
  <c r="J85" i="68"/>
  <c r="H11" i="82" s="1"/>
  <c r="H84" i="68"/>
  <c r="G9" i="82" s="1"/>
  <c r="H22"/>
  <c r="J89" i="83"/>
  <c r="J112" i="68"/>
  <c r="J114" s="1"/>
  <c r="H12" i="82" s="1"/>
  <c r="G48" l="1"/>
  <c r="J91" i="83"/>
  <c r="J66"/>
  <c r="J115" i="68"/>
  <c r="J86"/>
  <c r="J92" i="83" l="1"/>
  <c r="H23" i="82"/>
  <c r="H48" s="1"/>
  <c r="C1"/>
  <c r="I48"/>
  <c r="F48"/>
  <c r="E48"/>
  <c r="G19" i="81"/>
  <c r="G18"/>
  <c r="G17"/>
  <c r="G16"/>
  <c r="F15" l="1"/>
  <c r="F20" s="1"/>
  <c r="D15" l="1"/>
  <c r="G15" l="1"/>
  <c r="G20" s="1"/>
  <c r="F26" s="1"/>
  <c r="D20"/>
  <c r="F27" l="1"/>
  <c r="F31" s="1"/>
</calcChain>
</file>

<file path=xl/sharedStrings.xml><?xml version="1.0" encoding="utf-8"?>
<sst xmlns="http://schemas.openxmlformats.org/spreadsheetml/2006/main" count="652" uniqueCount="221">
  <si>
    <t>hod</t>
  </si>
  <si>
    <t>ks</t>
  </si>
  <si>
    <t>S K</t>
  </si>
  <si>
    <t>Dodávka zařízení</t>
  </si>
  <si>
    <t>C - 2 2 M      - ROZVODY</t>
  </si>
  <si>
    <t>Osazení hmoždinky 8mm v cihl. zdivu</t>
  </si>
  <si>
    <t>NOSNÝ MATERIÁL</t>
  </si>
  <si>
    <t>Nosný materiál</t>
  </si>
  <si>
    <t>mn.</t>
  </si>
  <si>
    <t xml:space="preserve"> -S Kabelová forma UTP kabelu</t>
  </si>
  <si>
    <t>JČ</t>
  </si>
  <si>
    <t>Zemní práce</t>
  </si>
  <si>
    <t>Krabice KT 250</t>
  </si>
  <si>
    <t xml:space="preserve"> -S Měření kabelu, zpacování protokolu</t>
  </si>
  <si>
    <t>Krabice univ. vč. svorkovnice KU 68-1903</t>
  </si>
  <si>
    <t>mn.j.</t>
  </si>
  <si>
    <t>m</t>
  </si>
  <si>
    <t>Vyhledání vývodu nebo krabice</t>
  </si>
  <si>
    <t>Odv. a zavičk. krab. s víčkem na závit</t>
  </si>
  <si>
    <t>Odv. a zav. krab. s víčkem na šrouby</t>
  </si>
  <si>
    <t>POLOŽKOVÝ ROZPOČET</t>
  </si>
  <si>
    <t>Objekt :</t>
  </si>
  <si>
    <t>Stavba :</t>
  </si>
  <si>
    <t>HZS</t>
  </si>
  <si>
    <t>Vypracoval</t>
  </si>
  <si>
    <t>Za zhotovitele</t>
  </si>
  <si>
    <t>Za objednatele</t>
  </si>
  <si>
    <t>Datum :</t>
  </si>
  <si>
    <t>Podpis:</t>
  </si>
  <si>
    <t>Podpis :</t>
  </si>
  <si>
    <t>Základ pro DPH</t>
  </si>
  <si>
    <t>DPH</t>
  </si>
  <si>
    <t>CENA ZA OBJEKT CELKEM</t>
  </si>
  <si>
    <t>Páteřní rozvody</t>
  </si>
  <si>
    <t>Zásuvky</t>
  </si>
  <si>
    <t>Optika</t>
  </si>
  <si>
    <t>Odstranění ochrany FO vlákna vlákna</t>
  </si>
  <si>
    <t>upevnění FO kab.v FO rozvaděči vč.odizol.primární a sekund.izolace</t>
  </si>
  <si>
    <t>Uchycení rezervy FO kabelu</t>
  </si>
  <si>
    <t>Značení trasy vedení</t>
  </si>
  <si>
    <t>Zhotovení kruhových otvorů</t>
  </si>
  <si>
    <t>Kontrola stavební připravenosti</t>
  </si>
  <si>
    <t xml:space="preserve"> -S Převzetí prostor</t>
  </si>
  <si>
    <t>-S Seznameni s projektem</t>
  </si>
  <si>
    <t>Štítek kabelový</t>
  </si>
  <si>
    <t>analogové hodiny dvoustranné /skládají se ze dvou jednostranných</t>
  </si>
  <si>
    <t>Coax 10 AD 10 S FRNC</t>
  </si>
  <si>
    <t>Koaxiální kabely</t>
  </si>
  <si>
    <t>kpl</t>
  </si>
  <si>
    <t>Horiz. rozvody</t>
  </si>
  <si>
    <t>Instalace a konfigurace AP</t>
  </si>
  <si>
    <t>Složka - A, nosný materiál</t>
  </si>
  <si>
    <t>STA</t>
  </si>
  <si>
    <t xml:space="preserve"> -S Montáž RJ45 </t>
  </si>
  <si>
    <t>Typ</t>
  </si>
  <si>
    <t>Název</t>
  </si>
  <si>
    <t>Aktivní prvky</t>
  </si>
  <si>
    <t>Krabice KP 68 pod omitku</t>
  </si>
  <si>
    <t>Rozpočet :</t>
  </si>
  <si>
    <t>Oddíl</t>
  </si>
  <si>
    <t>HSV</t>
  </si>
  <si>
    <t>PSV</t>
  </si>
  <si>
    <t>Dodávka</t>
  </si>
  <si>
    <t>Montáž</t>
  </si>
  <si>
    <t>Montáž zařízení</t>
  </si>
  <si>
    <t>Montáž rozvodů</t>
  </si>
  <si>
    <t>Ostatní montáže - zařízení</t>
  </si>
  <si>
    <t>Ostatní montáže - rozvody</t>
  </si>
  <si>
    <t>CELKEM  OBJEKT</t>
  </si>
  <si>
    <t>č.pol.</t>
  </si>
  <si>
    <t>montáž</t>
  </si>
  <si>
    <t>Výrobce</t>
  </si>
  <si>
    <t>cena/jedn.</t>
  </si>
  <si>
    <t>dod/celkem</t>
  </si>
  <si>
    <t>mont./celkem</t>
  </si>
  <si>
    <t>CELKEM - DODÁVKA, vč. dopravy</t>
  </si>
  <si>
    <t>CELKEM - MONTÁŽ,  vč. přesunu</t>
  </si>
  <si>
    <t xml:space="preserve">DODÁVKA ZAŘÍZENÍ - CELKEM </t>
  </si>
  <si>
    <t>NOSNÝ MATERIÁL - CELKEM</t>
  </si>
  <si>
    <t>OSTATNÍ MONTÁŽE - ZAŘÍZENÍ- CELKEM</t>
  </si>
  <si>
    <t>OSTATNÍ MONTÁŽE - ROZVODY- CELKEM</t>
  </si>
  <si>
    <t>Skříň rozvodnice 500x500x250, vč. výzbroje (rozbočovače, zesilovače, konektory, apod.)</t>
  </si>
  <si>
    <t>Datové rozvaděč</t>
  </si>
  <si>
    <t>Společná TV anténa (STA)</t>
  </si>
  <si>
    <t>Strukturovaná kabeláž (SK)</t>
  </si>
  <si>
    <t>REKAPITULACE  SLP</t>
  </si>
  <si>
    <t>Složka - B, podružný materiál t.j. 3% z "A"</t>
  </si>
  <si>
    <t>Ostatní</t>
  </si>
  <si>
    <t>C - 2 2 M -  ZAŘÍZENÍ</t>
  </si>
  <si>
    <t>Elektronická kontrola vstupu (EKV)</t>
  </si>
  <si>
    <t>SYKFY 20x2x0,5 - volně uložen</t>
  </si>
  <si>
    <t>Komunikační zařízení pacient-sestra</t>
  </si>
  <si>
    <t>Název oddílu</t>
  </si>
  <si>
    <t>D1.01.01 - ARCHITEKTONICKO-STAVEBNÉ RIEŠENIE</t>
  </si>
  <si>
    <t>Objekt</t>
  </si>
  <si>
    <t>Název objektu</t>
  </si>
  <si>
    <t>Stavba</t>
  </si>
  <si>
    <t>Název stavby</t>
  </si>
  <si>
    <t>Projektant</t>
  </si>
  <si>
    <t>Objednatel</t>
  </si>
  <si>
    <t>Dodavatel</t>
  </si>
  <si>
    <t>Rozpočtoval</t>
  </si>
  <si>
    <t>Rozpis ceny</t>
  </si>
  <si>
    <t>Celkem</t>
  </si>
  <si>
    <t>MON</t>
  </si>
  <si>
    <t>Vedlejší náklady</t>
  </si>
  <si>
    <t>Ostatní náklady</t>
  </si>
  <si>
    <t>Jméno:</t>
  </si>
  <si>
    <t xml:space="preserve">   </t>
  </si>
  <si>
    <t xml:space="preserve">%  </t>
  </si>
  <si>
    <t xml:space="preserve">% </t>
  </si>
  <si>
    <t>Popis :</t>
  </si>
  <si>
    <t>Textová, výkresová i tabulková část projektové dokumentace tvoří jeden vzájemně se doplňující a provázaný celek. Jednotliví účastníci výběrového řízení se musí seznámit s projektojektovou dokumentací v návaznosti na soupis prací a na základě těchto informací části díla nacenit. Dále je potřeba při stanovení ceny dle vykázané výměry započítat všechny předpokládané doplňkové prvky a činnosti s touto položkou související tak, aby cena byla kompletní a prvek funkční.</t>
  </si>
  <si>
    <t>Ing. Miroslav Rek</t>
  </si>
  <si>
    <t>Ukončení vlákna pigtailem</t>
  </si>
  <si>
    <t>Měření FO vláken vč. vystavení protokolu</t>
  </si>
  <si>
    <t>KZ</t>
  </si>
  <si>
    <t>Jednotný čas (JČ)</t>
  </si>
  <si>
    <t>závěs pro oboustranné hodiny</t>
  </si>
  <si>
    <t>Koaxiální kabel 75Ω, útlum&lt;18,6dB/100m/862MHz, bezhalogenový</t>
  </si>
  <si>
    <t xml:space="preserve"> Patchkord RJ45/RJ45, cat.6A - 1m</t>
  </si>
  <si>
    <t>Vnitřní kamery</t>
  </si>
  <si>
    <t>Záznamová zařízení</t>
  </si>
  <si>
    <t>Protipožární pěna 325 ml, max. 2,1 l vyplně, vč. označení PU</t>
  </si>
  <si>
    <t>Práce  technika - oživení HW prvků se SW základnou</t>
  </si>
  <si>
    <t>analogové hodiny Ø28cm, číselník (dle architekta)</t>
  </si>
  <si>
    <t xml:space="preserve">Kabel U/FTP 4-pár kat. 6A, LSZH, </t>
  </si>
  <si>
    <t>Zásuvka ethernet IP</t>
  </si>
  <si>
    <t>SW licence účastníka</t>
  </si>
  <si>
    <t>SW historie volání</t>
  </si>
  <si>
    <t>Lůžková jednotka IP</t>
  </si>
  <si>
    <t>Zásuvka účastníka IP</t>
  </si>
  <si>
    <t>Komunikační jednotka IP</t>
  </si>
  <si>
    <t>Signalizační jednotka IP</t>
  </si>
  <si>
    <t>Vchodová komunikační jednotka IP</t>
  </si>
  <si>
    <t>Táhlo nouzového volání IP</t>
  </si>
  <si>
    <t>Svítidlo IP</t>
  </si>
  <si>
    <t>Ovladač elektrického zámku IP</t>
  </si>
  <si>
    <t>Switch modul ZPT IP</t>
  </si>
  <si>
    <t>Naprogramování a konfigurace systému</t>
  </si>
  <si>
    <t>Kontrola provozu a zaškolení</t>
  </si>
  <si>
    <t>Instalační rámeček malý</t>
  </si>
  <si>
    <t>Instalační rámeček malý (SIJ)</t>
  </si>
  <si>
    <t>Instalační rámeček malý (ZE)</t>
  </si>
  <si>
    <t>Montáž opt.  adaptérů</t>
  </si>
  <si>
    <t>x</t>
  </si>
  <si>
    <t>Úprava stávající rozvodnice a doplnění o rozbočovače, apod. - dle skutečnosti</t>
  </si>
  <si>
    <t>Práce  technika - montáž</t>
  </si>
  <si>
    <t xml:space="preserve"> -S Zahození šliců š.50mm, hl.50mm vč. materiálu</t>
  </si>
  <si>
    <t>Instalační rámeček malý (ZU ZVST)</t>
  </si>
  <si>
    <t>Konektor RJ45 včetně proměření</t>
  </si>
  <si>
    <t>Kontrola a otestování rozvodného vedení</t>
  </si>
  <si>
    <t xml:space="preserve"> -S Revize SK vč. zpracování protokolu</t>
  </si>
  <si>
    <t xml:space="preserve"> -S Revize STA vč. zpracování protokolu</t>
  </si>
  <si>
    <t xml:space="preserve"> -S Revize zarizeni vč. zpracování protokolu</t>
  </si>
  <si>
    <t>Trubka ohebná monoflex Φ16mm</t>
  </si>
  <si>
    <t>Trubka ohebná monoflex Φ25mm</t>
  </si>
  <si>
    <t>Trubka ohebná monoflex Φ40mm</t>
  </si>
  <si>
    <t>Kabel 2x2x0,8 stíněný třída reakce na oheň B2(ca)s1d1 - volně uložen</t>
  </si>
  <si>
    <t>Lišta vkládací bezhalogenová 20x10mm, vč. vrutů a hmoždinek</t>
  </si>
  <si>
    <t>Lišta vkládací bezhalogenová 20x20mm, vč. vrutů a hmoždinek</t>
  </si>
  <si>
    <t>Lišta vkládací bezhalogenová 40x20mm, vč. vrutů a hmoždinek</t>
  </si>
  <si>
    <t>Lišta vkládací bezhalogenová 40x40mm, vč. vrutů a hmoždinek</t>
  </si>
  <si>
    <t>T-kus "250", vč. víka a spojek</t>
  </si>
  <si>
    <t>Koleno "250", vč. víka a spojek</t>
  </si>
  <si>
    <t>19" rozvaděč stojanový 42U/600x600 skleněné dveře, vybavený dle výkresu "návrh rozvaděče" - viz Bloková schémata SLP</t>
  </si>
  <si>
    <t>Zásuvka 1RJ45 U/FTP, cat6A kompletní vč. nosné masky a ráměčku, pod omítku</t>
  </si>
  <si>
    <t>Zásuvka 2RJ45 U/FTP cat6A, kompletní vč. nosné masky a ráměčku,  pod omítku</t>
  </si>
  <si>
    <t>Krabice univerzální  KP 68</t>
  </si>
  <si>
    <t>Mikrotrubička zodolněná 14/10 mm, vč. příchytek, hmoždinek a vrutů</t>
  </si>
  <si>
    <t xml:space="preserve"> -S Revize zařízení KS vč. zpracování protokolu</t>
  </si>
  <si>
    <t>Ostatní drobný materiál nutný k montáži a zprovoznění rozvaděče</t>
  </si>
  <si>
    <t xml:space="preserve"> 19" optická vana vč .organizéru,  adaptérů SC/SC, a pigtailů pro ukončení vláken </t>
  </si>
  <si>
    <t>D.1.01.4d Slaboproudé elektroinstalace</t>
  </si>
  <si>
    <t>Nemocnice Písek, a.s. Stavební úpravy lůžkových jednotek interny v budově G</t>
  </si>
  <si>
    <t>A-Tomic</t>
  </si>
  <si>
    <t>Nemocnice Písek, a.s.</t>
  </si>
  <si>
    <t>Kabel 2x2,5 třída reakce na oheň B2(ca)s1d1 - pevně uložen, vč. hmoždinek, vrutů a úchytek</t>
  </si>
  <si>
    <t>Terminál personálu IP Acrios</t>
  </si>
  <si>
    <t>Napáječ 350W 24V IP</t>
  </si>
  <si>
    <t>Závěs LJ bez konektoru IP</t>
  </si>
  <si>
    <t>Táhlo nouzového volání s tlačítkem IP</t>
  </si>
  <si>
    <t>Switch 8 portů</t>
  </si>
  <si>
    <t>SW aktivace sdruženého provozu</t>
  </si>
  <si>
    <t>SW licence Audio programu</t>
  </si>
  <si>
    <t>Instalační rámeček střední (ZLJ, AVKJV)</t>
  </si>
  <si>
    <t>Instalační rámeček velký (KJ KJD VKJ)</t>
  </si>
  <si>
    <t>Zkratovací propojka (jumper)</t>
  </si>
  <si>
    <t xml:space="preserve"> 48-port data switch, 4 x 10G, vč. 2x SFP+ 10G modulu, sw kompatibilní s používanými switchi</t>
  </si>
  <si>
    <t xml:space="preserve"> 48-port data PoE switch, 370W, 4 x 10G, vč. 2x SFP+ 10G modulu, sw kompatibilní s používanými switchi</t>
  </si>
  <si>
    <t>ŘÍDÍCÍ JEDNOTKA s pamětí a RS485</t>
  </si>
  <si>
    <t>Zdroj 2A 13.8V kryt na AKU 7Ah, EZS</t>
  </si>
  <si>
    <t>Akumulátor AKU-12V/7.0Ah YUASA</t>
  </si>
  <si>
    <t>MIDAM-20 převodník TCP/RS232</t>
  </si>
  <si>
    <t>Přístupový terminál X-PRO design ABB Tango</t>
  </si>
  <si>
    <t xml:space="preserve"> IP kamera bullet 4MPx délka přísvitu max.: 30 metrů; Typ objektivu: motorický; WDR: 120dB reálné</t>
  </si>
  <si>
    <t>box montážní pro kameru</t>
  </si>
  <si>
    <t xml:space="preserve">Koaxiální dvojzásuvka komplettní, vč. krabice, rámečku a krytky </t>
  </si>
  <si>
    <t>Vyhledání volných telefonních linek v přípojné rozvodnici</t>
  </si>
  <si>
    <t>DRG2.1</t>
  </si>
  <si>
    <t>Datové rozvaděče stávající</t>
  </si>
  <si>
    <t>Doplnění stávajících datových rozvaděčů o :</t>
  </si>
  <si>
    <t>Optický kabel  SM 24vl. 9/ 125µm, LS0H, univ.</t>
  </si>
  <si>
    <t>Kamerový systém (KS)</t>
  </si>
  <si>
    <t>KS</t>
  </si>
  <si>
    <r>
      <t>Koaxiální kabel 75</t>
    </r>
    <r>
      <rPr>
        <sz val="10"/>
        <rFont val="Calibri"/>
        <family val="2"/>
        <charset val="238"/>
      </rPr>
      <t>Ω</t>
    </r>
    <r>
      <rPr>
        <sz val="10"/>
        <rFont val="Arial CE"/>
        <family val="2"/>
        <charset val="238"/>
      </rPr>
      <t>, útlum&lt;13,1dB/100m/862MHz, bezhalogenový</t>
    </r>
  </si>
  <si>
    <t>Realizace nových rozvodů SK pro 1.NP, lékárna a ambulance, 2.NP - gastro, vč. projektu, přesunu datového rozvaděče, realizace rozvodů, vč. dodávky matriálu, montáže, zprovoznění, apod. v rozsahu 35x 2RJ45 zásuvek</t>
  </si>
  <si>
    <t>Úprava stávajících rozvodů SK v 1.NP (lékarna, ambulance) a 2.NP(gastro), vč. ekologické likvidace</t>
  </si>
  <si>
    <t>Access Point s WiFi 6, 802.11ax, celková přenosová rychlost až 1.774 Gbps (1.2 Gbps / 5 GHz; 574 Mbps / 2.4 GHz). sw kompatibilní se stávajícími AP</t>
  </si>
  <si>
    <t>Kabel U/UTP 4-pár kat. 5e - volně uložen</t>
  </si>
  <si>
    <t>Kabelový žlab kovový 62/50 2m,  s integrovanou spojkou vč. víka, nosníků, spojek, hmoždinek, vrutů, apod.</t>
  </si>
  <si>
    <t>Kabelový žlab kovový 125/50 2m,  s integrovanou spojkou vč. víka, nosníků, spojek, hmoždinek, vrutů, apod.</t>
  </si>
  <si>
    <t>Kabelový žlab kovový 250/50 2m,  s integrovanou spojkou vč. víka, nosníků, spojek, hmoždinek, vrutů, apod.</t>
  </si>
  <si>
    <t xml:space="preserve">Systémový server </t>
  </si>
  <si>
    <t>NVR, 4 kanály, až 12MPx, 1xHDD s integrovaným switchem</t>
  </si>
  <si>
    <t>HardDisk 4TB pro CCTV</t>
  </si>
  <si>
    <t>Fáze 1</t>
  </si>
  <si>
    <t>Fáze 2</t>
  </si>
  <si>
    <t>Trubka ohebná monoflex Φ23mm</t>
  </si>
  <si>
    <t>Pomoc při montáži kabeláže SLP přes 3.NP</t>
  </si>
  <si>
    <t>Pomoc při napojení kabeláže SLP na 2.NP</t>
  </si>
</sst>
</file>

<file path=xl/styles.xml><?xml version="1.0" encoding="utf-8"?>
<styleSheet xmlns="http://schemas.openxmlformats.org/spreadsheetml/2006/main">
  <numFmts count="7">
    <numFmt numFmtId="44" formatCode="_-* #,##0.00\ &quot;Kč&quot;_-;\-* #,##0.00\ &quot;Kč&quot;_-;_-* &quot;-&quot;??\ &quot;Kč&quot;_-;_-@_-"/>
    <numFmt numFmtId="164" formatCode="0.00E+00_)"/>
    <numFmt numFmtId="165" formatCode="0.00_)"/>
    <numFmt numFmtId="166" formatCode="0_)"/>
    <numFmt numFmtId="167" formatCode="_-* #,##0\ &quot;Kč&quot;_-;\-* #,##0\ &quot;Kč&quot;_-;_-* &quot;-&quot;??\ &quot;Kč&quot;_-;_-@_-"/>
    <numFmt numFmtId="168" formatCode="#,##0.0"/>
    <numFmt numFmtId="169" formatCode="#,##0.00\ [$CZK]"/>
  </numFmts>
  <fonts count="27">
    <font>
      <sz val="12"/>
      <name val="LinePrinter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9"/>
      <name val="Arial CE"/>
      <family val="2"/>
      <charset val="238"/>
    </font>
    <font>
      <b/>
      <sz val="14"/>
      <name val="Arial CE"/>
      <family val="2"/>
      <charset val="238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sz val="10"/>
      <name val="Arial CE"/>
    </font>
    <font>
      <b/>
      <sz val="10"/>
      <name val="Arial"/>
      <family val="2"/>
      <charset val="238"/>
    </font>
    <font>
      <sz val="8"/>
      <name val="Arial"/>
      <family val="2"/>
    </font>
    <font>
      <sz val="12"/>
      <name val="Arial CE"/>
      <charset val="238"/>
    </font>
    <font>
      <b/>
      <sz val="8"/>
      <name val="Arial"/>
      <family val="2"/>
    </font>
    <font>
      <b/>
      <sz val="11"/>
      <name val="Arial CE"/>
      <charset val="238"/>
    </font>
    <font>
      <b/>
      <sz val="8"/>
      <color indexed="8"/>
      <name val="Arial CE"/>
      <family val="2"/>
      <charset val="238"/>
    </font>
    <font>
      <b/>
      <sz val="10"/>
      <color indexed="8"/>
      <name val="Arial CE"/>
      <family val="2"/>
      <charset val="238"/>
    </font>
    <font>
      <sz val="10"/>
      <name val="Calibri"/>
      <family val="2"/>
      <charset val="238"/>
    </font>
    <font>
      <b/>
      <sz val="11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4"/>
      <name val="Arial CE"/>
      <charset val="238"/>
    </font>
    <font>
      <b/>
      <sz val="12"/>
      <name val="Arial CE"/>
      <charset val="238"/>
    </font>
    <font>
      <sz val="11"/>
      <name val="Arial CE"/>
      <charset val="238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2">
    <xf numFmtId="0" fontId="0" fillId="0" borderId="0"/>
    <xf numFmtId="44" fontId="2" fillId="0" borderId="0" applyFont="0" applyFill="0" applyBorder="0" applyAlignment="0" applyProtection="0"/>
    <xf numFmtId="49" fontId="3" fillId="0" borderId="1" applyNumberFormat="0">
      <alignment vertical="center" wrapText="1"/>
    </xf>
    <xf numFmtId="0" fontId="18" fillId="0" borderId="2">
      <alignment horizontal="justify" vertical="center" wrapText="1"/>
      <protection locked="0"/>
    </xf>
    <xf numFmtId="0" fontId="9" fillId="0" borderId="0"/>
    <xf numFmtId="0" fontId="3" fillId="0" borderId="0"/>
    <xf numFmtId="0" fontId="2" fillId="0" borderId="0"/>
    <xf numFmtId="0" fontId="11" fillId="0" borderId="0"/>
    <xf numFmtId="0" fontId="17" fillId="0" borderId="2" applyProtection="0">
      <alignment horizontal="justify" vertical="center" wrapText="1"/>
    </xf>
    <xf numFmtId="0" fontId="13" fillId="0" borderId="2">
      <alignment horizontal="left" vertical="center" wrapText="1" indent="1"/>
    </xf>
    <xf numFmtId="0" fontId="15" fillId="0" borderId="1">
      <alignment horizontal="left" vertical="center" wrapText="1"/>
    </xf>
    <xf numFmtId="0" fontId="9" fillId="0" borderId="0"/>
  </cellStyleXfs>
  <cellXfs count="354">
    <xf numFmtId="164" fontId="0" fillId="0" borderId="0" xfId="0" applyNumberFormat="1"/>
    <xf numFmtId="164" fontId="3" fillId="0" borderId="0" xfId="0" applyNumberFormat="1" applyFont="1"/>
    <xf numFmtId="164" fontId="3" fillId="0" borderId="0" xfId="0" applyNumberFormat="1" applyFont="1" applyAlignment="1">
      <alignment vertical="top" wrapText="1"/>
    </xf>
    <xf numFmtId="164" fontId="3" fillId="0" borderId="0" xfId="0" applyNumberFormat="1" applyFont="1" applyAlignment="1">
      <alignment horizontal="left"/>
    </xf>
    <xf numFmtId="2" fontId="3" fillId="0" borderId="0" xfId="0" applyNumberFormat="1" applyFont="1" applyAlignment="1">
      <alignment vertical="top" wrapText="1"/>
    </xf>
    <xf numFmtId="1" fontId="3" fillId="0" borderId="0" xfId="0" applyNumberFormat="1" applyFont="1" applyAlignment="1">
      <alignment horizontal="center" vertical="top" wrapText="1"/>
    </xf>
    <xf numFmtId="1" fontId="3" fillId="0" borderId="0" xfId="0" applyNumberFormat="1" applyFont="1" applyAlignment="1">
      <alignment horizontal="left"/>
    </xf>
    <xf numFmtId="164" fontId="3" fillId="0" borderId="0" xfId="0" applyNumberFormat="1" applyFont="1" applyFill="1" applyBorder="1" applyAlignment="1">
      <alignment vertical="top" wrapText="1"/>
    </xf>
    <xf numFmtId="164" fontId="3" fillId="0" borderId="0" xfId="0" applyNumberFormat="1" applyFont="1" applyAlignment="1">
      <alignment vertical="top"/>
    </xf>
    <xf numFmtId="0" fontId="3" fillId="0" borderId="0" xfId="0" applyFont="1" applyBorder="1" applyAlignment="1">
      <alignment horizontal="left" vertical="top"/>
    </xf>
    <xf numFmtId="164" fontId="3" fillId="0" borderId="0" xfId="0" applyNumberFormat="1" applyFont="1" applyAlignment="1">
      <alignment horizontal="center" vertical="top"/>
    </xf>
    <xf numFmtId="164" fontId="4" fillId="0" borderId="0" xfId="0" applyNumberFormat="1" applyFont="1" applyAlignment="1">
      <alignment vertical="top"/>
    </xf>
    <xf numFmtId="0" fontId="12" fillId="0" borderId="0" xfId="0" applyFont="1" applyBorder="1" applyAlignment="1">
      <alignment vertical="top"/>
    </xf>
    <xf numFmtId="0" fontId="2" fillId="0" borderId="0" xfId="0" applyFont="1" applyFill="1" applyBorder="1" applyAlignment="1">
      <alignment horizontal="left" vertical="top" wrapText="1"/>
    </xf>
    <xf numFmtId="49" fontId="9" fillId="0" borderId="0" xfId="0" applyNumberFormat="1" applyFont="1" applyAlignment="1">
      <alignment horizontal="left"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top" wrapText="1"/>
    </xf>
    <xf numFmtId="0" fontId="9" fillId="0" borderId="0" xfId="6" applyFont="1" applyFill="1" applyBorder="1" applyAlignment="1">
      <alignment horizontal="left" vertical="top" wrapText="1"/>
    </xf>
    <xf numFmtId="164" fontId="2" fillId="0" borderId="0" xfId="0" applyNumberFormat="1" applyFont="1" applyAlignment="1">
      <alignment vertical="top"/>
    </xf>
    <xf numFmtId="164" fontId="2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vertical="top"/>
    </xf>
    <xf numFmtId="0" fontId="9" fillId="0" borderId="0" xfId="0" applyFont="1" applyBorder="1" applyAlignment="1">
      <alignment horizontal="left" vertical="top"/>
    </xf>
    <xf numFmtId="1" fontId="3" fillId="0" borderId="0" xfId="0" applyNumberFormat="1" applyFont="1" applyAlignment="1">
      <alignment horizontal="left" vertical="top"/>
    </xf>
    <xf numFmtId="1" fontId="4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centerContinuous" vertical="top"/>
    </xf>
    <xf numFmtId="0" fontId="12" fillId="0" borderId="0" xfId="0" applyFont="1" applyBorder="1" applyAlignment="1">
      <alignment horizontal="left" vertical="top"/>
    </xf>
    <xf numFmtId="164" fontId="9" fillId="0" borderId="0" xfId="0" applyNumberFormat="1" applyFont="1" applyBorder="1" applyAlignment="1">
      <alignment vertical="top"/>
    </xf>
    <xf numFmtId="0" fontId="9" fillId="0" borderId="0" xfId="0" applyFont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/>
    </xf>
    <xf numFmtId="0" fontId="9" fillId="0" borderId="0" xfId="0" applyFont="1" applyBorder="1" applyAlignment="1">
      <alignment horizontal="left" vertical="top" wrapText="1"/>
    </xf>
    <xf numFmtId="164" fontId="9" fillId="0" borderId="0" xfId="0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/>
    </xf>
    <xf numFmtId="164" fontId="2" fillId="0" borderId="0" xfId="0" applyNumberFormat="1" applyFont="1" applyBorder="1" applyAlignment="1">
      <alignment vertical="top"/>
    </xf>
    <xf numFmtId="1" fontId="3" fillId="0" borderId="0" xfId="0" applyNumberFormat="1" applyFont="1" applyAlignment="1">
      <alignment vertical="top"/>
    </xf>
    <xf numFmtId="1" fontId="2" fillId="0" borderId="0" xfId="0" applyNumberFormat="1" applyFont="1" applyAlignment="1">
      <alignment horizontal="left" vertical="top"/>
    </xf>
    <xf numFmtId="164" fontId="9" fillId="0" borderId="0" xfId="0" applyNumberFormat="1" applyFont="1" applyAlignment="1">
      <alignment vertical="top" wrapText="1"/>
    </xf>
    <xf numFmtId="164" fontId="2" fillId="0" borderId="0" xfId="0" applyNumberFormat="1" applyFont="1" applyAlignment="1">
      <alignment horizontal="center" vertical="top" wrapText="1"/>
    </xf>
    <xf numFmtId="164" fontId="3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horizontal="center" vertical="top"/>
    </xf>
    <xf numFmtId="164" fontId="9" fillId="0" borderId="0" xfId="0" applyNumberFormat="1" applyFont="1" applyFill="1" applyBorder="1" applyAlignment="1">
      <alignment vertical="top"/>
    </xf>
    <xf numFmtId="4" fontId="12" fillId="0" borderId="0" xfId="0" applyNumberFormat="1" applyFont="1" applyFill="1" applyBorder="1" applyAlignment="1">
      <alignment horizontal="center" vertical="top"/>
    </xf>
    <xf numFmtId="4" fontId="9" fillId="0" borderId="0" xfId="0" applyNumberFormat="1" applyFont="1" applyFill="1" applyAlignment="1">
      <alignment vertical="top"/>
    </xf>
    <xf numFmtId="1" fontId="9" fillId="0" borderId="0" xfId="0" applyNumberFormat="1" applyFont="1" applyFill="1" applyAlignment="1">
      <alignment horizontal="center" vertical="top"/>
    </xf>
    <xf numFmtId="1" fontId="4" fillId="0" borderId="0" xfId="0" applyNumberFormat="1" applyFont="1" applyFill="1" applyAlignment="1">
      <alignment horizontal="left" vertical="top"/>
    </xf>
    <xf numFmtId="164" fontId="4" fillId="0" borderId="0" xfId="0" applyNumberFormat="1" applyFont="1" applyFill="1" applyAlignment="1">
      <alignment vertical="top"/>
    </xf>
    <xf numFmtId="164" fontId="4" fillId="0" borderId="0" xfId="0" applyNumberFormat="1" applyFont="1" applyFill="1" applyAlignment="1">
      <alignment horizontal="center" vertical="top"/>
    </xf>
    <xf numFmtId="168" fontId="4" fillId="0" borderId="0" xfId="0" applyNumberFormat="1" applyFont="1" applyFill="1" applyAlignment="1">
      <alignment vertical="top"/>
    </xf>
    <xf numFmtId="4" fontId="4" fillId="0" borderId="0" xfId="0" applyNumberFormat="1" applyFont="1" applyFill="1" applyAlignment="1">
      <alignment vertical="top"/>
    </xf>
    <xf numFmtId="3" fontId="4" fillId="0" borderId="0" xfId="0" applyNumberFormat="1" applyFont="1" applyFill="1" applyAlignment="1">
      <alignment vertical="top"/>
    </xf>
    <xf numFmtId="3" fontId="2" fillId="0" borderId="0" xfId="0" applyNumberFormat="1" applyFont="1" applyFill="1" applyAlignment="1">
      <alignment horizontal="center" vertical="top"/>
    </xf>
    <xf numFmtId="4" fontId="2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vertical="top" wrapText="1"/>
    </xf>
    <xf numFmtId="4" fontId="1" fillId="0" borderId="0" xfId="0" applyNumberFormat="1" applyFont="1" applyFill="1" applyAlignment="1">
      <alignment vertical="top"/>
    </xf>
    <xf numFmtId="167" fontId="4" fillId="0" borderId="0" xfId="1" applyNumberFormat="1" applyFont="1" applyFill="1" applyAlignment="1">
      <alignment vertical="top"/>
    </xf>
    <xf numFmtId="1" fontId="3" fillId="0" borderId="0" xfId="0" applyNumberFormat="1" applyFont="1" applyFill="1" applyAlignment="1">
      <alignment horizontal="left" vertical="top"/>
    </xf>
    <xf numFmtId="167" fontId="4" fillId="0" borderId="3" xfId="1" applyNumberFormat="1" applyFont="1" applyFill="1" applyBorder="1" applyAlignment="1">
      <alignment vertical="top"/>
    </xf>
    <xf numFmtId="166" fontId="5" fillId="0" borderId="0" xfId="0" applyNumberFormat="1" applyFont="1" applyFill="1" applyAlignment="1" applyProtection="1">
      <alignment horizontal="left" vertical="top" wrapText="1"/>
      <protection locked="0"/>
    </xf>
    <xf numFmtId="164" fontId="5" fillId="0" borderId="0" xfId="0" applyNumberFormat="1" applyFont="1" applyFill="1" applyAlignment="1">
      <alignment vertical="top"/>
    </xf>
    <xf numFmtId="164" fontId="5" fillId="0" borderId="0" xfId="0" applyNumberFormat="1" applyFont="1" applyFill="1" applyAlignment="1">
      <alignment horizontal="center" vertical="top"/>
    </xf>
    <xf numFmtId="3" fontId="5" fillId="0" borderId="0" xfId="0" applyNumberFormat="1" applyFont="1" applyFill="1" applyAlignment="1">
      <alignment horizontal="center" vertical="top"/>
    </xf>
    <xf numFmtId="168" fontId="5" fillId="0" borderId="0" xfId="0" applyNumberFormat="1" applyFont="1" applyFill="1" applyAlignment="1">
      <alignment vertical="top"/>
    </xf>
    <xf numFmtId="4" fontId="5" fillId="0" borderId="0" xfId="0" applyNumberFormat="1" applyFont="1" applyFill="1" applyAlignment="1">
      <alignment vertical="top"/>
    </xf>
    <xf numFmtId="1" fontId="3" fillId="0" borderId="0" xfId="0" applyNumberFormat="1" applyFont="1" applyFill="1" applyAlignment="1" applyProtection="1">
      <alignment horizontal="left" vertical="top" wrapText="1"/>
      <protection locked="0"/>
    </xf>
    <xf numFmtId="168" fontId="3" fillId="0" borderId="0" xfId="0" applyNumberFormat="1" applyFont="1" applyFill="1" applyAlignment="1">
      <alignment vertical="top"/>
    </xf>
    <xf numFmtId="4" fontId="3" fillId="0" borderId="0" xfId="0" applyNumberFormat="1" applyFont="1" applyFill="1" applyAlignment="1">
      <alignment vertical="top"/>
    </xf>
    <xf numFmtId="4" fontId="3" fillId="0" borderId="0" xfId="0" applyNumberFormat="1" applyFont="1" applyFill="1" applyAlignment="1" applyProtection="1">
      <alignment vertical="top"/>
    </xf>
    <xf numFmtId="1" fontId="5" fillId="0" borderId="0" xfId="0" applyNumberFormat="1" applyFont="1" applyFill="1" applyAlignment="1">
      <alignment horizontal="center" vertical="top"/>
    </xf>
    <xf numFmtId="166" fontId="2" fillId="0" borderId="0" xfId="0" applyNumberFormat="1" applyFont="1" applyFill="1" applyAlignment="1" applyProtection="1">
      <alignment horizontal="left" vertical="top" wrapText="1"/>
      <protection locked="0"/>
    </xf>
    <xf numFmtId="1" fontId="4" fillId="0" borderId="0" xfId="0" applyNumberFormat="1" applyFont="1" applyFill="1" applyAlignment="1">
      <alignment horizontal="center" vertical="top"/>
    </xf>
    <xf numFmtId="168" fontId="4" fillId="0" borderId="0" xfId="0" applyNumberFormat="1" applyFont="1" applyFill="1" applyAlignment="1" applyProtection="1">
      <alignment vertical="top"/>
      <protection locked="0"/>
    </xf>
    <xf numFmtId="4" fontId="4" fillId="0" borderId="0" xfId="0" applyNumberFormat="1" applyFont="1" applyFill="1" applyAlignment="1" applyProtection="1">
      <alignment vertical="top"/>
      <protection locked="0"/>
    </xf>
    <xf numFmtId="164" fontId="2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horizontal="left" vertical="top" wrapText="1"/>
    </xf>
    <xf numFmtId="0" fontId="9" fillId="0" borderId="0" xfId="0" applyFont="1" applyFill="1" applyBorder="1" applyAlignment="1">
      <alignment horizontal="left" vertical="top" wrapText="1"/>
    </xf>
    <xf numFmtId="4" fontId="9" fillId="0" borderId="0" xfId="0" applyNumberFormat="1" applyFont="1" applyFill="1" applyBorder="1" applyAlignment="1">
      <alignment vertical="top"/>
    </xf>
    <xf numFmtId="3" fontId="1" fillId="0" borderId="0" xfId="0" applyNumberFormat="1" applyFont="1" applyFill="1" applyAlignment="1">
      <alignment horizontal="center" vertical="top"/>
    </xf>
    <xf numFmtId="164" fontId="0" fillId="0" borderId="0" xfId="0" applyNumberFormat="1" applyFont="1" applyFill="1" applyAlignment="1">
      <alignment vertical="top"/>
    </xf>
    <xf numFmtId="164" fontId="5" fillId="0" borderId="0" xfId="0" applyNumberFormat="1" applyFont="1" applyAlignment="1">
      <alignment vertical="top"/>
    </xf>
    <xf numFmtId="1" fontId="5" fillId="0" borderId="0" xfId="0" applyNumberFormat="1" applyFont="1" applyAlignment="1">
      <alignment horizontal="left" vertical="top"/>
    </xf>
    <xf numFmtId="164" fontId="5" fillId="0" borderId="0" xfId="0" applyNumberFormat="1" applyFont="1" applyAlignment="1">
      <alignment horizontal="center" vertical="top"/>
    </xf>
    <xf numFmtId="164" fontId="20" fillId="0" borderId="0" xfId="0" applyNumberFormat="1" applyFont="1" applyFill="1" applyAlignment="1">
      <alignment horizontal="left" vertical="top" wrapText="1"/>
    </xf>
    <xf numFmtId="164" fontId="9" fillId="0" borderId="0" xfId="0" applyNumberFormat="1" applyFont="1" applyAlignment="1">
      <alignment wrapText="1"/>
    </xf>
    <xf numFmtId="4" fontId="9" fillId="0" borderId="0" xfId="0" applyNumberFormat="1" applyFont="1" applyFill="1" applyAlignment="1">
      <alignment horizontal="center" vertical="top"/>
    </xf>
    <xf numFmtId="3" fontId="9" fillId="0" borderId="0" xfId="0" applyNumberFormat="1" applyFont="1" applyFill="1" applyAlignment="1">
      <alignment horizontal="center" vertical="top"/>
    </xf>
    <xf numFmtId="4" fontId="9" fillId="0" borderId="0" xfId="0" applyNumberFormat="1" applyFont="1" applyFill="1" applyBorder="1" applyAlignment="1">
      <alignment horizontal="center" vertical="top"/>
    </xf>
    <xf numFmtId="4" fontId="9" fillId="0" borderId="3" xfId="0" applyNumberFormat="1" applyFont="1" applyFill="1" applyBorder="1" applyAlignment="1">
      <alignment horizontal="center" vertical="top"/>
    </xf>
    <xf numFmtId="4" fontId="9" fillId="0" borderId="0" xfId="0" applyNumberFormat="1" applyFont="1" applyFill="1" applyAlignment="1">
      <alignment vertical="top" wrapText="1"/>
    </xf>
    <xf numFmtId="3" fontId="9" fillId="0" borderId="0" xfId="0" applyNumberFormat="1" applyFont="1" applyFill="1" applyAlignment="1">
      <alignment horizontal="left" vertical="top" wrapText="1"/>
    </xf>
    <xf numFmtId="164" fontId="9" fillId="0" borderId="0" xfId="0" applyNumberFormat="1" applyFont="1" applyFill="1" applyAlignment="1">
      <alignment vertical="top"/>
    </xf>
    <xf numFmtId="3" fontId="16" fillId="0" borderId="0" xfId="0" applyNumberFormat="1" applyFont="1" applyFill="1" applyAlignment="1">
      <alignment horizontal="center" vertical="top"/>
    </xf>
    <xf numFmtId="164" fontId="9" fillId="0" borderId="0" xfId="0" applyNumberFormat="1" applyFont="1" applyFill="1" applyAlignment="1">
      <alignment horizontal="left" vertical="top" wrapText="1"/>
    </xf>
    <xf numFmtId="164" fontId="12" fillId="0" borderId="0" xfId="0" applyNumberFormat="1" applyFont="1" applyFill="1" applyAlignment="1">
      <alignment horizontal="center" vertical="top"/>
    </xf>
    <xf numFmtId="3" fontId="12" fillId="0" borderId="0" xfId="0" applyNumberFormat="1" applyFont="1" applyFill="1" applyAlignment="1">
      <alignment horizontal="center" vertical="top"/>
    </xf>
    <xf numFmtId="168" fontId="12" fillId="0" borderId="0" xfId="0" applyNumberFormat="1" applyFont="1" applyFill="1" applyAlignment="1">
      <alignment vertical="top"/>
    </xf>
    <xf numFmtId="4" fontId="12" fillId="0" borderId="0" xfId="0" applyNumberFormat="1" applyFont="1" applyFill="1" applyAlignment="1">
      <alignment vertical="top"/>
    </xf>
    <xf numFmtId="167" fontId="12" fillId="0" borderId="0" xfId="1" applyNumberFormat="1" applyFont="1" applyFill="1" applyAlignment="1">
      <alignment vertical="top"/>
    </xf>
    <xf numFmtId="167" fontId="12" fillId="0" borderId="3" xfId="1" applyNumberFormat="1" applyFont="1" applyFill="1" applyBorder="1" applyAlignment="1">
      <alignment vertical="top"/>
    </xf>
    <xf numFmtId="1" fontId="9" fillId="0" borderId="0" xfId="0" applyNumberFormat="1" applyFont="1" applyFill="1" applyAlignment="1">
      <alignment horizontal="left" vertical="top"/>
    </xf>
    <xf numFmtId="164" fontId="12" fillId="0" borderId="0" xfId="0" applyNumberFormat="1" applyFont="1" applyFill="1" applyAlignment="1">
      <alignment horizontal="left" vertical="top" wrapText="1"/>
    </xf>
    <xf numFmtId="3" fontId="12" fillId="0" borderId="0" xfId="0" applyNumberFormat="1" applyFont="1" applyFill="1" applyBorder="1" applyAlignment="1">
      <alignment horizontal="center" vertical="top" wrapText="1"/>
    </xf>
    <xf numFmtId="0" fontId="11" fillId="0" borderId="4" xfId="7" applyFont="1" applyBorder="1" applyAlignment="1">
      <alignment vertical="top"/>
    </xf>
    <xf numFmtId="0" fontId="0" fillId="0" borderId="5" xfId="0" applyNumberFormat="1" applyBorder="1" applyAlignment="1">
      <alignment horizontal="left" vertical="top"/>
    </xf>
    <xf numFmtId="0" fontId="0" fillId="0" borderId="6" xfId="0" applyNumberFormat="1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49" fontId="8" fillId="0" borderId="0" xfId="0" applyNumberFormat="1" applyFont="1" applyAlignment="1">
      <alignment horizontal="centerContinuous" vertical="top"/>
    </xf>
    <xf numFmtId="0" fontId="8" fillId="0" borderId="0" xfId="0" applyFont="1" applyBorder="1" applyAlignment="1">
      <alignment horizontal="centerContinuous" vertical="top"/>
    </xf>
    <xf numFmtId="49" fontId="7" fillId="0" borderId="13" xfId="0" applyNumberFormat="1" applyFont="1" applyBorder="1" applyAlignment="1">
      <alignment vertical="top"/>
    </xf>
    <xf numFmtId="0" fontId="7" fillId="0" borderId="0" xfId="0" applyFont="1" applyBorder="1" applyAlignment="1">
      <alignment vertical="top"/>
    </xf>
    <xf numFmtId="3" fontId="3" fillId="0" borderId="14" xfId="0" applyNumberFormat="1" applyFont="1" applyBorder="1" applyAlignment="1">
      <alignment vertical="top"/>
    </xf>
    <xf numFmtId="3" fontId="3" fillId="0" borderId="15" xfId="0" applyNumberFormat="1" applyFont="1" applyBorder="1" applyAlignment="1">
      <alignment vertical="top"/>
    </xf>
    <xf numFmtId="3" fontId="3" fillId="0" borderId="16" xfId="0" applyNumberFormat="1" applyFont="1" applyBorder="1" applyAlignment="1">
      <alignment vertical="top"/>
    </xf>
    <xf numFmtId="3" fontId="3" fillId="0" borderId="17" xfId="0" applyNumberFormat="1" applyFont="1" applyBorder="1" applyAlignment="1">
      <alignment vertical="top"/>
    </xf>
    <xf numFmtId="0" fontId="0" fillId="0" borderId="0" xfId="0" applyBorder="1" applyAlignment="1">
      <alignment vertical="top" wrapText="1"/>
    </xf>
    <xf numFmtId="0" fontId="4" fillId="0" borderId="0" xfId="0" applyFont="1" applyAlignment="1">
      <alignment vertical="top"/>
    </xf>
    <xf numFmtId="3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" fontId="0" fillId="0" borderId="0" xfId="0" applyNumberFormat="1" applyAlignment="1">
      <alignment vertical="top"/>
    </xf>
    <xf numFmtId="3" fontId="9" fillId="0" borderId="0" xfId="0" applyNumberFormat="1" applyFont="1" applyFill="1" applyBorder="1" applyAlignment="1">
      <alignment horizontal="center" vertical="top" wrapText="1"/>
    </xf>
    <xf numFmtId="164" fontId="9" fillId="0" borderId="0" xfId="0" applyNumberFormat="1" applyFont="1" applyFill="1" applyBorder="1" applyAlignment="1">
      <alignment horizontal="center" vertical="top" wrapText="1"/>
    </xf>
    <xf numFmtId="164" fontId="3" fillId="0" borderId="0" xfId="0" applyNumberFormat="1" applyFont="1" applyAlignment="1" applyProtection="1">
      <alignment horizontal="center" vertical="top"/>
      <protection locked="0"/>
    </xf>
    <xf numFmtId="2" fontId="3" fillId="0" borderId="0" xfId="0" applyNumberFormat="1" applyFont="1" applyAlignment="1">
      <alignment vertical="top"/>
    </xf>
    <xf numFmtId="164" fontId="9" fillId="0" borderId="0" xfId="0" applyNumberFormat="1" applyFont="1" applyAlignment="1">
      <alignment vertical="top"/>
    </xf>
    <xf numFmtId="49" fontId="9" fillId="0" borderId="0" xfId="0" applyNumberFormat="1" applyFont="1" applyFill="1" applyAlignment="1">
      <alignment horizontal="left" vertical="top" wrapText="1"/>
    </xf>
    <xf numFmtId="164" fontId="3" fillId="0" borderId="0" xfId="0" applyNumberFormat="1" applyFont="1" applyAlignment="1">
      <alignment horizontal="left" vertical="top"/>
    </xf>
    <xf numFmtId="2" fontId="3" fillId="0" borderId="0" xfId="0" applyNumberFormat="1" applyFont="1" applyAlignment="1" applyProtection="1">
      <alignment vertical="top"/>
      <protection locked="0"/>
    </xf>
    <xf numFmtId="0" fontId="12" fillId="0" borderId="0" xfId="0" applyFont="1" applyFill="1" applyBorder="1" applyAlignment="1">
      <alignment vertical="top" wrapText="1"/>
    </xf>
    <xf numFmtId="0" fontId="9" fillId="0" borderId="0" xfId="0" applyFont="1" applyFill="1" applyAlignment="1">
      <alignment vertical="top"/>
    </xf>
    <xf numFmtId="0" fontId="23" fillId="0" borderId="0" xfId="0" applyNumberFormat="1" applyFont="1" applyBorder="1" applyAlignment="1">
      <alignment horizontal="centerContinuous" vertical="top"/>
    </xf>
    <xf numFmtId="0" fontId="14" fillId="0" borderId="0" xfId="0" applyNumberFormat="1" applyFont="1" applyBorder="1" applyAlignment="1">
      <alignment horizontal="centerContinuous"/>
    </xf>
    <xf numFmtId="0" fontId="14" fillId="0" borderId="0" xfId="0" applyNumberFormat="1" applyFont="1" applyAlignment="1">
      <alignment horizontal="centerContinuous"/>
    </xf>
    <xf numFmtId="0" fontId="14" fillId="0" borderId="0" xfId="0" applyFont="1"/>
    <xf numFmtId="49" fontId="2" fillId="2" borderId="18" xfId="0" applyNumberFormat="1" applyFont="1" applyFill="1" applyBorder="1"/>
    <xf numFmtId="0" fontId="2" fillId="2" borderId="24" xfId="0" applyFont="1" applyFill="1" applyBorder="1"/>
    <xf numFmtId="3" fontId="14" fillId="0" borderId="0" xfId="0" applyNumberFormat="1" applyFont="1"/>
    <xf numFmtId="0" fontId="23" fillId="0" borderId="25" xfId="0" applyFont="1" applyBorder="1" applyAlignment="1">
      <alignment horizontal="centerContinuous" vertical="center"/>
    </xf>
    <xf numFmtId="0" fontId="24" fillId="0" borderId="26" xfId="0" applyFont="1" applyBorder="1" applyAlignment="1">
      <alignment horizontal="centerContinuous" vertical="center"/>
    </xf>
    <xf numFmtId="0" fontId="14" fillId="0" borderId="26" xfId="0" applyFont="1" applyBorder="1" applyAlignment="1">
      <alignment horizontal="centerContinuous" vertical="center"/>
    </xf>
    <xf numFmtId="0" fontId="14" fillId="0" borderId="27" xfId="0" applyFont="1" applyBorder="1" applyAlignment="1">
      <alignment horizontal="centerContinuous" vertical="center"/>
    </xf>
    <xf numFmtId="0" fontId="14" fillId="0" borderId="13" xfId="0" applyFont="1" applyBorder="1"/>
    <xf numFmtId="4" fontId="14" fillId="0" borderId="28" xfId="0" applyNumberFormat="1" applyFont="1" applyBorder="1"/>
    <xf numFmtId="4" fontId="14" fillId="0" borderId="15" xfId="0" applyNumberFormat="1" applyFont="1" applyBorder="1"/>
    <xf numFmtId="0" fontId="14" fillId="0" borderId="30" xfId="0" applyFont="1" applyBorder="1"/>
    <xf numFmtId="0" fontId="14" fillId="0" borderId="31" xfId="0" applyFont="1" applyBorder="1"/>
    <xf numFmtId="1" fontId="14" fillId="0" borderId="32" xfId="0" applyNumberFormat="1" applyFont="1" applyBorder="1" applyAlignment="1">
      <alignment horizontal="right"/>
    </xf>
    <xf numFmtId="0" fontId="14" fillId="0" borderId="32" xfId="0" applyFont="1" applyBorder="1"/>
    <xf numFmtId="0" fontId="24" fillId="0" borderId="0" xfId="0" applyFont="1"/>
    <xf numFmtId="0" fontId="14" fillId="0" borderId="0" xfId="0" applyFont="1" applyAlignment="1">
      <alignment horizontal="left" wrapText="1"/>
    </xf>
    <xf numFmtId="49" fontId="25" fillId="0" borderId="33" xfId="0" applyNumberFormat="1" applyFont="1" applyBorder="1"/>
    <xf numFmtId="49" fontId="25" fillId="0" borderId="0" xfId="0" applyNumberFormat="1" applyFont="1" applyBorder="1"/>
    <xf numFmtId="49" fontId="25" fillId="0" borderId="0" xfId="0" applyNumberFormat="1" applyFont="1" applyBorder="1" applyAlignment="1">
      <alignment shrinkToFit="1"/>
    </xf>
    <xf numFmtId="0" fontId="25" fillId="0" borderId="0" xfId="0" applyFont="1" applyBorder="1"/>
    <xf numFmtId="4" fontId="25" fillId="0" borderId="34" xfId="0" applyNumberFormat="1" applyFont="1" applyBorder="1"/>
    <xf numFmtId="4" fontId="25" fillId="0" borderId="14" xfId="0" applyNumberFormat="1" applyFont="1" applyBorder="1"/>
    <xf numFmtId="4" fontId="25" fillId="0" borderId="16" xfId="0" applyNumberFormat="1" applyFont="1" applyBorder="1"/>
    <xf numFmtId="0" fontId="25" fillId="0" borderId="13" xfId="0" applyFont="1" applyBorder="1"/>
    <xf numFmtId="0" fontId="25" fillId="0" borderId="0" xfId="0" applyFont="1" applyBorder="1" applyAlignment="1">
      <alignment horizontal="right"/>
    </xf>
    <xf numFmtId="0" fontId="25" fillId="0" borderId="29" xfId="0" applyFont="1" applyBorder="1"/>
    <xf numFmtId="0" fontId="25" fillId="0" borderId="14" xfId="0" applyFont="1" applyBorder="1"/>
    <xf numFmtId="0" fontId="25" fillId="0" borderId="0" xfId="0" applyFont="1" applyFill="1" applyBorder="1"/>
    <xf numFmtId="0" fontId="25" fillId="0" borderId="30" xfId="0" applyFont="1" applyBorder="1"/>
    <xf numFmtId="0" fontId="25" fillId="0" borderId="31" xfId="0" applyFont="1" applyBorder="1"/>
    <xf numFmtId="1" fontId="25" fillId="0" borderId="32" xfId="0" applyNumberFormat="1" applyFont="1" applyBorder="1" applyAlignment="1">
      <alignment horizontal="right"/>
    </xf>
    <xf numFmtId="0" fontId="25" fillId="0" borderId="32" xfId="0" applyFont="1" applyBorder="1"/>
    <xf numFmtId="0" fontId="25" fillId="0" borderId="15" xfId="0" applyFont="1" applyBorder="1"/>
    <xf numFmtId="0" fontId="0" fillId="0" borderId="0" xfId="0" applyFont="1" applyBorder="1" applyAlignment="1">
      <alignment vertical="top"/>
    </xf>
    <xf numFmtId="0" fontId="2" fillId="0" borderId="0" xfId="7" applyNumberFormat="1" applyFont="1" applyBorder="1" applyAlignment="1">
      <alignment horizontal="left" vertical="top" wrapText="1"/>
    </xf>
    <xf numFmtId="164" fontId="3" fillId="0" borderId="0" xfId="0" applyNumberFormat="1" applyFont="1" applyAlignment="1" applyProtection="1">
      <alignment horizontal="center" vertical="top" wrapText="1"/>
      <protection locked="0"/>
    </xf>
    <xf numFmtId="166" fontId="3" fillId="0" borderId="0" xfId="0" applyNumberFormat="1" applyFont="1" applyAlignment="1" applyProtection="1">
      <alignment horizontal="left" vertical="top" wrapText="1"/>
      <protection locked="0"/>
    </xf>
    <xf numFmtId="49" fontId="2" fillId="3" borderId="18" xfId="0" applyNumberFormat="1" applyFont="1" applyFill="1" applyBorder="1"/>
    <xf numFmtId="0" fontId="2" fillId="3" borderId="24" xfId="0" applyFont="1" applyFill="1" applyBorder="1"/>
    <xf numFmtId="49" fontId="1" fillId="3" borderId="18" xfId="0" applyNumberFormat="1" applyFont="1" applyFill="1" applyBorder="1"/>
    <xf numFmtId="0" fontId="1" fillId="3" borderId="7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14" fillId="3" borderId="9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right"/>
    </xf>
    <xf numFmtId="0" fontId="2" fillId="3" borderId="9" xfId="0" applyFont="1" applyFill="1" applyBorder="1" applyAlignment="1">
      <alignment horizontal="right"/>
    </xf>
    <xf numFmtId="0" fontId="1" fillId="3" borderId="19" xfId="0" applyFont="1" applyFill="1" applyBorder="1"/>
    <xf numFmtId="0" fontId="1" fillId="3" borderId="20" xfId="0" applyFont="1" applyFill="1" applyBorder="1"/>
    <xf numFmtId="0" fontId="1" fillId="3" borderId="21" xfId="0" applyFont="1" applyFill="1" applyBorder="1"/>
    <xf numFmtId="0" fontId="1" fillId="3" borderId="22" xfId="0" applyFont="1" applyFill="1" applyBorder="1"/>
    <xf numFmtId="0" fontId="1" fillId="3" borderId="23" xfId="0" applyFont="1" applyFill="1" applyBorder="1"/>
    <xf numFmtId="0" fontId="14" fillId="3" borderId="18" xfId="0" applyFont="1" applyFill="1" applyBorder="1"/>
    <xf numFmtId="0" fontId="14" fillId="3" borderId="39" xfId="0" applyFont="1" applyFill="1" applyBorder="1"/>
    <xf numFmtId="0" fontId="14" fillId="3" borderId="24" xfId="0" applyFont="1" applyFill="1" applyBorder="1"/>
    <xf numFmtId="0" fontId="14" fillId="3" borderId="40" xfId="0" applyFont="1" applyFill="1" applyBorder="1"/>
    <xf numFmtId="0" fontId="14" fillId="3" borderId="41" xfId="0" applyFont="1" applyFill="1" applyBorder="1"/>
    <xf numFmtId="0" fontId="24" fillId="3" borderId="7" xfId="0" applyFont="1" applyFill="1" applyBorder="1"/>
    <xf numFmtId="0" fontId="24" fillId="3" borderId="8" xfId="0" applyFont="1" applyFill="1" applyBorder="1"/>
    <xf numFmtId="0" fontId="24" fillId="3" borderId="10" xfId="0" applyFont="1" applyFill="1" applyBorder="1"/>
    <xf numFmtId="49" fontId="4" fillId="3" borderId="7" xfId="0" applyNumberFormat="1" applyFont="1" applyFill="1" applyBorder="1" applyAlignment="1">
      <alignment vertical="top"/>
    </xf>
    <xf numFmtId="0" fontId="4" fillId="3" borderId="8" xfId="0" applyFont="1" applyFill="1" applyBorder="1" applyAlignment="1">
      <alignment vertical="top"/>
    </xf>
    <xf numFmtId="0" fontId="4" fillId="3" borderId="9" xfId="0" applyFont="1" applyFill="1" applyBorder="1" applyAlignment="1">
      <alignment vertical="top"/>
    </xf>
    <xf numFmtId="0" fontId="4" fillId="3" borderId="10" xfId="0" applyFont="1" applyFill="1" applyBorder="1" applyAlignment="1">
      <alignment vertical="top"/>
    </xf>
    <xf numFmtId="0" fontId="4" fillId="3" borderId="11" xfId="0" applyFont="1" applyFill="1" applyBorder="1" applyAlignment="1">
      <alignment vertical="top"/>
    </xf>
    <xf numFmtId="0" fontId="4" fillId="3" borderId="12" xfId="0" applyFont="1" applyFill="1" applyBorder="1" applyAlignment="1">
      <alignment vertical="top"/>
    </xf>
    <xf numFmtId="0" fontId="4" fillId="3" borderId="7" xfId="0" applyFont="1" applyFill="1" applyBorder="1" applyAlignment="1">
      <alignment vertical="top"/>
    </xf>
    <xf numFmtId="3" fontId="4" fillId="3" borderId="9" xfId="0" applyNumberFormat="1" applyFont="1" applyFill="1" applyBorder="1" applyAlignment="1">
      <alignment vertical="top"/>
    </xf>
    <xf numFmtId="3" fontId="4" fillId="3" borderId="10" xfId="0" applyNumberFormat="1" applyFont="1" applyFill="1" applyBorder="1" applyAlignment="1">
      <alignment vertical="top"/>
    </xf>
    <xf numFmtId="3" fontId="4" fillId="3" borderId="11" xfId="0" applyNumberFormat="1" applyFont="1" applyFill="1" applyBorder="1" applyAlignment="1">
      <alignment vertical="top"/>
    </xf>
    <xf numFmtId="3" fontId="4" fillId="3" borderId="12" xfId="0" applyNumberFormat="1" applyFont="1" applyFill="1" applyBorder="1" applyAlignment="1">
      <alignment vertical="top"/>
    </xf>
    <xf numFmtId="166" fontId="9" fillId="0" borderId="0" xfId="0" applyNumberFormat="1" applyFont="1" applyBorder="1" applyAlignment="1" applyProtection="1">
      <alignment horizontal="left" vertical="top" wrapText="1"/>
      <protection locked="0"/>
    </xf>
    <xf numFmtId="49" fontId="9" fillId="0" borderId="0" xfId="0" applyNumberFormat="1" applyFont="1" applyBorder="1" applyAlignment="1">
      <alignment vertical="top" wrapText="1"/>
    </xf>
    <xf numFmtId="0" fontId="9" fillId="0" borderId="0" xfId="0" applyFont="1" applyAlignment="1"/>
    <xf numFmtId="0" fontId="3" fillId="0" borderId="0" xfId="0" applyFont="1" applyBorder="1" applyAlignment="1">
      <alignment horizontal="left"/>
    </xf>
    <xf numFmtId="0" fontId="3" fillId="0" borderId="0" xfId="0" applyFont="1" applyAlignment="1">
      <alignment horizontal="left" vertical="top"/>
    </xf>
    <xf numFmtId="0" fontId="3" fillId="0" borderId="0" xfId="0" quotePrefix="1" applyFont="1" applyBorder="1" applyAlignment="1">
      <alignment horizontal="left"/>
    </xf>
    <xf numFmtId="49" fontId="22" fillId="3" borderId="39" xfId="0" applyNumberFormat="1" applyFont="1" applyFill="1" applyBorder="1" applyAlignment="1">
      <alignment vertical="top" wrapText="1"/>
    </xf>
    <xf numFmtId="49" fontId="22" fillId="3" borderId="41" xfId="0" applyNumberFormat="1" applyFont="1" applyFill="1" applyBorder="1" applyAlignment="1">
      <alignment vertical="top" wrapText="1"/>
    </xf>
    <xf numFmtId="49" fontId="22" fillId="3" borderId="40" xfId="0" applyNumberFormat="1" applyFont="1" applyFill="1" applyBorder="1" applyAlignment="1">
      <alignment horizontal="left" vertical="top"/>
    </xf>
    <xf numFmtId="164" fontId="9" fillId="0" borderId="0" xfId="0" applyNumberFormat="1" applyFont="1" applyAlignment="1">
      <alignment horizontal="left" vertical="top" wrapText="1"/>
    </xf>
    <xf numFmtId="49" fontId="12" fillId="0" borderId="0" xfId="0" applyNumberFormat="1" applyFont="1" applyFill="1" applyAlignment="1">
      <alignment horizontal="left" vertical="top" wrapText="1"/>
    </xf>
    <xf numFmtId="164" fontId="9" fillId="0" borderId="0" xfId="0" applyNumberFormat="1" applyFont="1" applyAlignment="1" applyProtection="1">
      <alignment horizontal="center" vertical="top"/>
      <protection locked="0"/>
    </xf>
    <xf numFmtId="4" fontId="9" fillId="0" borderId="0" xfId="0" applyNumberFormat="1" applyFont="1" applyFill="1" applyBorder="1" applyAlignment="1">
      <alignment horizontal="right" vertical="top"/>
    </xf>
    <xf numFmtId="4" fontId="9" fillId="0" borderId="0" xfId="0" applyNumberFormat="1" applyFont="1" applyFill="1" applyAlignment="1">
      <alignment horizontal="right" vertical="top"/>
    </xf>
    <xf numFmtId="0" fontId="9" fillId="0" borderId="0" xfId="0" applyFont="1" applyFill="1" applyBorder="1" applyAlignment="1">
      <alignment vertical="top" wrapText="1"/>
    </xf>
    <xf numFmtId="1" fontId="3" fillId="0" borderId="0" xfId="0" applyNumberFormat="1" applyFont="1" applyAlignment="1" applyProtection="1">
      <alignment horizontal="left" vertical="top"/>
      <protection locked="0"/>
    </xf>
    <xf numFmtId="1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4" fontId="12" fillId="0" borderId="0" xfId="0" applyNumberFormat="1" applyFont="1" applyFill="1" applyBorder="1" applyAlignment="1" applyProtection="1">
      <alignment horizontal="center" vertical="top"/>
    </xf>
    <xf numFmtId="4" fontId="12" fillId="0" borderId="3" xfId="0" applyNumberFormat="1" applyFont="1" applyFill="1" applyBorder="1" applyAlignment="1" applyProtection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Alignment="1">
      <alignment horizontal="left" vertical="top"/>
    </xf>
    <xf numFmtId="1" fontId="9" fillId="0" borderId="0" xfId="0" applyNumberFormat="1" applyFont="1" applyAlignment="1" applyProtection="1">
      <alignment horizontal="left" vertical="top"/>
      <protection locked="0"/>
    </xf>
    <xf numFmtId="166" fontId="9" fillId="0" borderId="0" xfId="0" applyNumberFormat="1" applyFont="1" applyAlignment="1" applyProtection="1">
      <alignment horizontal="left" vertical="top" wrapText="1"/>
      <protection locked="0"/>
    </xf>
    <xf numFmtId="1" fontId="9" fillId="0" borderId="0" xfId="0" applyNumberFormat="1" applyFont="1" applyAlignment="1">
      <alignment horizontal="left" vertical="top"/>
    </xf>
    <xf numFmtId="1" fontId="9" fillId="0" borderId="0" xfId="0" applyNumberFormat="1" applyFont="1" applyFill="1" applyBorder="1" applyAlignment="1">
      <alignment vertical="top" wrapText="1"/>
    </xf>
    <xf numFmtId="166" fontId="9" fillId="0" borderId="0" xfId="0" applyNumberFormat="1" applyFont="1" applyFill="1" applyAlignment="1" applyProtection="1">
      <alignment horizontal="left" vertical="top" wrapText="1"/>
      <protection locked="0"/>
    </xf>
    <xf numFmtId="164" fontId="9" fillId="0" borderId="0" xfId="0" applyNumberFormat="1" applyFont="1" applyAlignment="1" applyProtection="1">
      <alignment horizontal="left" vertical="top" wrapText="1"/>
      <protection locked="0"/>
    </xf>
    <xf numFmtId="49" fontId="9" fillId="0" borderId="0" xfId="11" applyNumberFormat="1" applyFont="1" applyFill="1" applyBorder="1" applyAlignment="1">
      <alignment horizontal="left" vertical="top" wrapText="1"/>
    </xf>
    <xf numFmtId="164" fontId="9" fillId="0" borderId="0" xfId="0" applyNumberFormat="1" applyFont="1" applyFill="1" applyAlignment="1" applyProtection="1">
      <alignment horizontal="center" vertical="top"/>
      <protection locked="0"/>
    </xf>
    <xf numFmtId="166" fontId="9" fillId="0" borderId="0" xfId="0" applyNumberFormat="1" applyFont="1" applyAlignment="1" applyProtection="1">
      <alignment horizontal="left" vertical="top"/>
      <protection locked="0"/>
    </xf>
    <xf numFmtId="166" fontId="9" fillId="0" borderId="0" xfId="0" applyNumberFormat="1" applyFont="1" applyFill="1" applyAlignment="1" applyProtection="1">
      <alignment horizontal="left" vertical="top"/>
      <protection locked="0"/>
    </xf>
    <xf numFmtId="3" fontId="3" fillId="0" borderId="0" xfId="0" applyNumberFormat="1" applyFont="1" applyFill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164" fontId="9" fillId="0" borderId="0" xfId="0" applyNumberFormat="1" applyFont="1" applyAlignment="1">
      <alignment horizontal="center" vertical="top"/>
    </xf>
    <xf numFmtId="164" fontId="9" fillId="0" borderId="0" xfId="0" applyNumberFormat="1" applyFont="1" applyAlignment="1">
      <alignment horizontal="center" vertical="top" wrapText="1"/>
    </xf>
    <xf numFmtId="164" fontId="3" fillId="0" borderId="0" xfId="0" applyNumberFormat="1" applyFont="1" applyAlignment="1">
      <alignment horizontal="center" vertical="top" wrapText="1"/>
    </xf>
    <xf numFmtId="164" fontId="3" fillId="0" borderId="0" xfId="0" applyNumberFormat="1" applyFont="1" applyAlignment="1">
      <alignment horizontal="left" vertical="top" wrapText="1"/>
    </xf>
    <xf numFmtId="164" fontId="0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3" fontId="2" fillId="0" borderId="0" xfId="0" applyNumberFormat="1" applyFont="1" applyFill="1" applyBorder="1" applyAlignment="1">
      <alignment horizontal="center" vertical="top" wrapText="1"/>
    </xf>
    <xf numFmtId="49" fontId="26" fillId="0" borderId="0" xfId="0" applyNumberFormat="1" applyFont="1" applyBorder="1" applyAlignment="1" applyProtection="1">
      <alignment horizontal="left"/>
      <protection locked="0"/>
    </xf>
    <xf numFmtId="164" fontId="20" fillId="0" borderId="0" xfId="0" applyNumberFormat="1" applyFont="1" applyBorder="1"/>
    <xf numFmtId="164" fontId="9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left" vertical="top"/>
    </xf>
    <xf numFmtId="167" fontId="9" fillId="0" borderId="0" xfId="1" applyNumberFormat="1" applyFont="1" applyFill="1" applyAlignment="1">
      <alignment horizontal="center" vertical="top"/>
    </xf>
    <xf numFmtId="4" fontId="6" fillId="0" borderId="0" xfId="0" applyNumberFormat="1" applyFont="1" applyFill="1" applyAlignment="1">
      <alignment horizontal="center" vertical="top"/>
    </xf>
    <xf numFmtId="164" fontId="9" fillId="0" borderId="0" xfId="0" applyNumberFormat="1" applyFont="1" applyBorder="1" applyAlignment="1">
      <alignment horizontal="center" vertical="top"/>
    </xf>
    <xf numFmtId="4" fontId="3" fillId="0" borderId="0" xfId="0" applyNumberFormat="1" applyFont="1" applyFill="1" applyAlignment="1" applyProtection="1">
      <alignment horizontal="center" vertical="top"/>
    </xf>
    <xf numFmtId="4" fontId="3" fillId="0" borderId="0" xfId="0" applyNumberFormat="1" applyFont="1" applyFill="1" applyAlignment="1">
      <alignment horizontal="center" vertical="top"/>
    </xf>
    <xf numFmtId="2" fontId="4" fillId="0" borderId="0" xfId="0" applyNumberFormat="1" applyFont="1" applyAlignment="1">
      <alignment vertical="top"/>
    </xf>
    <xf numFmtId="166" fontId="3" fillId="0" borderId="0" xfId="0" applyNumberFormat="1" applyFont="1" applyAlignment="1" applyProtection="1">
      <alignment horizontal="left" vertical="top"/>
      <protection locked="0"/>
    </xf>
    <xf numFmtId="1" fontId="3" fillId="0" borderId="0" xfId="0" applyNumberFormat="1" applyFont="1" applyAlignment="1" applyProtection="1">
      <alignment horizontal="center" vertical="top"/>
      <protection locked="0"/>
    </xf>
    <xf numFmtId="1" fontId="3" fillId="0" borderId="0" xfId="0" applyNumberFormat="1" applyFont="1" applyAlignment="1" applyProtection="1">
      <alignment horizontal="center" vertical="top"/>
    </xf>
    <xf numFmtId="4" fontId="3" fillId="0" borderId="0" xfId="0" applyNumberFormat="1" applyFont="1" applyAlignment="1" applyProtection="1">
      <alignment horizontal="right" vertical="top"/>
      <protection locked="0"/>
    </xf>
    <xf numFmtId="1" fontId="5" fillId="0" borderId="0" xfId="0" applyNumberFormat="1" applyFont="1" applyAlignment="1">
      <alignment horizontal="center" vertical="top"/>
    </xf>
    <xf numFmtId="1" fontId="16" fillId="0" borderId="0" xfId="0" applyNumberFormat="1" applyFont="1" applyAlignment="1" applyProtection="1">
      <alignment horizontal="center" vertical="top"/>
    </xf>
    <xf numFmtId="2" fontId="5" fillId="0" borderId="0" xfId="0" applyNumberFormat="1" applyFont="1" applyAlignment="1">
      <alignment vertical="top"/>
    </xf>
    <xf numFmtId="1" fontId="3" fillId="0" borderId="0" xfId="0" applyNumberFormat="1" applyFont="1" applyAlignment="1">
      <alignment horizontal="center" vertical="top"/>
    </xf>
    <xf numFmtId="1" fontId="1" fillId="0" borderId="0" xfId="0" applyNumberFormat="1" applyFont="1" applyAlignment="1" applyProtection="1">
      <alignment horizontal="center" vertical="top"/>
    </xf>
    <xf numFmtId="1" fontId="24" fillId="0" borderId="0" xfId="0" applyNumberFormat="1" applyFont="1" applyAlignment="1" applyProtection="1">
      <alignment horizontal="center" vertical="top"/>
    </xf>
    <xf numFmtId="165" fontId="3" fillId="0" borderId="0" xfId="0" applyNumberFormat="1" applyFont="1" applyAlignment="1" applyProtection="1">
      <alignment vertical="top"/>
      <protection locked="0"/>
    </xf>
    <xf numFmtId="0" fontId="3" fillId="0" borderId="0" xfId="0" applyFont="1" applyAlignment="1" applyProtection="1">
      <alignment horizontal="center" vertical="top"/>
      <protection locked="0"/>
    </xf>
    <xf numFmtId="165" fontId="3" fillId="0" borderId="0" xfId="0" applyNumberFormat="1" applyFont="1" applyFill="1" applyAlignment="1" applyProtection="1">
      <alignment vertical="top"/>
      <protection locked="0"/>
    </xf>
    <xf numFmtId="0" fontId="2" fillId="0" borderId="0" xfId="0" applyFont="1" applyAlignment="1">
      <alignment vertical="top"/>
    </xf>
    <xf numFmtId="0" fontId="3" fillId="0" borderId="0" xfId="0" applyFont="1" applyAlignment="1" applyProtection="1">
      <alignment horizontal="center" vertical="top" wrapText="1"/>
      <protection locked="0"/>
    </xf>
    <xf numFmtId="4" fontId="3" fillId="0" borderId="0" xfId="0" applyNumberFormat="1" applyFont="1" applyAlignment="1" applyProtection="1">
      <alignment vertical="top" wrapText="1"/>
      <protection locked="0"/>
    </xf>
    <xf numFmtId="0" fontId="3" fillId="0" borderId="0" xfId="0" applyFont="1" applyAlignment="1">
      <alignment horizontal="center" vertical="top" wrapText="1"/>
    </xf>
    <xf numFmtId="2" fontId="4" fillId="0" borderId="0" xfId="0" applyNumberFormat="1" applyFont="1" applyAlignment="1" applyProtection="1">
      <alignment vertical="top"/>
      <protection locked="0"/>
    </xf>
    <xf numFmtId="166" fontId="5" fillId="0" borderId="0" xfId="0" applyNumberFormat="1" applyFont="1" applyAlignment="1" applyProtection="1">
      <alignment horizontal="left" vertical="top"/>
      <protection locked="0"/>
    </xf>
    <xf numFmtId="1" fontId="3" fillId="0" borderId="0" xfId="0" applyNumberFormat="1" applyFont="1" applyAlignment="1" applyProtection="1">
      <alignment horizontal="left" vertical="top" wrapText="1"/>
      <protection locked="0"/>
    </xf>
    <xf numFmtId="168" fontId="0" fillId="0" borderId="0" xfId="0" applyNumberFormat="1" applyFont="1" applyFill="1" applyAlignment="1">
      <alignment horizontal="center" vertical="top"/>
    </xf>
    <xf numFmtId="164" fontId="0" fillId="0" borderId="0" xfId="0" applyNumberFormat="1" applyFont="1" applyFill="1" applyAlignment="1">
      <alignment horizontal="center" vertical="top"/>
    </xf>
    <xf numFmtId="4" fontId="12" fillId="0" borderId="0" xfId="0" applyNumberFormat="1" applyFont="1" applyFill="1" applyBorder="1" applyAlignment="1" applyProtection="1">
      <alignment horizontal="center" vertical="top"/>
    </xf>
    <xf numFmtId="4" fontId="12" fillId="0" borderId="3" xfId="0" applyNumberFormat="1" applyFont="1" applyFill="1" applyBorder="1" applyAlignment="1" applyProtection="1">
      <alignment horizontal="center" vertical="top"/>
    </xf>
    <xf numFmtId="49" fontId="4" fillId="0" borderId="13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14" xfId="0" applyFont="1" applyFill="1" applyBorder="1" applyAlignment="1">
      <alignment vertical="top"/>
    </xf>
    <xf numFmtId="0" fontId="4" fillId="0" borderId="15" xfId="0" applyFont="1" applyFill="1" applyBorder="1" applyAlignment="1">
      <alignment vertical="top"/>
    </xf>
    <xf numFmtId="0" fontId="4" fillId="0" borderId="16" xfId="0" applyFont="1" applyFill="1" applyBorder="1" applyAlignment="1">
      <alignment vertical="top"/>
    </xf>
    <xf numFmtId="0" fontId="4" fillId="0" borderId="17" xfId="0" applyFont="1" applyFill="1" applyBorder="1" applyAlignment="1">
      <alignment vertical="top"/>
    </xf>
    <xf numFmtId="0" fontId="2" fillId="0" borderId="0" xfId="0" applyNumberFormat="1" applyFont="1" applyAlignment="1">
      <alignment horizontal="left" vertical="top" wrapText="1"/>
    </xf>
    <xf numFmtId="0" fontId="25" fillId="0" borderId="13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0" fontId="25" fillId="0" borderId="29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169" fontId="25" fillId="0" borderId="40" xfId="0" applyNumberFormat="1" applyFont="1" applyBorder="1" applyAlignment="1">
      <alignment horizontal="right"/>
    </xf>
    <xf numFmtId="169" fontId="25" fillId="0" borderId="41" xfId="0" applyNumberFormat="1" applyFont="1" applyBorder="1" applyAlignment="1">
      <alignment horizontal="right"/>
    </xf>
    <xf numFmtId="169" fontId="25" fillId="0" borderId="38" xfId="0" applyNumberFormat="1" applyFont="1" applyBorder="1" applyAlignment="1">
      <alignment horizontal="right"/>
    </xf>
    <xf numFmtId="169" fontId="25" fillId="0" borderId="37" xfId="0" applyNumberFormat="1" applyFont="1" applyBorder="1" applyAlignment="1">
      <alignment horizontal="right"/>
    </xf>
    <xf numFmtId="169" fontId="14" fillId="0" borderId="38" xfId="0" applyNumberFormat="1" applyFont="1" applyBorder="1" applyAlignment="1">
      <alignment horizontal="right"/>
    </xf>
    <xf numFmtId="169" fontId="14" fillId="0" borderId="37" xfId="0" applyNumberFormat="1" applyFont="1" applyBorder="1" applyAlignment="1">
      <alignment horizontal="right"/>
    </xf>
    <xf numFmtId="169" fontId="24" fillId="3" borderId="42" xfId="0" applyNumberFormat="1" applyFont="1" applyFill="1" applyBorder="1" applyAlignment="1">
      <alignment horizontal="right"/>
    </xf>
    <xf numFmtId="169" fontId="24" fillId="3" borderId="9" xfId="0" applyNumberFormat="1" applyFont="1" applyFill="1" applyBorder="1" applyAlignment="1">
      <alignment horizontal="right"/>
    </xf>
    <xf numFmtId="4" fontId="25" fillId="0" borderId="29" xfId="0" applyNumberFormat="1" applyFont="1" applyBorder="1"/>
    <xf numFmtId="0" fontId="25" fillId="0" borderId="15" xfId="0" applyFont="1" applyBorder="1"/>
    <xf numFmtId="0" fontId="21" fillId="0" borderId="18" xfId="0" applyFont="1" applyBorder="1" applyAlignment="1">
      <alignment horizontal="left"/>
    </xf>
    <xf numFmtId="0" fontId="21" fillId="0" borderId="24" xfId="0" applyFont="1" applyBorder="1" applyAlignment="1">
      <alignment horizontal="left"/>
    </xf>
    <xf numFmtId="0" fontId="22" fillId="0" borderId="40" xfId="0" applyFont="1" applyBorder="1" applyAlignment="1">
      <alignment horizontal="left"/>
    </xf>
    <xf numFmtId="0" fontId="22" fillId="0" borderId="39" xfId="0" applyFont="1" applyBorder="1" applyAlignment="1">
      <alignment horizontal="left"/>
    </xf>
    <xf numFmtId="0" fontId="22" fillId="0" borderId="41" xfId="0" applyFont="1" applyBorder="1" applyAlignment="1">
      <alignment horizontal="left"/>
    </xf>
    <xf numFmtId="49" fontId="21" fillId="0" borderId="40" xfId="0" applyNumberFormat="1" applyFont="1" applyBorder="1" applyAlignment="1">
      <alignment horizontal="left"/>
    </xf>
    <xf numFmtId="49" fontId="21" fillId="0" borderId="39" xfId="0" applyNumberFormat="1" applyFont="1" applyBorder="1" applyAlignment="1">
      <alignment horizontal="left"/>
    </xf>
    <xf numFmtId="49" fontId="21" fillId="0" borderId="41" xfId="0" applyNumberFormat="1" applyFont="1" applyBorder="1" applyAlignment="1">
      <alignment horizontal="left"/>
    </xf>
    <xf numFmtId="4" fontId="25" fillId="0" borderId="35" xfId="0" applyNumberFormat="1" applyFont="1" applyBorder="1"/>
    <xf numFmtId="0" fontId="25" fillId="0" borderId="28" xfId="0" applyFont="1" applyBorder="1"/>
    <xf numFmtId="0" fontId="1" fillId="0" borderId="18" xfId="0" applyFont="1" applyBorder="1" applyAlignment="1">
      <alignment horizontal="left"/>
    </xf>
    <xf numFmtId="0" fontId="1" fillId="0" borderId="24" xfId="0" applyFont="1" applyBorder="1" applyAlignment="1">
      <alignment horizontal="left"/>
    </xf>
    <xf numFmtId="0" fontId="21" fillId="0" borderId="40" xfId="0" applyFont="1" applyBorder="1" applyAlignment="1">
      <alignment horizontal="left"/>
    </xf>
    <xf numFmtId="0" fontId="21" fillId="0" borderId="39" xfId="0" applyFont="1" applyBorder="1" applyAlignment="1">
      <alignment horizontal="left"/>
    </xf>
    <xf numFmtId="0" fontId="21" fillId="0" borderId="41" xfId="0" applyFont="1" applyBorder="1" applyAlignment="1">
      <alignment horizontal="left"/>
    </xf>
    <xf numFmtId="49" fontId="22" fillId="3" borderId="40" xfId="0" applyNumberFormat="1" applyFont="1" applyFill="1" applyBorder="1" applyAlignment="1">
      <alignment horizontal="left" vertical="top" wrapText="1"/>
    </xf>
    <xf numFmtId="49" fontId="22" fillId="3" borderId="39" xfId="0" applyNumberFormat="1" applyFont="1" applyFill="1" applyBorder="1" applyAlignment="1">
      <alignment horizontal="left" vertical="top" wrapText="1"/>
    </xf>
    <xf numFmtId="49" fontId="22" fillId="3" borderId="41" xfId="0" applyNumberFormat="1" applyFont="1" applyFill="1" applyBorder="1" applyAlignment="1">
      <alignment horizontal="left" vertical="top" wrapText="1"/>
    </xf>
    <xf numFmtId="0" fontId="1" fillId="0" borderId="19" xfId="0" applyFont="1" applyFill="1" applyBorder="1" applyAlignment="1">
      <alignment horizontal="left"/>
    </xf>
    <xf numFmtId="0" fontId="1" fillId="0" borderId="21" xfId="0" applyFont="1" applyFill="1" applyBorder="1" applyAlignment="1">
      <alignment horizontal="left"/>
    </xf>
    <xf numFmtId="49" fontId="21" fillId="0" borderId="35" xfId="0" applyNumberFormat="1" applyFont="1" applyFill="1" applyBorder="1" applyAlignment="1">
      <alignment horizontal="left"/>
    </xf>
    <xf numFmtId="49" fontId="21" fillId="0" borderId="33" xfId="0" applyNumberFormat="1" applyFont="1" applyFill="1" applyBorder="1" applyAlignment="1">
      <alignment horizontal="left"/>
    </xf>
    <xf numFmtId="49" fontId="21" fillId="0" borderId="36" xfId="0" applyNumberFormat="1" applyFont="1" applyFill="1" applyBorder="1" applyAlignment="1">
      <alignment horizontal="left"/>
    </xf>
    <xf numFmtId="49" fontId="22" fillId="2" borderId="40" xfId="0" applyNumberFormat="1" applyFont="1" applyFill="1" applyBorder="1" applyAlignment="1">
      <alignment horizontal="left"/>
    </xf>
    <xf numFmtId="0" fontId="14" fillId="0" borderId="39" xfId="0" applyFont="1" applyBorder="1"/>
    <xf numFmtId="0" fontId="14" fillId="0" borderId="41" xfId="0" applyFont="1" applyBorder="1"/>
    <xf numFmtId="49" fontId="22" fillId="3" borderId="40" xfId="0" applyNumberFormat="1" applyFont="1" applyFill="1" applyBorder="1" applyAlignment="1">
      <alignment horizontal="left" wrapText="1"/>
    </xf>
    <xf numFmtId="0" fontId="14" fillId="3" borderId="39" xfId="0" applyFont="1" applyFill="1" applyBorder="1"/>
    <xf numFmtId="0" fontId="14" fillId="3" borderId="41" xfId="0" applyFont="1" applyFill="1" applyBorder="1"/>
    <xf numFmtId="0" fontId="11" fillId="0" borderId="43" xfId="7" applyFont="1" applyBorder="1" applyAlignment="1">
      <alignment horizontal="center" vertical="top"/>
    </xf>
    <xf numFmtId="0" fontId="11" fillId="0" borderId="44" xfId="7" applyFont="1" applyBorder="1" applyAlignment="1">
      <alignment horizontal="center" vertical="top"/>
    </xf>
    <xf numFmtId="49" fontId="10" fillId="0" borderId="29" xfId="0" applyNumberFormat="1" applyFont="1" applyFill="1" applyBorder="1" applyAlignment="1">
      <alignment horizontal="left" vertical="top" wrapText="1"/>
    </xf>
    <xf numFmtId="49" fontId="10" fillId="0" borderId="0" xfId="0" applyNumberFormat="1" applyFont="1" applyFill="1" applyBorder="1" applyAlignment="1">
      <alignment horizontal="left" vertical="top" wrapText="1"/>
    </xf>
    <xf numFmtId="49" fontId="10" fillId="0" borderId="15" xfId="0" applyNumberFormat="1" applyFont="1" applyFill="1" applyBorder="1" applyAlignment="1">
      <alignment horizontal="left" vertical="top" wrapText="1"/>
    </xf>
    <xf numFmtId="0" fontId="11" fillId="0" borderId="45" xfId="7" applyFont="1" applyBorder="1" applyAlignment="1">
      <alignment horizontal="center" vertical="top"/>
    </xf>
    <xf numFmtId="0" fontId="11" fillId="0" borderId="46" xfId="7" applyFont="1" applyBorder="1" applyAlignment="1">
      <alignment horizontal="center" vertical="top"/>
    </xf>
    <xf numFmtId="49" fontId="10" fillId="0" borderId="47" xfId="0" applyNumberFormat="1" applyFont="1" applyFill="1" applyBorder="1" applyAlignment="1">
      <alignment horizontal="left" vertical="top"/>
    </xf>
    <xf numFmtId="49" fontId="10" fillId="0" borderId="3" xfId="0" applyNumberFormat="1" applyFont="1" applyFill="1" applyBorder="1" applyAlignment="1">
      <alignment horizontal="left" vertical="top"/>
    </xf>
    <xf numFmtId="49" fontId="10" fillId="0" borderId="46" xfId="0" applyNumberFormat="1" applyFont="1" applyFill="1" applyBorder="1" applyAlignment="1">
      <alignment horizontal="left" vertical="top"/>
    </xf>
    <xf numFmtId="49" fontId="11" fillId="0" borderId="47" xfId="7" applyNumberFormat="1" applyFont="1" applyBorder="1" applyAlignment="1">
      <alignment horizontal="left" vertical="top" wrapText="1"/>
    </xf>
    <xf numFmtId="49" fontId="11" fillId="0" borderId="3" xfId="7" applyNumberFormat="1" applyFont="1" applyBorder="1" applyAlignment="1">
      <alignment horizontal="left" vertical="top" wrapText="1"/>
    </xf>
    <xf numFmtId="49" fontId="11" fillId="0" borderId="48" xfId="7" applyNumberFormat="1" applyFont="1" applyBorder="1" applyAlignment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 vertical="top"/>
    </xf>
    <xf numFmtId="4" fontId="12" fillId="0" borderId="3" xfId="0" applyNumberFormat="1" applyFont="1" applyFill="1" applyBorder="1" applyAlignment="1" applyProtection="1">
      <alignment horizontal="center" vertical="top"/>
    </xf>
    <xf numFmtId="3" fontId="12" fillId="0" borderId="0" xfId="0" applyNumberFormat="1" applyFont="1" applyFill="1" applyBorder="1" applyAlignment="1">
      <alignment horizontal="center" vertical="top"/>
    </xf>
    <xf numFmtId="3" fontId="12" fillId="0" borderId="3" xfId="0" applyNumberFormat="1" applyFont="1" applyFill="1" applyBorder="1" applyAlignment="1">
      <alignment horizontal="center" vertical="top"/>
    </xf>
    <xf numFmtId="3" fontId="12" fillId="0" borderId="0" xfId="0" applyNumberFormat="1" applyFont="1" applyFill="1" applyBorder="1" applyAlignment="1" applyProtection="1">
      <alignment horizontal="center" vertical="top" wrapText="1"/>
      <protection locked="0"/>
    </xf>
    <xf numFmtId="3" fontId="12" fillId="0" borderId="3" xfId="0" applyNumberFormat="1" applyFont="1" applyFill="1" applyBorder="1" applyAlignment="1" applyProtection="1">
      <alignment horizontal="center" vertical="top" wrapText="1"/>
      <protection locked="0"/>
    </xf>
    <xf numFmtId="4" fontId="12" fillId="0" borderId="0" xfId="0" applyNumberFormat="1" applyFont="1" applyFill="1" applyBorder="1" applyAlignment="1" applyProtection="1">
      <alignment horizontal="center" vertical="top" wrapText="1"/>
      <protection locked="0"/>
    </xf>
    <xf numFmtId="4" fontId="12" fillId="0" borderId="3" xfId="0" applyNumberFormat="1" applyFont="1" applyFill="1" applyBorder="1" applyAlignment="1" applyProtection="1">
      <alignment horizontal="center" vertical="top" wrapText="1"/>
      <protection locked="0"/>
    </xf>
    <xf numFmtId="4" fontId="12" fillId="0" borderId="0" xfId="0" applyNumberFormat="1" applyFont="1" applyFill="1" applyBorder="1" applyAlignment="1" applyProtection="1">
      <alignment horizontal="center" vertical="top"/>
      <protection locked="0"/>
    </xf>
    <xf numFmtId="4" fontId="12" fillId="0" borderId="3" xfId="0" applyNumberFormat="1" applyFont="1" applyFill="1" applyBorder="1" applyAlignment="1" applyProtection="1">
      <alignment horizontal="center" vertical="top"/>
      <protection locked="0"/>
    </xf>
    <xf numFmtId="3" fontId="12" fillId="0" borderId="0" xfId="0" applyNumberFormat="1" applyFont="1" applyFill="1" applyBorder="1" applyAlignment="1" applyProtection="1">
      <alignment horizontal="center" vertical="top"/>
    </xf>
    <xf numFmtId="3" fontId="12" fillId="0" borderId="3" xfId="0" applyNumberFormat="1" applyFont="1" applyFill="1" applyBorder="1" applyAlignment="1" applyProtection="1">
      <alignment horizontal="center" vertical="top"/>
    </xf>
  </cellXfs>
  <cellStyles count="12">
    <cellStyle name="Excel Built-in Normal" xfId="11"/>
    <cellStyle name="měny" xfId="1" builtinId="4"/>
    <cellStyle name="MřížkaNormální" xfId="2"/>
    <cellStyle name="normal" xfId="3"/>
    <cellStyle name="normální" xfId="0" builtinId="0"/>
    <cellStyle name="Normální 12" xfId="4"/>
    <cellStyle name="Normální 2" xfId="5"/>
    <cellStyle name="normální_Nabídka" xfId="6"/>
    <cellStyle name="normální_POL.XLS" xfId="7"/>
    <cellStyle name="popis polozky" xfId="8"/>
    <cellStyle name="R_text" xfId="9"/>
    <cellStyle name="R_type" xfId="10"/>
  </cellStyles>
  <dxfs count="0"/>
  <tableStyles count="0" defaultTableStyle="TableStyleMedium9" defaultPivotStyle="PivotStyleLight16"/>
  <colors>
    <mruColors>
      <color rgb="FF0000FF"/>
      <color rgb="FFFF00FF"/>
      <color rgb="FFFF66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36"/>
  <sheetViews>
    <sheetView workbookViewId="0">
      <selection activeCell="B33" sqref="B33:G34"/>
    </sheetView>
  </sheetViews>
  <sheetFormatPr defaultRowHeight="15"/>
  <cols>
    <col min="1" max="1" width="1.5546875" style="131" customWidth="1"/>
    <col min="2" max="2" width="11.6640625" style="131" customWidth="1"/>
    <col min="3" max="3" width="12.33203125" style="131" customWidth="1"/>
    <col min="4" max="4" width="11.33203125" style="131" customWidth="1"/>
    <col min="5" max="5" width="10.5546875" style="131" customWidth="1"/>
    <col min="6" max="6" width="12.88671875" style="131" customWidth="1"/>
    <col min="7" max="7" width="14.33203125" style="131" customWidth="1"/>
    <col min="8" max="16384" width="8.88671875" style="131"/>
  </cols>
  <sheetData>
    <row r="1" spans="1:37" ht="24.75" customHeight="1" thickBot="1">
      <c r="A1" s="128" t="s">
        <v>20</v>
      </c>
      <c r="B1" s="129"/>
      <c r="C1" s="130"/>
      <c r="D1" s="130"/>
      <c r="E1" s="129"/>
      <c r="F1" s="129"/>
      <c r="G1" s="129"/>
    </row>
    <row r="2" spans="1:37" ht="12.75" customHeight="1">
      <c r="A2" s="318" t="s">
        <v>59</v>
      </c>
      <c r="B2" s="319"/>
      <c r="C2" s="320" t="s">
        <v>92</v>
      </c>
      <c r="D2" s="321"/>
      <c r="E2" s="321"/>
      <c r="F2" s="321"/>
      <c r="G2" s="322"/>
    </row>
    <row r="3" spans="1:37" ht="3" hidden="1" customHeight="1">
      <c r="A3" s="132"/>
      <c r="B3" s="133"/>
      <c r="C3" s="323" t="s">
        <v>93</v>
      </c>
      <c r="D3" s="324"/>
      <c r="E3" s="324"/>
      <c r="F3" s="324"/>
      <c r="G3" s="325"/>
    </row>
    <row r="4" spans="1:37" ht="12.75" customHeight="1">
      <c r="A4" s="169"/>
      <c r="B4" s="170"/>
      <c r="C4" s="326"/>
      <c r="D4" s="327"/>
      <c r="E4" s="327"/>
      <c r="F4" s="327"/>
      <c r="G4" s="328"/>
    </row>
    <row r="5" spans="1:37" ht="12" customHeight="1">
      <c r="A5" s="310" t="s">
        <v>94</v>
      </c>
      <c r="B5" s="311"/>
      <c r="C5" s="312" t="s">
        <v>95</v>
      </c>
      <c r="D5" s="313"/>
      <c r="E5" s="313"/>
      <c r="F5" s="313"/>
      <c r="G5" s="314"/>
    </row>
    <row r="6" spans="1:37" ht="12.75" customHeight="1">
      <c r="A6" s="169"/>
      <c r="B6" s="170"/>
      <c r="C6" s="210" t="s">
        <v>173</v>
      </c>
      <c r="D6" s="208"/>
      <c r="E6" s="208"/>
      <c r="F6" s="208"/>
      <c r="G6" s="209"/>
    </row>
    <row r="7" spans="1:37" ht="12.95" customHeight="1">
      <c r="A7" s="310" t="s">
        <v>96</v>
      </c>
      <c r="B7" s="311"/>
      <c r="C7" s="312" t="s">
        <v>97</v>
      </c>
      <c r="D7" s="313"/>
      <c r="E7" s="313"/>
      <c r="F7" s="313"/>
      <c r="G7" s="314"/>
    </row>
    <row r="8" spans="1:37" ht="30.75" customHeight="1">
      <c r="A8" s="171"/>
      <c r="B8" s="170"/>
      <c r="C8" s="315" t="s">
        <v>174</v>
      </c>
      <c r="D8" s="316"/>
      <c r="E8" s="316"/>
      <c r="F8" s="316"/>
      <c r="G8" s="317"/>
    </row>
    <row r="9" spans="1:37">
      <c r="A9" s="300" t="s">
        <v>98</v>
      </c>
      <c r="B9" s="301"/>
      <c r="C9" s="302" t="s">
        <v>175</v>
      </c>
      <c r="D9" s="303"/>
      <c r="E9" s="303"/>
      <c r="F9" s="303"/>
      <c r="G9" s="304"/>
    </row>
    <row r="10" spans="1:37">
      <c r="A10" s="300" t="s">
        <v>99</v>
      </c>
      <c r="B10" s="301"/>
      <c r="C10" s="302" t="s">
        <v>176</v>
      </c>
      <c r="D10" s="303"/>
      <c r="E10" s="303"/>
      <c r="F10" s="303"/>
      <c r="G10" s="304"/>
    </row>
    <row r="11" spans="1:37">
      <c r="A11" s="300" t="s">
        <v>100</v>
      </c>
      <c r="B11" s="301"/>
      <c r="C11" s="305"/>
      <c r="D11" s="306"/>
      <c r="E11" s="306"/>
      <c r="F11" s="306"/>
      <c r="G11" s="307"/>
    </row>
    <row r="12" spans="1:37" ht="13.5" customHeight="1">
      <c r="A12" s="300" t="s">
        <v>101</v>
      </c>
      <c r="B12" s="301"/>
      <c r="C12" s="305" t="s">
        <v>113</v>
      </c>
      <c r="D12" s="306"/>
      <c r="E12" s="306"/>
      <c r="F12" s="306"/>
      <c r="G12" s="307"/>
      <c r="AG12" s="134"/>
      <c r="AH12" s="134"/>
      <c r="AI12" s="134"/>
      <c r="AJ12" s="134"/>
      <c r="AK12" s="134"/>
    </row>
    <row r="13" spans="1:37" ht="28.5" customHeight="1" thickBot="1">
      <c r="A13" s="135" t="s">
        <v>102</v>
      </c>
      <c r="B13" s="136"/>
      <c r="C13" s="136"/>
      <c r="D13" s="136"/>
      <c r="E13" s="137"/>
      <c r="F13" s="137"/>
      <c r="G13" s="138"/>
    </row>
    <row r="14" spans="1:37" ht="17.25" customHeight="1" thickBot="1">
      <c r="A14" s="172"/>
      <c r="B14" s="173" t="s">
        <v>55</v>
      </c>
      <c r="C14" s="174"/>
      <c r="D14" s="175"/>
      <c r="E14" s="176" t="s">
        <v>62</v>
      </c>
      <c r="F14" s="176" t="s">
        <v>63</v>
      </c>
      <c r="G14" s="177" t="s">
        <v>103</v>
      </c>
    </row>
    <row r="15" spans="1:37" ht="15.95" customHeight="1">
      <c r="A15" s="139"/>
      <c r="B15" s="148" t="s">
        <v>60</v>
      </c>
      <c r="C15" s="140"/>
      <c r="D15" s="308">
        <f>Rekap!G48</f>
        <v>0</v>
      </c>
      <c r="E15" s="309"/>
      <c r="F15" s="152">
        <f>Rekap!H48</f>
        <v>0</v>
      </c>
      <c r="G15" s="153">
        <f>SUM(D15:F15)</f>
        <v>0</v>
      </c>
    </row>
    <row r="16" spans="1:37" ht="15.95" customHeight="1">
      <c r="A16" s="139"/>
      <c r="B16" s="149" t="s">
        <v>61</v>
      </c>
      <c r="C16" s="141"/>
      <c r="D16" s="298">
        <v>0</v>
      </c>
      <c r="E16" s="299"/>
      <c r="F16" s="154">
        <v>0</v>
      </c>
      <c r="G16" s="153">
        <f>SUM(D16:F16)</f>
        <v>0</v>
      </c>
    </row>
    <row r="17" spans="1:7" ht="15.95" customHeight="1">
      <c r="A17" s="139"/>
      <c r="B17" s="149" t="s">
        <v>104</v>
      </c>
      <c r="C17" s="141"/>
      <c r="D17" s="298">
        <v>0</v>
      </c>
      <c r="E17" s="299"/>
      <c r="F17" s="154">
        <v>0</v>
      </c>
      <c r="G17" s="153">
        <f>SUM(D17:F17)</f>
        <v>0</v>
      </c>
    </row>
    <row r="18" spans="1:7" ht="15.95" customHeight="1">
      <c r="A18" s="139"/>
      <c r="B18" s="150" t="s">
        <v>105</v>
      </c>
      <c r="C18" s="141"/>
      <c r="D18" s="298">
        <v>0</v>
      </c>
      <c r="E18" s="299"/>
      <c r="F18" s="154">
        <v>0</v>
      </c>
      <c r="G18" s="153">
        <f>SUM(D18:F18)</f>
        <v>0</v>
      </c>
    </row>
    <row r="19" spans="1:7" ht="15.95" customHeight="1">
      <c r="A19" s="139"/>
      <c r="B19" s="149" t="s">
        <v>106</v>
      </c>
      <c r="C19" s="141"/>
      <c r="D19" s="298">
        <v>0</v>
      </c>
      <c r="E19" s="299"/>
      <c r="F19" s="154">
        <v>0</v>
      </c>
      <c r="G19" s="153">
        <f>SUM(D19:F19)</f>
        <v>0</v>
      </c>
    </row>
    <row r="20" spans="1:7" ht="15.95" customHeight="1" thickBot="1">
      <c r="A20" s="139"/>
      <c r="B20" s="151" t="s">
        <v>103</v>
      </c>
      <c r="C20" s="141"/>
      <c r="D20" s="298">
        <f>SUM(D15:D19)</f>
        <v>0</v>
      </c>
      <c r="E20" s="299"/>
      <c r="F20" s="154">
        <f>SUM(F15:F19)</f>
        <v>0</v>
      </c>
      <c r="G20" s="153">
        <f>SUM(G15:G19)</f>
        <v>0</v>
      </c>
    </row>
    <row r="21" spans="1:7">
      <c r="A21" s="178" t="s">
        <v>24</v>
      </c>
      <c r="B21" s="179"/>
      <c r="C21" s="180"/>
      <c r="D21" s="179" t="s">
        <v>25</v>
      </c>
      <c r="E21" s="179"/>
      <c r="F21" s="181" t="s">
        <v>26</v>
      </c>
      <c r="G21" s="182"/>
    </row>
    <row r="22" spans="1:7">
      <c r="A22" s="183" t="s">
        <v>107</v>
      </c>
      <c r="B22" s="184"/>
      <c r="C22" s="185"/>
      <c r="D22" s="184" t="s">
        <v>107</v>
      </c>
      <c r="E22" s="184"/>
      <c r="F22" s="186" t="s">
        <v>107</v>
      </c>
      <c r="G22" s="187"/>
    </row>
    <row r="23" spans="1:7" ht="34.5" customHeight="1">
      <c r="A23" s="285" t="s">
        <v>108</v>
      </c>
      <c r="B23" s="286"/>
      <c r="C23" s="287"/>
      <c r="D23" s="288" t="s">
        <v>108</v>
      </c>
      <c r="E23" s="287"/>
      <c r="F23" s="288" t="s">
        <v>108</v>
      </c>
      <c r="G23" s="289"/>
    </row>
    <row r="24" spans="1:7" ht="15.75" customHeight="1">
      <c r="A24" s="155" t="s">
        <v>27</v>
      </c>
      <c r="B24" s="156"/>
      <c r="C24" s="164"/>
      <c r="D24" s="151" t="s">
        <v>27</v>
      </c>
      <c r="E24" s="151"/>
      <c r="F24" s="157" t="s">
        <v>27</v>
      </c>
      <c r="G24" s="158"/>
    </row>
    <row r="25" spans="1:7" ht="48.75" customHeight="1">
      <c r="A25" s="155" t="s">
        <v>29</v>
      </c>
      <c r="B25" s="151"/>
      <c r="C25" s="164"/>
      <c r="D25" s="157" t="s">
        <v>28</v>
      </c>
      <c r="E25" s="164"/>
      <c r="F25" s="159" t="s">
        <v>28</v>
      </c>
      <c r="G25" s="158"/>
    </row>
    <row r="26" spans="1:7">
      <c r="A26" s="160" t="s">
        <v>30</v>
      </c>
      <c r="B26" s="161"/>
      <c r="C26" s="162">
        <v>21</v>
      </c>
      <c r="D26" s="161" t="s">
        <v>109</v>
      </c>
      <c r="E26" s="163"/>
      <c r="F26" s="290">
        <f>ROUND(G20,0)</f>
        <v>0</v>
      </c>
      <c r="G26" s="291"/>
    </row>
    <row r="27" spans="1:7">
      <c r="A27" s="160" t="s">
        <v>31</v>
      </c>
      <c r="B27" s="161"/>
      <c r="C27" s="162">
        <v>21</v>
      </c>
      <c r="D27" s="161" t="s">
        <v>110</v>
      </c>
      <c r="E27" s="163"/>
      <c r="F27" s="290">
        <f>ROUND(F26*0.21,0)</f>
        <v>0</v>
      </c>
      <c r="G27" s="291"/>
    </row>
    <row r="28" spans="1:7">
      <c r="A28" s="160" t="s">
        <v>30</v>
      </c>
      <c r="B28" s="161"/>
      <c r="C28" s="162">
        <v>15</v>
      </c>
      <c r="D28" s="161" t="s">
        <v>110</v>
      </c>
      <c r="E28" s="163"/>
      <c r="F28" s="290">
        <v>0</v>
      </c>
      <c r="G28" s="291"/>
    </row>
    <row r="29" spans="1:7">
      <c r="A29" s="160" t="s">
        <v>31</v>
      </c>
      <c r="B29" s="161"/>
      <c r="C29" s="162">
        <v>15</v>
      </c>
      <c r="D29" s="161" t="s">
        <v>110</v>
      </c>
      <c r="E29" s="163"/>
      <c r="F29" s="292">
        <v>0</v>
      </c>
      <c r="G29" s="293"/>
    </row>
    <row r="30" spans="1:7" ht="15.75" thickBot="1">
      <c r="A30" s="142"/>
      <c r="B30" s="143"/>
      <c r="C30" s="144"/>
      <c r="D30" s="143"/>
      <c r="E30" s="145"/>
      <c r="F30" s="294"/>
      <c r="G30" s="295"/>
    </row>
    <row r="31" spans="1:7" s="146" customFormat="1" ht="19.5" customHeight="1" thickBot="1">
      <c r="A31" s="188" t="s">
        <v>32</v>
      </c>
      <c r="B31" s="188"/>
      <c r="C31" s="189"/>
      <c r="D31" s="189"/>
      <c r="E31" s="190"/>
      <c r="F31" s="296">
        <f>SUM(F26:G30)</f>
        <v>0</v>
      </c>
      <c r="G31" s="297"/>
    </row>
    <row r="32" spans="1:7">
      <c r="B32" s="166"/>
      <c r="C32" s="166"/>
      <c r="D32" s="166"/>
      <c r="E32" s="166"/>
      <c r="F32" s="166"/>
      <c r="G32" s="166"/>
    </row>
    <row r="33" spans="2:7">
      <c r="B33" s="204" t="s">
        <v>111</v>
      </c>
      <c r="C33" s="147"/>
      <c r="D33" s="147"/>
      <c r="E33" s="147"/>
      <c r="F33" s="147"/>
      <c r="G33" s="147"/>
    </row>
    <row r="34" spans="2:7" ht="70.5" customHeight="1">
      <c r="B34" s="284" t="s">
        <v>112</v>
      </c>
      <c r="C34" s="284"/>
      <c r="D34" s="284"/>
      <c r="E34" s="284"/>
      <c r="F34" s="284"/>
      <c r="G34" s="284"/>
    </row>
    <row r="35" spans="2:7">
      <c r="B35" s="147"/>
      <c r="C35" s="147"/>
      <c r="D35" s="147"/>
      <c r="E35" s="147"/>
      <c r="F35" s="147"/>
      <c r="G35" s="147"/>
    </row>
    <row r="36" spans="2:7">
      <c r="B36" s="147"/>
      <c r="C36" s="147"/>
      <c r="D36" s="147"/>
      <c r="E36" s="147"/>
      <c r="F36" s="147"/>
      <c r="G36" s="147"/>
    </row>
  </sheetData>
  <mergeCells count="33">
    <mergeCell ref="A2:B2"/>
    <mergeCell ref="C2:G2"/>
    <mergeCell ref="C3:G3"/>
    <mergeCell ref="C4:G4"/>
    <mergeCell ref="A5:B5"/>
    <mergeCell ref="C5:G5"/>
    <mergeCell ref="A7:B7"/>
    <mergeCell ref="C7:G7"/>
    <mergeCell ref="C8:G8"/>
    <mergeCell ref="A9:B9"/>
    <mergeCell ref="C9:G9"/>
    <mergeCell ref="D20:E20"/>
    <mergeCell ref="A10:B10"/>
    <mergeCell ref="C10:G10"/>
    <mergeCell ref="A11:B11"/>
    <mergeCell ref="C11:G11"/>
    <mergeCell ref="A12:B12"/>
    <mergeCell ref="C12:G12"/>
    <mergeCell ref="D15:E15"/>
    <mergeCell ref="D16:E16"/>
    <mergeCell ref="D17:E17"/>
    <mergeCell ref="D18:E18"/>
    <mergeCell ref="D19:E19"/>
    <mergeCell ref="B34:G34"/>
    <mergeCell ref="A23:C23"/>
    <mergeCell ref="D23:E23"/>
    <mergeCell ref="F23:G23"/>
    <mergeCell ref="F26:G26"/>
    <mergeCell ref="F27:G27"/>
    <mergeCell ref="F28:G28"/>
    <mergeCell ref="F29:G29"/>
    <mergeCell ref="F30:G30"/>
    <mergeCell ref="F31:G31"/>
  </mergeCells>
  <pageMargins left="0.53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4"/>
  <dimension ref="A1:K98"/>
  <sheetViews>
    <sheetView workbookViewId="0">
      <selection activeCell="D11" sqref="D11"/>
    </sheetView>
  </sheetViews>
  <sheetFormatPr defaultRowHeight="15"/>
  <cols>
    <col min="1" max="1" width="4.5546875" style="103" customWidth="1"/>
    <col min="2" max="2" width="4.77734375" style="103" customWidth="1"/>
    <col min="3" max="3" width="5.33203125" style="103" customWidth="1"/>
    <col min="4" max="4" width="11" style="103" customWidth="1"/>
    <col min="5" max="5" width="8.77734375" style="103" customWidth="1"/>
    <col min="6" max="6" width="11.33203125" style="103" customWidth="1"/>
    <col min="7" max="7" width="8.5546875" style="103" customWidth="1"/>
    <col min="8" max="8" width="8.6640625" style="103" customWidth="1"/>
    <col min="9" max="9" width="8.33203125" style="103" customWidth="1"/>
    <col min="10" max="16384" width="8.88671875" style="103"/>
  </cols>
  <sheetData>
    <row r="1" spans="1:9" ht="48" customHeight="1" thickTop="1">
      <c r="A1" s="329" t="s">
        <v>22</v>
      </c>
      <c r="B1" s="330"/>
      <c r="C1" s="331" t="str">
        <f>KrList!C8</f>
        <v>Nemocnice Písek, a.s. Stavební úpravy lůžkových jednotek interny v budově G</v>
      </c>
      <c r="D1" s="332"/>
      <c r="E1" s="332"/>
      <c r="F1" s="333"/>
      <c r="G1" s="100" t="s">
        <v>58</v>
      </c>
      <c r="H1" s="101"/>
      <c r="I1" s="102"/>
    </row>
    <row r="2" spans="1:9" ht="24.75" customHeight="1" thickBot="1">
      <c r="A2" s="334" t="s">
        <v>21</v>
      </c>
      <c r="B2" s="335"/>
      <c r="C2" s="336" t="s">
        <v>173</v>
      </c>
      <c r="D2" s="337"/>
      <c r="E2" s="337"/>
      <c r="F2" s="338"/>
      <c r="G2" s="339"/>
      <c r="H2" s="340"/>
      <c r="I2" s="341"/>
    </row>
    <row r="3" spans="1:9" ht="15.75" thickTop="1">
      <c r="F3" s="104"/>
    </row>
    <row r="4" spans="1:9" ht="19.5" customHeight="1">
      <c r="A4" s="105" t="s">
        <v>85</v>
      </c>
      <c r="B4" s="24"/>
      <c r="C4" s="24"/>
      <c r="D4" s="24"/>
      <c r="E4" s="106"/>
      <c r="F4" s="24"/>
      <c r="G4" s="24"/>
      <c r="H4" s="24"/>
      <c r="I4" s="24"/>
    </row>
    <row r="5" spans="1:9" ht="15.75" thickBot="1"/>
    <row r="6" spans="1:9" s="165" customFormat="1" ht="15.75" thickBot="1">
      <c r="A6" s="191"/>
      <c r="B6" s="192" t="s">
        <v>59</v>
      </c>
      <c r="C6" s="192"/>
      <c r="D6" s="193"/>
      <c r="E6" s="194" t="s">
        <v>60</v>
      </c>
      <c r="F6" s="195" t="s">
        <v>61</v>
      </c>
      <c r="G6" s="195" t="s">
        <v>62</v>
      </c>
      <c r="H6" s="195" t="s">
        <v>63</v>
      </c>
      <c r="I6" s="196" t="s">
        <v>23</v>
      </c>
    </row>
    <row r="7" spans="1:9" s="165" customFormat="1">
      <c r="A7" s="278"/>
      <c r="B7" s="279"/>
      <c r="C7" s="279"/>
      <c r="D7" s="280"/>
      <c r="E7" s="281"/>
      <c r="F7" s="282"/>
      <c r="G7" s="282"/>
      <c r="H7" s="282"/>
      <c r="I7" s="283"/>
    </row>
    <row r="8" spans="1:9" s="165" customFormat="1">
      <c r="A8" s="278"/>
      <c r="B8" s="279" t="s">
        <v>216</v>
      </c>
      <c r="C8" s="279"/>
      <c r="D8" s="280"/>
      <c r="E8" s="281"/>
      <c r="F8" s="282"/>
      <c r="G8" s="282"/>
      <c r="H8" s="282"/>
      <c r="I8" s="283"/>
    </row>
    <row r="9" spans="1:9" s="104" customFormat="1">
      <c r="A9" s="107"/>
      <c r="B9" s="108" t="s">
        <v>3</v>
      </c>
      <c r="D9" s="109"/>
      <c r="E9" s="110"/>
      <c r="F9" s="111"/>
      <c r="G9" s="111">
        <f>SP_F1!H84</f>
        <v>0</v>
      </c>
      <c r="H9" s="111"/>
      <c r="I9" s="112"/>
    </row>
    <row r="10" spans="1:9" s="104" customFormat="1">
      <c r="A10" s="107"/>
      <c r="B10" s="108" t="s">
        <v>7</v>
      </c>
      <c r="D10" s="109"/>
      <c r="E10" s="110"/>
      <c r="F10" s="111"/>
      <c r="G10" s="111">
        <f>SP_F1!H113</f>
        <v>0</v>
      </c>
      <c r="H10" s="111"/>
      <c r="I10" s="112"/>
    </row>
    <row r="11" spans="1:9" s="104" customFormat="1">
      <c r="A11" s="107"/>
      <c r="B11" s="108" t="s">
        <v>64</v>
      </c>
      <c r="D11" s="109"/>
      <c r="E11" s="110"/>
      <c r="F11" s="111"/>
      <c r="G11" s="111"/>
      <c r="H11" s="111">
        <f>SP_F1!J85</f>
        <v>0</v>
      </c>
      <c r="I11" s="112"/>
    </row>
    <row r="12" spans="1:9" s="104" customFormat="1">
      <c r="A12" s="107"/>
      <c r="B12" s="108" t="s">
        <v>65</v>
      </c>
      <c r="D12" s="109"/>
      <c r="E12" s="110"/>
      <c r="F12" s="111"/>
      <c r="G12" s="111"/>
      <c r="H12" s="111">
        <f>SP_F1!J114</f>
        <v>0</v>
      </c>
      <c r="I12" s="112"/>
    </row>
    <row r="13" spans="1:9" s="104" customFormat="1">
      <c r="A13" s="107"/>
      <c r="B13" s="108" t="s">
        <v>11</v>
      </c>
      <c r="D13" s="109"/>
      <c r="E13" s="110"/>
      <c r="F13" s="111"/>
      <c r="G13" s="111"/>
      <c r="H13" s="111">
        <v>0</v>
      </c>
      <c r="I13" s="112"/>
    </row>
    <row r="14" spans="1:9" s="104" customFormat="1">
      <c r="A14" s="107"/>
      <c r="B14" s="108" t="s">
        <v>66</v>
      </c>
      <c r="D14" s="109"/>
      <c r="E14" s="110"/>
      <c r="F14" s="111"/>
      <c r="G14" s="111"/>
      <c r="H14" s="111">
        <f>SP_F1!J144</f>
        <v>0</v>
      </c>
      <c r="I14" s="112"/>
    </row>
    <row r="15" spans="1:9" s="104" customFormat="1">
      <c r="A15" s="107"/>
      <c r="B15" s="108" t="s">
        <v>67</v>
      </c>
      <c r="D15" s="109"/>
      <c r="E15" s="110"/>
      <c r="F15" s="111"/>
      <c r="G15" s="111"/>
      <c r="H15" s="111">
        <f>SP_F1!J155</f>
        <v>0</v>
      </c>
      <c r="I15" s="112"/>
    </row>
    <row r="16" spans="1:9" s="104" customFormat="1">
      <c r="A16" s="107"/>
      <c r="B16" s="108"/>
      <c r="D16" s="109"/>
      <c r="E16" s="110"/>
      <c r="F16" s="111"/>
      <c r="G16" s="111"/>
      <c r="H16" s="111"/>
      <c r="I16" s="112"/>
    </row>
    <row r="17" spans="1:11" s="104" customFormat="1">
      <c r="A17" s="107"/>
      <c r="B17" s="108"/>
      <c r="D17" s="109"/>
      <c r="E17" s="110"/>
      <c r="F17" s="111"/>
      <c r="G17" s="111"/>
      <c r="H17" s="111"/>
      <c r="I17" s="112"/>
    </row>
    <row r="18" spans="1:11" s="104" customFormat="1">
      <c r="A18" s="107"/>
      <c r="B18" s="108"/>
      <c r="D18" s="109"/>
      <c r="E18" s="110"/>
      <c r="F18" s="111"/>
      <c r="G18" s="111"/>
      <c r="H18" s="111"/>
      <c r="I18" s="112"/>
    </row>
    <row r="19" spans="1:11" s="104" customFormat="1">
      <c r="A19" s="107"/>
      <c r="B19" s="279" t="s">
        <v>217</v>
      </c>
      <c r="D19" s="109"/>
      <c r="E19" s="110"/>
      <c r="F19" s="111"/>
      <c r="G19" s="111"/>
      <c r="H19" s="111"/>
      <c r="I19" s="112"/>
    </row>
    <row r="20" spans="1:11" s="104" customFormat="1">
      <c r="A20" s="107"/>
      <c r="B20" s="108" t="s">
        <v>3</v>
      </c>
      <c r="D20" s="109"/>
      <c r="E20" s="110"/>
      <c r="F20" s="111"/>
      <c r="G20" s="111">
        <f>SP_F2!H64</f>
        <v>0</v>
      </c>
      <c r="H20" s="111"/>
      <c r="I20" s="112"/>
      <c r="K20" s="113"/>
    </row>
    <row r="21" spans="1:11" s="104" customFormat="1">
      <c r="A21" s="107"/>
      <c r="B21" s="108" t="s">
        <v>7</v>
      </c>
      <c r="D21" s="109"/>
      <c r="E21" s="110"/>
      <c r="F21" s="111"/>
      <c r="G21" s="111">
        <f>SP_F2!H90</f>
        <v>0</v>
      </c>
      <c r="H21" s="111"/>
      <c r="I21" s="112"/>
    </row>
    <row r="22" spans="1:11" s="104" customFormat="1">
      <c r="A22" s="107"/>
      <c r="B22" s="108" t="s">
        <v>64</v>
      </c>
      <c r="D22" s="109"/>
      <c r="E22" s="110"/>
      <c r="F22" s="111"/>
      <c r="G22" s="111"/>
      <c r="H22" s="111">
        <f>SP_F2!J65</f>
        <v>0</v>
      </c>
      <c r="I22" s="112"/>
    </row>
    <row r="23" spans="1:11" s="104" customFormat="1">
      <c r="A23" s="107"/>
      <c r="B23" s="108" t="s">
        <v>65</v>
      </c>
      <c r="D23" s="109"/>
      <c r="E23" s="110"/>
      <c r="F23" s="111"/>
      <c r="G23" s="111"/>
      <c r="H23" s="111">
        <f>SP_F2!J91</f>
        <v>0</v>
      </c>
      <c r="I23" s="112"/>
    </row>
    <row r="24" spans="1:11" s="104" customFormat="1">
      <c r="A24" s="107"/>
      <c r="B24" s="108" t="s">
        <v>11</v>
      </c>
      <c r="D24" s="109"/>
      <c r="E24" s="110"/>
      <c r="F24" s="111"/>
      <c r="G24" s="111"/>
      <c r="H24" s="111">
        <v>0</v>
      </c>
      <c r="I24" s="112"/>
    </row>
    <row r="25" spans="1:11" s="104" customFormat="1">
      <c r="A25" s="107"/>
      <c r="B25" s="108" t="s">
        <v>66</v>
      </c>
      <c r="D25" s="109"/>
      <c r="E25" s="110"/>
      <c r="F25" s="111"/>
      <c r="G25" s="111"/>
      <c r="H25" s="111">
        <f>SP_F2!J111</f>
        <v>0</v>
      </c>
      <c r="I25" s="112"/>
    </row>
    <row r="26" spans="1:11" s="104" customFormat="1">
      <c r="A26" s="107"/>
      <c r="B26" s="108" t="s">
        <v>67</v>
      </c>
      <c r="D26" s="109"/>
      <c r="E26" s="110"/>
      <c r="F26" s="111"/>
      <c r="G26" s="111"/>
      <c r="H26" s="111">
        <f>SP_F2!J122</f>
        <v>0</v>
      </c>
      <c r="I26" s="112"/>
    </row>
    <row r="27" spans="1:11" s="104" customFormat="1">
      <c r="A27" s="107"/>
      <c r="B27" s="108"/>
      <c r="D27" s="109"/>
      <c r="E27" s="110"/>
      <c r="F27" s="111"/>
      <c r="G27" s="111"/>
      <c r="H27" s="111"/>
      <c r="I27" s="112"/>
    </row>
    <row r="28" spans="1:11" s="104" customFormat="1">
      <c r="A28" s="107"/>
      <c r="B28" s="108"/>
      <c r="D28" s="109"/>
      <c r="E28" s="110"/>
      <c r="F28" s="111"/>
      <c r="G28" s="111"/>
      <c r="H28" s="111"/>
      <c r="I28" s="112"/>
    </row>
    <row r="29" spans="1:11" s="104" customFormat="1">
      <c r="A29" s="107"/>
      <c r="B29" s="108"/>
      <c r="D29" s="109"/>
      <c r="E29" s="110"/>
      <c r="F29" s="111"/>
      <c r="G29" s="111"/>
      <c r="H29" s="111"/>
      <c r="I29" s="112"/>
    </row>
    <row r="30" spans="1:11" s="104" customFormat="1">
      <c r="A30" s="107"/>
      <c r="B30" s="108"/>
      <c r="D30" s="109"/>
      <c r="E30" s="110"/>
      <c r="F30" s="111"/>
      <c r="G30" s="111"/>
      <c r="H30" s="111"/>
      <c r="I30" s="112"/>
    </row>
    <row r="31" spans="1:11" s="104" customFormat="1">
      <c r="A31" s="107"/>
      <c r="B31" s="108"/>
      <c r="D31" s="109"/>
      <c r="E31" s="110"/>
      <c r="F31" s="111"/>
      <c r="G31" s="111"/>
      <c r="H31" s="111"/>
      <c r="I31" s="112"/>
    </row>
    <row r="32" spans="1:11" s="104" customFormat="1">
      <c r="A32" s="107"/>
      <c r="B32" s="108"/>
      <c r="D32" s="109"/>
      <c r="E32" s="110"/>
      <c r="F32" s="111"/>
      <c r="G32" s="111"/>
      <c r="H32" s="111"/>
      <c r="I32" s="112"/>
    </row>
    <row r="33" spans="1:9" s="104" customFormat="1">
      <c r="A33" s="107"/>
      <c r="B33" s="108"/>
      <c r="D33" s="109"/>
      <c r="E33" s="110"/>
      <c r="F33" s="111"/>
      <c r="G33" s="111"/>
      <c r="H33" s="111"/>
      <c r="I33" s="112"/>
    </row>
    <row r="34" spans="1:9" s="104" customFormat="1">
      <c r="A34" s="107"/>
      <c r="B34" s="108"/>
      <c r="D34" s="109"/>
      <c r="E34" s="110"/>
      <c r="F34" s="111"/>
      <c r="G34" s="111"/>
      <c r="H34" s="111"/>
      <c r="I34" s="112"/>
    </row>
    <row r="35" spans="1:9" s="104" customFormat="1">
      <c r="A35" s="107"/>
      <c r="B35" s="108"/>
      <c r="D35" s="109"/>
      <c r="E35" s="110"/>
      <c r="F35" s="111"/>
      <c r="G35" s="111"/>
      <c r="H35" s="111"/>
      <c r="I35" s="112"/>
    </row>
    <row r="36" spans="1:9" s="104" customFormat="1">
      <c r="A36" s="107"/>
      <c r="B36" s="108"/>
      <c r="D36" s="109"/>
      <c r="E36" s="110"/>
      <c r="F36" s="111"/>
      <c r="G36" s="111"/>
      <c r="H36" s="111"/>
      <c r="I36" s="112"/>
    </row>
    <row r="37" spans="1:9" s="104" customFormat="1">
      <c r="A37" s="107"/>
      <c r="B37" s="108"/>
      <c r="D37" s="109"/>
      <c r="E37" s="110"/>
      <c r="F37" s="111"/>
      <c r="G37" s="111"/>
      <c r="H37" s="111"/>
      <c r="I37" s="112"/>
    </row>
    <row r="38" spans="1:9" s="104" customFormat="1">
      <c r="A38" s="107"/>
      <c r="B38" s="108"/>
      <c r="D38" s="109"/>
      <c r="E38" s="110"/>
      <c r="F38" s="111"/>
      <c r="G38" s="111"/>
      <c r="H38" s="111"/>
      <c r="I38" s="112"/>
    </row>
    <row r="39" spans="1:9" s="104" customFormat="1">
      <c r="A39" s="107"/>
      <c r="B39" s="108"/>
      <c r="D39" s="109"/>
      <c r="E39" s="110"/>
      <c r="F39" s="111"/>
      <c r="G39" s="111"/>
      <c r="H39" s="111"/>
      <c r="I39" s="112"/>
    </row>
    <row r="40" spans="1:9" s="104" customFormat="1">
      <c r="A40" s="107"/>
      <c r="B40" s="108"/>
      <c r="D40" s="109"/>
      <c r="E40" s="110"/>
      <c r="F40" s="111"/>
      <c r="G40" s="111"/>
      <c r="H40" s="111"/>
      <c r="I40" s="112"/>
    </row>
    <row r="41" spans="1:9" s="104" customFormat="1">
      <c r="A41" s="107"/>
      <c r="B41" s="108"/>
      <c r="D41" s="109"/>
      <c r="E41" s="110"/>
      <c r="F41" s="111"/>
      <c r="G41" s="111"/>
      <c r="H41" s="111"/>
      <c r="I41" s="112"/>
    </row>
    <row r="42" spans="1:9" s="104" customFormat="1">
      <c r="A42" s="107"/>
      <c r="B42" s="108"/>
      <c r="D42" s="109"/>
      <c r="E42" s="110"/>
      <c r="F42" s="111"/>
      <c r="G42" s="111"/>
      <c r="H42" s="111"/>
      <c r="I42" s="112"/>
    </row>
    <row r="43" spans="1:9" s="104" customFormat="1">
      <c r="A43" s="107"/>
      <c r="B43" s="108"/>
      <c r="D43" s="109"/>
      <c r="E43" s="110"/>
      <c r="F43" s="111"/>
      <c r="G43" s="111"/>
      <c r="H43" s="111"/>
      <c r="I43" s="112"/>
    </row>
    <row r="44" spans="1:9" s="104" customFormat="1">
      <c r="A44" s="107"/>
      <c r="B44" s="108"/>
      <c r="D44" s="109"/>
      <c r="E44" s="110"/>
      <c r="F44" s="111"/>
      <c r="G44" s="111"/>
      <c r="H44" s="111"/>
      <c r="I44" s="112"/>
    </row>
    <row r="45" spans="1:9" s="104" customFormat="1">
      <c r="A45" s="107"/>
      <c r="B45" s="108"/>
      <c r="D45" s="109"/>
      <c r="E45" s="110"/>
      <c r="F45" s="111"/>
      <c r="G45" s="111"/>
      <c r="H45" s="111"/>
      <c r="I45" s="112"/>
    </row>
    <row r="46" spans="1:9" s="104" customFormat="1">
      <c r="A46" s="107"/>
      <c r="B46" s="108"/>
      <c r="D46" s="109"/>
      <c r="E46" s="110"/>
      <c r="F46" s="111"/>
      <c r="G46" s="111"/>
      <c r="H46" s="111"/>
      <c r="I46" s="112"/>
    </row>
    <row r="47" spans="1:9" s="104" customFormat="1" ht="15.75" thickBot="1">
      <c r="A47" s="107"/>
      <c r="B47" s="108"/>
      <c r="D47" s="109"/>
      <c r="E47" s="110"/>
      <c r="F47" s="111"/>
      <c r="G47" s="111"/>
      <c r="H47" s="111"/>
      <c r="I47" s="112"/>
    </row>
    <row r="48" spans="1:9" s="114" customFormat="1" ht="13.5" thickBot="1">
      <c r="A48" s="197"/>
      <c r="B48" s="192" t="s">
        <v>68</v>
      </c>
      <c r="C48" s="192"/>
      <c r="D48" s="198"/>
      <c r="E48" s="199">
        <f>SUM(E9:E47)</f>
        <v>0</v>
      </c>
      <c r="F48" s="200">
        <f>SUM(F9:F47)</f>
        <v>0</v>
      </c>
      <c r="G48" s="200">
        <f>SUM(G9:G47)</f>
        <v>0</v>
      </c>
      <c r="H48" s="200">
        <f>SUM(H9:H47)</f>
        <v>0</v>
      </c>
      <c r="I48" s="201">
        <f>SUM(I9:I47)</f>
        <v>0</v>
      </c>
    </row>
    <row r="49" spans="2:9">
      <c r="B49" s="114"/>
      <c r="F49" s="115"/>
      <c r="G49" s="116"/>
      <c r="H49" s="116"/>
      <c r="I49" s="117"/>
    </row>
    <row r="50" spans="2:9">
      <c r="F50" s="115"/>
      <c r="G50" s="116"/>
      <c r="H50" s="116"/>
      <c r="I50" s="117"/>
    </row>
    <row r="51" spans="2:9">
      <c r="F51" s="115"/>
      <c r="G51" s="116"/>
      <c r="H51" s="116"/>
      <c r="I51" s="117"/>
    </row>
    <row r="52" spans="2:9">
      <c r="F52" s="115"/>
      <c r="G52" s="116"/>
      <c r="H52" s="116"/>
      <c r="I52" s="117"/>
    </row>
    <row r="53" spans="2:9">
      <c r="F53" s="115"/>
      <c r="G53" s="116"/>
      <c r="H53" s="116"/>
      <c r="I53" s="117"/>
    </row>
    <row r="54" spans="2:9">
      <c r="F54" s="115"/>
      <c r="G54" s="116"/>
      <c r="H54" s="116"/>
      <c r="I54" s="117"/>
    </row>
    <row r="55" spans="2:9">
      <c r="F55" s="115"/>
      <c r="G55" s="116"/>
      <c r="H55" s="116"/>
      <c r="I55" s="117"/>
    </row>
    <row r="56" spans="2:9">
      <c r="F56" s="115"/>
      <c r="G56" s="116"/>
      <c r="H56" s="116"/>
      <c r="I56" s="117"/>
    </row>
    <row r="57" spans="2:9">
      <c r="F57" s="115"/>
      <c r="G57" s="116"/>
      <c r="H57" s="116"/>
      <c r="I57" s="117"/>
    </row>
    <row r="58" spans="2:9">
      <c r="F58" s="115"/>
      <c r="G58" s="116"/>
      <c r="H58" s="116"/>
      <c r="I58" s="117"/>
    </row>
    <row r="59" spans="2:9">
      <c r="F59" s="115"/>
      <c r="G59" s="116"/>
      <c r="H59" s="116"/>
      <c r="I59" s="117"/>
    </row>
    <row r="60" spans="2:9">
      <c r="F60" s="115"/>
      <c r="G60" s="116"/>
      <c r="H60" s="116"/>
      <c r="I60" s="117"/>
    </row>
    <row r="61" spans="2:9">
      <c r="F61" s="115"/>
      <c r="G61" s="116"/>
      <c r="H61" s="116"/>
      <c r="I61" s="117"/>
    </row>
    <row r="62" spans="2:9">
      <c r="F62" s="115"/>
      <c r="G62" s="116"/>
      <c r="H62" s="116"/>
      <c r="I62" s="117"/>
    </row>
    <row r="63" spans="2:9">
      <c r="F63" s="115"/>
      <c r="G63" s="116"/>
      <c r="H63" s="116"/>
      <c r="I63" s="117"/>
    </row>
    <row r="64" spans="2:9">
      <c r="F64" s="115"/>
      <c r="G64" s="116"/>
      <c r="H64" s="116"/>
      <c r="I64" s="117"/>
    </row>
    <row r="65" spans="6:9">
      <c r="F65" s="115"/>
      <c r="G65" s="116"/>
      <c r="H65" s="116"/>
      <c r="I65" s="117"/>
    </row>
    <row r="66" spans="6:9">
      <c r="F66" s="115"/>
      <c r="G66" s="116"/>
      <c r="H66" s="116"/>
      <c r="I66" s="117"/>
    </row>
    <row r="67" spans="6:9">
      <c r="F67" s="115"/>
      <c r="G67" s="116"/>
      <c r="H67" s="116"/>
      <c r="I67" s="117"/>
    </row>
    <row r="68" spans="6:9">
      <c r="F68" s="115"/>
      <c r="G68" s="116"/>
      <c r="H68" s="116"/>
      <c r="I68" s="117"/>
    </row>
    <row r="69" spans="6:9">
      <c r="F69" s="115"/>
      <c r="G69" s="116"/>
      <c r="H69" s="116"/>
      <c r="I69" s="117"/>
    </row>
    <row r="70" spans="6:9">
      <c r="F70" s="115"/>
      <c r="G70" s="116"/>
      <c r="H70" s="116"/>
      <c r="I70" s="117"/>
    </row>
    <row r="71" spans="6:9">
      <c r="F71" s="115"/>
      <c r="G71" s="116"/>
      <c r="H71" s="116"/>
      <c r="I71" s="117"/>
    </row>
    <row r="72" spans="6:9">
      <c r="F72" s="115"/>
      <c r="G72" s="116"/>
      <c r="H72" s="116"/>
      <c r="I72" s="117"/>
    </row>
    <row r="73" spans="6:9">
      <c r="F73" s="115"/>
      <c r="G73" s="116"/>
      <c r="H73" s="116"/>
      <c r="I73" s="117"/>
    </row>
    <row r="74" spans="6:9">
      <c r="F74" s="115"/>
      <c r="G74" s="116"/>
      <c r="H74" s="116"/>
      <c r="I74" s="117"/>
    </row>
    <row r="75" spans="6:9">
      <c r="F75" s="115"/>
      <c r="G75" s="116"/>
      <c r="H75" s="116"/>
      <c r="I75" s="117"/>
    </row>
    <row r="76" spans="6:9">
      <c r="F76" s="115"/>
      <c r="G76" s="116"/>
      <c r="H76" s="116"/>
      <c r="I76" s="117"/>
    </row>
    <row r="77" spans="6:9">
      <c r="F77" s="115"/>
      <c r="G77" s="116"/>
      <c r="H77" s="116"/>
      <c r="I77" s="117"/>
    </row>
    <row r="78" spans="6:9">
      <c r="F78" s="115"/>
      <c r="G78" s="116"/>
      <c r="H78" s="116"/>
      <c r="I78" s="117"/>
    </row>
    <row r="79" spans="6:9">
      <c r="F79" s="115"/>
      <c r="G79" s="116"/>
      <c r="H79" s="116"/>
      <c r="I79" s="117"/>
    </row>
    <row r="80" spans="6:9">
      <c r="F80" s="115"/>
      <c r="G80" s="116"/>
      <c r="H80" s="116"/>
      <c r="I80" s="117"/>
    </row>
    <row r="81" spans="6:9">
      <c r="F81" s="115"/>
      <c r="G81" s="116"/>
      <c r="H81" s="116"/>
      <c r="I81" s="117"/>
    </row>
    <row r="82" spans="6:9">
      <c r="F82" s="115"/>
      <c r="G82" s="116"/>
      <c r="H82" s="116"/>
      <c r="I82" s="117"/>
    </row>
    <row r="83" spans="6:9">
      <c r="F83" s="115"/>
      <c r="G83" s="116"/>
      <c r="H83" s="116"/>
      <c r="I83" s="117"/>
    </row>
    <row r="84" spans="6:9">
      <c r="F84" s="115"/>
      <c r="G84" s="116"/>
      <c r="H84" s="116"/>
      <c r="I84" s="117"/>
    </row>
    <row r="85" spans="6:9">
      <c r="F85" s="115"/>
      <c r="G85" s="116"/>
      <c r="H85" s="116"/>
      <c r="I85" s="117"/>
    </row>
    <row r="86" spans="6:9">
      <c r="F86" s="115"/>
      <c r="G86" s="116"/>
      <c r="H86" s="116"/>
      <c r="I86" s="117"/>
    </row>
    <row r="87" spans="6:9">
      <c r="F87" s="115"/>
      <c r="G87" s="116"/>
      <c r="H87" s="116"/>
      <c r="I87" s="117"/>
    </row>
    <row r="88" spans="6:9">
      <c r="F88" s="115"/>
      <c r="G88" s="116"/>
      <c r="H88" s="116"/>
      <c r="I88" s="117"/>
    </row>
    <row r="89" spans="6:9">
      <c r="F89" s="115"/>
      <c r="G89" s="116"/>
      <c r="H89" s="116"/>
      <c r="I89" s="117"/>
    </row>
    <row r="90" spans="6:9">
      <c r="F90" s="115"/>
      <c r="G90" s="116"/>
      <c r="H90" s="116"/>
      <c r="I90" s="117"/>
    </row>
    <row r="91" spans="6:9">
      <c r="F91" s="115"/>
      <c r="G91" s="116"/>
      <c r="H91" s="116"/>
      <c r="I91" s="117"/>
    </row>
    <row r="92" spans="6:9">
      <c r="F92" s="115"/>
      <c r="G92" s="116"/>
      <c r="H92" s="116"/>
      <c r="I92" s="117"/>
    </row>
    <row r="93" spans="6:9">
      <c r="F93" s="115"/>
      <c r="G93" s="116"/>
      <c r="H93" s="116"/>
      <c r="I93" s="117"/>
    </row>
    <row r="94" spans="6:9">
      <c r="F94" s="115"/>
      <c r="G94" s="116"/>
      <c r="H94" s="116"/>
      <c r="I94" s="117"/>
    </row>
    <row r="95" spans="6:9">
      <c r="F95" s="115"/>
      <c r="G95" s="116"/>
      <c r="H95" s="116"/>
      <c r="I95" s="117"/>
    </row>
    <row r="96" spans="6:9">
      <c r="F96" s="115"/>
      <c r="G96" s="116"/>
      <c r="H96" s="116"/>
      <c r="I96" s="117"/>
    </row>
    <row r="97" spans="6:9">
      <c r="F97" s="115"/>
      <c r="G97" s="116"/>
      <c r="H97" s="116"/>
      <c r="I97" s="117"/>
    </row>
    <row r="98" spans="6:9">
      <c r="F98" s="115"/>
      <c r="G98" s="116"/>
      <c r="H98" s="116"/>
      <c r="I98" s="117"/>
    </row>
  </sheetData>
  <mergeCells count="5">
    <mergeCell ref="A1:B1"/>
    <mergeCell ref="C1:F1"/>
    <mergeCell ref="A2:B2"/>
    <mergeCell ref="C2:F2"/>
    <mergeCell ref="G2:I2"/>
  </mergeCells>
  <printOptions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&amp;C&amp;"Arial,tučné kurzíva"&amp;14R O Z P O Č E T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5"/>
  <dimension ref="A1:K158"/>
  <sheetViews>
    <sheetView topLeftCell="A28" zoomScaleNormal="100" workbookViewId="0">
      <selection activeCell="D38" sqref="D38"/>
    </sheetView>
  </sheetViews>
  <sheetFormatPr defaultRowHeight="12.75"/>
  <cols>
    <col min="1" max="1" width="5.88671875" style="83" customWidth="1"/>
    <col min="2" max="2" width="15.77734375" style="87" customWidth="1"/>
    <col min="3" max="3" width="1.88671875" style="41" customWidth="1"/>
    <col min="4" max="4" width="41.5546875" style="86" customWidth="1"/>
    <col min="5" max="5" width="5.109375" style="82" customWidth="1"/>
    <col min="6" max="6" width="5.6640625" style="83" customWidth="1"/>
    <col min="7" max="7" width="11.109375" style="82" customWidth="1"/>
    <col min="8" max="9" width="10" style="82" customWidth="1"/>
    <col min="10" max="10" width="11" style="41" customWidth="1"/>
    <col min="11" max="11" width="11.5546875" style="82" customWidth="1"/>
    <col min="12" max="16384" width="8.88671875" style="41"/>
  </cols>
  <sheetData>
    <row r="1" spans="1:11">
      <c r="A1" s="344" t="s">
        <v>69</v>
      </c>
      <c r="B1" s="346" t="s">
        <v>54</v>
      </c>
      <c r="C1" s="84"/>
      <c r="D1" s="348" t="s">
        <v>55</v>
      </c>
      <c r="E1" s="350" t="s">
        <v>15</v>
      </c>
      <c r="F1" s="352" t="s">
        <v>8</v>
      </c>
      <c r="G1" s="40" t="s">
        <v>62</v>
      </c>
      <c r="H1" s="40"/>
      <c r="I1" s="220" t="s">
        <v>70</v>
      </c>
      <c r="J1" s="220"/>
      <c r="K1" s="342" t="s">
        <v>71</v>
      </c>
    </row>
    <row r="2" spans="1:11" ht="13.5" thickBot="1">
      <c r="A2" s="345"/>
      <c r="B2" s="347"/>
      <c r="C2" s="85"/>
      <c r="D2" s="349"/>
      <c r="E2" s="351"/>
      <c r="F2" s="353"/>
      <c r="G2" s="221" t="s">
        <v>72</v>
      </c>
      <c r="H2" s="221" t="s">
        <v>73</v>
      </c>
      <c r="I2" s="221" t="s">
        <v>72</v>
      </c>
      <c r="J2" s="221" t="s">
        <v>74</v>
      </c>
      <c r="K2" s="343"/>
    </row>
    <row r="3" spans="1:11" ht="15.75" thickTop="1">
      <c r="A3" s="42">
        <v>1</v>
      </c>
      <c r="B3" s="43"/>
      <c r="C3" s="44"/>
      <c r="D3" s="80" t="s">
        <v>3</v>
      </c>
      <c r="E3" s="45"/>
      <c r="F3" s="49"/>
      <c r="G3" s="46"/>
      <c r="H3" s="47"/>
      <c r="I3" s="47"/>
      <c r="J3" s="48"/>
      <c r="K3" s="235"/>
    </row>
    <row r="4" spans="1:11" ht="15">
      <c r="A4" s="42">
        <f>A3+1</f>
        <v>2</v>
      </c>
      <c r="B4" s="43"/>
      <c r="C4" s="44"/>
      <c r="D4" s="80" t="s">
        <v>84</v>
      </c>
      <c r="E4" s="45"/>
      <c r="F4" s="49"/>
      <c r="G4" s="46"/>
      <c r="H4" s="47"/>
      <c r="I4" s="47"/>
      <c r="J4" s="48"/>
      <c r="K4" s="235"/>
    </row>
    <row r="5" spans="1:11" ht="15">
      <c r="A5" s="42">
        <f t="shared" ref="A5:A41" si="0">A4+1</f>
        <v>3</v>
      </c>
      <c r="B5" s="25" t="s">
        <v>82</v>
      </c>
      <c r="C5" s="44"/>
      <c r="D5" s="80"/>
      <c r="E5" s="45"/>
      <c r="F5" s="49"/>
      <c r="G5" s="46"/>
      <c r="H5" s="47"/>
      <c r="I5" s="47"/>
      <c r="J5" s="48"/>
      <c r="K5" s="235"/>
    </row>
    <row r="6" spans="1:11" ht="38.25">
      <c r="A6" s="42">
        <f t="shared" si="0"/>
        <v>4</v>
      </c>
      <c r="B6" s="17" t="s">
        <v>199</v>
      </c>
      <c r="C6" s="30"/>
      <c r="D6" s="13" t="s">
        <v>165</v>
      </c>
      <c r="E6" s="236" t="s">
        <v>48</v>
      </c>
      <c r="F6" s="118">
        <v>1</v>
      </c>
      <c r="G6" s="50"/>
      <c r="H6" s="50">
        <f>F6*G6</f>
        <v>0</v>
      </c>
      <c r="I6" s="50"/>
      <c r="J6" s="50">
        <f>F6*I6</f>
        <v>0</v>
      </c>
      <c r="K6" s="38"/>
    </row>
    <row r="7" spans="1:11">
      <c r="A7" s="42">
        <f t="shared" si="0"/>
        <v>5</v>
      </c>
      <c r="B7" s="25" t="s">
        <v>200</v>
      </c>
      <c r="C7" s="30"/>
      <c r="D7" s="29"/>
      <c r="E7" s="27"/>
      <c r="F7" s="118"/>
      <c r="G7" s="50"/>
      <c r="H7" s="50"/>
      <c r="I7" s="50"/>
      <c r="J7" s="50"/>
      <c r="K7" s="10"/>
    </row>
    <row r="8" spans="1:11">
      <c r="A8" s="42">
        <f t="shared" si="0"/>
        <v>6</v>
      </c>
      <c r="B8" s="17"/>
      <c r="C8" s="30"/>
      <c r="D8" s="73" t="s">
        <v>201</v>
      </c>
      <c r="E8" s="27"/>
      <c r="F8" s="99"/>
      <c r="G8" s="41"/>
      <c r="H8" s="41"/>
      <c r="I8" s="41"/>
      <c r="K8" s="237"/>
    </row>
    <row r="9" spans="1:11" ht="25.5">
      <c r="A9" s="42">
        <f t="shared" si="0"/>
        <v>7</v>
      </c>
      <c r="B9" s="17"/>
      <c r="C9" s="30"/>
      <c r="D9" s="29" t="s">
        <v>172</v>
      </c>
      <c r="E9" s="119" t="s">
        <v>1</v>
      </c>
      <c r="F9" s="118">
        <v>2</v>
      </c>
      <c r="G9" s="41"/>
      <c r="H9" s="41">
        <f t="shared" ref="H9:H10" si="1">F9*G9</f>
        <v>0</v>
      </c>
      <c r="I9" s="41"/>
      <c r="J9" s="41">
        <f t="shared" ref="J9:J10" si="2">F9*I9</f>
        <v>0</v>
      </c>
      <c r="K9" s="237"/>
    </row>
    <row r="10" spans="1:11" ht="25.5">
      <c r="A10" s="42">
        <f t="shared" si="0"/>
        <v>8</v>
      </c>
      <c r="B10" s="17"/>
      <c r="C10" s="30"/>
      <c r="D10" s="73" t="s">
        <v>171</v>
      </c>
      <c r="E10" s="119" t="s">
        <v>48</v>
      </c>
      <c r="F10" s="118">
        <v>2</v>
      </c>
      <c r="G10" s="41"/>
      <c r="H10" s="41">
        <f t="shared" si="1"/>
        <v>0</v>
      </c>
      <c r="I10" s="41"/>
      <c r="J10" s="41">
        <f t="shared" si="2"/>
        <v>0</v>
      </c>
      <c r="K10" s="237"/>
    </row>
    <row r="11" spans="1:11">
      <c r="A11" s="42">
        <f t="shared" si="0"/>
        <v>9</v>
      </c>
      <c r="B11" s="25" t="s">
        <v>34</v>
      </c>
      <c r="C11" s="30"/>
      <c r="D11" s="14"/>
      <c r="E11" s="119"/>
      <c r="G11" s="41"/>
      <c r="H11" s="41"/>
      <c r="I11" s="41"/>
      <c r="K11" s="83"/>
    </row>
    <row r="12" spans="1:11" ht="25.5">
      <c r="A12" s="42">
        <f t="shared" si="0"/>
        <v>10</v>
      </c>
      <c r="B12" s="123"/>
      <c r="C12" s="30"/>
      <c r="D12" s="123" t="s">
        <v>166</v>
      </c>
      <c r="E12" s="119" t="s">
        <v>1</v>
      </c>
      <c r="F12" s="118">
        <v>13</v>
      </c>
      <c r="G12" s="41"/>
      <c r="H12" s="41">
        <f t="shared" ref="H12:H13" si="3">F12*G12</f>
        <v>0</v>
      </c>
      <c r="I12" s="41"/>
      <c r="J12" s="41">
        <f t="shared" ref="J12:J13" si="4">F12*I12</f>
        <v>0</v>
      </c>
      <c r="K12" s="238"/>
    </row>
    <row r="13" spans="1:11" ht="25.5">
      <c r="A13" s="42">
        <f t="shared" si="0"/>
        <v>11</v>
      </c>
      <c r="B13" s="123"/>
      <c r="C13" s="30"/>
      <c r="D13" s="123" t="s">
        <v>167</v>
      </c>
      <c r="E13" s="119" t="s">
        <v>1</v>
      </c>
      <c r="F13" s="118">
        <v>34</v>
      </c>
      <c r="G13" s="41"/>
      <c r="H13" s="41">
        <f t="shared" si="3"/>
        <v>0</v>
      </c>
      <c r="I13" s="41"/>
      <c r="J13" s="41">
        <f t="shared" si="4"/>
        <v>0</v>
      </c>
      <c r="K13" s="238"/>
    </row>
    <row r="14" spans="1:11">
      <c r="A14" s="42">
        <f t="shared" si="0"/>
        <v>12</v>
      </c>
      <c r="B14" s="25" t="s">
        <v>49</v>
      </c>
      <c r="C14" s="30"/>
      <c r="D14" s="14"/>
      <c r="E14" s="119"/>
      <c r="F14" s="99"/>
      <c r="G14" s="41"/>
      <c r="H14" s="41"/>
      <c r="I14" s="41"/>
      <c r="K14" s="237"/>
    </row>
    <row r="15" spans="1:11">
      <c r="A15" s="42">
        <f t="shared" si="0"/>
        <v>13</v>
      </c>
      <c r="B15" s="14"/>
      <c r="C15" s="30"/>
      <c r="D15" s="14" t="s">
        <v>126</v>
      </c>
      <c r="E15" s="119" t="s">
        <v>16</v>
      </c>
      <c r="F15" s="118">
        <v>4503</v>
      </c>
      <c r="G15" s="41"/>
      <c r="H15" s="41">
        <f t="shared" ref="H15" si="5">F15*G15</f>
        <v>0</v>
      </c>
      <c r="I15" s="41"/>
      <c r="J15" s="41">
        <f t="shared" ref="J15" si="6">F15*I15</f>
        <v>0</v>
      </c>
      <c r="K15" s="238"/>
    </row>
    <row r="16" spans="1:11">
      <c r="A16" s="42">
        <f t="shared" si="0"/>
        <v>14</v>
      </c>
      <c r="B16" s="12" t="s">
        <v>33</v>
      </c>
      <c r="C16" s="26"/>
      <c r="D16" s="29"/>
      <c r="E16" s="27"/>
      <c r="F16" s="118"/>
      <c r="G16" s="41"/>
      <c r="H16" s="41"/>
      <c r="I16" s="41"/>
      <c r="K16" s="238"/>
    </row>
    <row r="17" spans="1:11">
      <c r="A17" s="42">
        <f t="shared" si="0"/>
        <v>15</v>
      </c>
      <c r="B17" s="211"/>
      <c r="C17" s="26"/>
      <c r="D17" s="226" t="s">
        <v>202</v>
      </c>
      <c r="E17" s="213" t="s">
        <v>16</v>
      </c>
      <c r="F17" s="118">
        <v>235.4</v>
      </c>
      <c r="G17" s="41"/>
      <c r="H17" s="41">
        <f t="shared" ref="H17" si="7">F17*G17</f>
        <v>0</v>
      </c>
      <c r="I17" s="41"/>
      <c r="J17" s="41">
        <f t="shared" ref="J17" si="8">F17*I17</f>
        <v>0</v>
      </c>
      <c r="K17" s="238"/>
    </row>
    <row r="18" spans="1:11">
      <c r="A18" s="42">
        <f t="shared" si="0"/>
        <v>16</v>
      </c>
      <c r="B18" s="126" t="s">
        <v>56</v>
      </c>
      <c r="C18" s="26"/>
      <c r="D18" s="29"/>
      <c r="E18" s="27"/>
      <c r="F18" s="99"/>
      <c r="G18" s="41"/>
      <c r="H18" s="41"/>
      <c r="I18" s="41"/>
      <c r="K18" s="238"/>
    </row>
    <row r="19" spans="1:11" ht="25.5">
      <c r="A19" s="42">
        <f t="shared" si="0"/>
        <v>17</v>
      </c>
      <c r="B19" s="35"/>
      <c r="C19" s="88"/>
      <c r="D19" s="216" t="s">
        <v>188</v>
      </c>
      <c r="E19" s="119" t="s">
        <v>1</v>
      </c>
      <c r="F19" s="118">
        <v>3</v>
      </c>
      <c r="G19" s="41"/>
      <c r="H19" s="41">
        <f t="shared" ref="H19:H21" si="9">F19*G19</f>
        <v>0</v>
      </c>
      <c r="I19" s="41"/>
      <c r="J19" s="41">
        <f t="shared" ref="J19:J21" si="10">F19*I19</f>
        <v>0</v>
      </c>
      <c r="K19" s="238"/>
    </row>
    <row r="20" spans="1:11" ht="25.5">
      <c r="A20" s="42">
        <f t="shared" si="0"/>
        <v>18</v>
      </c>
      <c r="B20" s="35"/>
      <c r="C20" s="88"/>
      <c r="D20" s="216" t="s">
        <v>189</v>
      </c>
      <c r="E20" s="119" t="s">
        <v>1</v>
      </c>
      <c r="F20" s="118">
        <v>1</v>
      </c>
      <c r="G20" s="41"/>
      <c r="H20" s="41">
        <f t="shared" si="9"/>
        <v>0</v>
      </c>
      <c r="I20" s="41"/>
      <c r="J20" s="41">
        <f t="shared" si="10"/>
        <v>0</v>
      </c>
      <c r="K20" s="238"/>
    </row>
    <row r="21" spans="1:11" ht="38.25">
      <c r="A21" s="42">
        <f t="shared" si="0"/>
        <v>19</v>
      </c>
      <c r="B21" s="122"/>
      <c r="C21" s="88"/>
      <c r="D21" s="81" t="s">
        <v>208</v>
      </c>
      <c r="E21" s="236" t="s">
        <v>1</v>
      </c>
      <c r="F21" s="118">
        <v>2</v>
      </c>
      <c r="G21" s="41"/>
      <c r="H21" s="41">
        <f t="shared" si="9"/>
        <v>0</v>
      </c>
      <c r="I21" s="41"/>
      <c r="J21" s="41">
        <f t="shared" si="10"/>
        <v>0</v>
      </c>
      <c r="K21" s="238"/>
    </row>
    <row r="22" spans="1:11" ht="15">
      <c r="A22" s="42">
        <f t="shared" si="0"/>
        <v>20</v>
      </c>
      <c r="B22" s="73"/>
      <c r="C22" s="7"/>
      <c r="D22" s="80" t="s">
        <v>83</v>
      </c>
      <c r="E22" s="119"/>
      <c r="F22" s="99"/>
      <c r="G22" s="50"/>
      <c r="H22" s="50"/>
      <c r="I22" s="50"/>
      <c r="J22" s="50"/>
      <c r="K22" s="239"/>
    </row>
    <row r="23" spans="1:11" ht="25.5">
      <c r="A23" s="42">
        <f t="shared" si="0"/>
        <v>21</v>
      </c>
      <c r="B23" s="73"/>
      <c r="C23" s="7"/>
      <c r="D23" s="240" t="s">
        <v>81</v>
      </c>
      <c r="E23" s="119" t="s">
        <v>1</v>
      </c>
      <c r="F23" s="118">
        <v>1</v>
      </c>
      <c r="G23" s="50"/>
      <c r="H23" s="50">
        <f t="shared" ref="H23:H24" si="11">F23*G23</f>
        <v>0</v>
      </c>
      <c r="I23" s="50"/>
      <c r="J23" s="50">
        <f t="shared" ref="J23:J24" si="12">F23*I23</f>
        <v>0</v>
      </c>
      <c r="K23" s="239"/>
    </row>
    <row r="24" spans="1:11" ht="25.5">
      <c r="A24" s="42">
        <f t="shared" si="0"/>
        <v>22</v>
      </c>
      <c r="B24" s="22"/>
      <c r="C24" s="11"/>
      <c r="D24" s="2" t="s">
        <v>146</v>
      </c>
      <c r="E24" s="19" t="s">
        <v>48</v>
      </c>
      <c r="F24" s="118">
        <v>1</v>
      </c>
      <c r="G24" s="50"/>
      <c r="H24" s="50">
        <f t="shared" si="11"/>
        <v>0</v>
      </c>
      <c r="I24" s="50"/>
      <c r="J24" s="50">
        <f t="shared" si="12"/>
        <v>0</v>
      </c>
      <c r="K24" s="10"/>
    </row>
    <row r="25" spans="1:11">
      <c r="A25" s="42">
        <f t="shared" si="0"/>
        <v>23</v>
      </c>
      <c r="B25" s="20" t="s">
        <v>34</v>
      </c>
      <c r="C25" s="11"/>
      <c r="D25" s="2"/>
      <c r="E25" s="19"/>
      <c r="F25" s="118"/>
      <c r="G25" s="50"/>
      <c r="H25" s="50"/>
      <c r="I25" s="50"/>
      <c r="J25" s="50"/>
      <c r="K25" s="10"/>
    </row>
    <row r="26" spans="1:11" ht="25.5">
      <c r="A26" s="42">
        <f t="shared" si="0"/>
        <v>24</v>
      </c>
      <c r="B26" s="22"/>
      <c r="C26" s="7"/>
      <c r="D26" s="72" t="s">
        <v>197</v>
      </c>
      <c r="E26" s="119" t="s">
        <v>1</v>
      </c>
      <c r="F26" s="118">
        <v>8</v>
      </c>
      <c r="G26" s="50"/>
      <c r="H26" s="50">
        <f t="shared" ref="H26" si="13">F26*G26</f>
        <v>0</v>
      </c>
      <c r="I26" s="50"/>
      <c r="J26" s="50">
        <f t="shared" ref="J26" si="14">F26*I26</f>
        <v>0</v>
      </c>
      <c r="K26" s="239"/>
    </row>
    <row r="27" spans="1:11" ht="15">
      <c r="A27" s="42">
        <f t="shared" si="0"/>
        <v>25</v>
      </c>
      <c r="B27" s="20" t="s">
        <v>47</v>
      </c>
      <c r="C27" s="11"/>
      <c r="D27" s="241"/>
      <c r="E27" s="119"/>
      <c r="F27" s="118"/>
      <c r="G27" s="50"/>
      <c r="H27" s="50"/>
      <c r="I27" s="50"/>
      <c r="J27" s="50"/>
      <c r="K27" s="239"/>
    </row>
    <row r="28" spans="1:11" ht="25.5">
      <c r="A28" s="42">
        <f t="shared" si="0"/>
        <v>26</v>
      </c>
      <c r="B28" s="218"/>
      <c r="C28" s="11"/>
      <c r="D28" s="240" t="s">
        <v>205</v>
      </c>
      <c r="E28" s="27" t="s">
        <v>16</v>
      </c>
      <c r="F28" s="118">
        <v>85</v>
      </c>
      <c r="G28" s="50"/>
      <c r="H28" s="50">
        <f>F28*G28</f>
        <v>0</v>
      </c>
      <c r="I28" s="50"/>
      <c r="J28" s="50">
        <f>F28*I28</f>
        <v>0</v>
      </c>
      <c r="K28" s="239"/>
    </row>
    <row r="29" spans="1:11" ht="25.5">
      <c r="A29" s="42">
        <f t="shared" si="0"/>
        <v>27</v>
      </c>
      <c r="B29" s="218" t="s">
        <v>46</v>
      </c>
      <c r="C29" s="11"/>
      <c r="D29" s="240" t="s">
        <v>119</v>
      </c>
      <c r="E29" s="27" t="s">
        <v>16</v>
      </c>
      <c r="F29" s="118">
        <v>220</v>
      </c>
      <c r="G29" s="50"/>
      <c r="H29" s="50">
        <f>F29*G29</f>
        <v>0</v>
      </c>
      <c r="I29" s="50"/>
      <c r="J29" s="50">
        <f>F29*I29</f>
        <v>0</v>
      </c>
      <c r="K29" s="239"/>
    </row>
    <row r="30" spans="1:11" ht="15">
      <c r="A30" s="42">
        <f t="shared" si="0"/>
        <v>28</v>
      </c>
      <c r="B30" s="218"/>
      <c r="C30" s="11"/>
      <c r="D30" s="80" t="s">
        <v>117</v>
      </c>
      <c r="E30" s="27"/>
      <c r="F30" s="118"/>
      <c r="G30" s="50"/>
      <c r="H30" s="50"/>
      <c r="I30" s="50"/>
      <c r="J30" s="50"/>
      <c r="K30" s="239"/>
    </row>
    <row r="31" spans="1:11">
      <c r="A31" s="42">
        <f t="shared" si="0"/>
        <v>29</v>
      </c>
      <c r="B31" s="34"/>
      <c r="C31" s="18"/>
      <c r="D31" s="222" t="s">
        <v>125</v>
      </c>
      <c r="E31" s="242" t="s">
        <v>1</v>
      </c>
      <c r="F31" s="243">
        <v>2</v>
      </c>
      <c r="G31" s="50"/>
      <c r="H31" s="50">
        <f>F31*G31</f>
        <v>0</v>
      </c>
      <c r="I31" s="50"/>
      <c r="J31" s="50">
        <f t="shared" ref="J31:J33" si="15">F31*I31</f>
        <v>0</v>
      </c>
      <c r="K31" s="36"/>
    </row>
    <row r="32" spans="1:11" ht="25.5">
      <c r="A32" s="42">
        <f t="shared" si="0"/>
        <v>30</v>
      </c>
      <c r="B32" s="34"/>
      <c r="C32" s="18"/>
      <c r="D32" s="223" t="s">
        <v>45</v>
      </c>
      <c r="E32" s="242" t="s">
        <v>1</v>
      </c>
      <c r="F32" s="243">
        <v>2</v>
      </c>
      <c r="G32" s="50"/>
      <c r="H32" s="50">
        <f t="shared" ref="H32:H33" si="16">F32*G32</f>
        <v>0</v>
      </c>
      <c r="I32" s="50"/>
      <c r="J32" s="50">
        <f t="shared" si="15"/>
        <v>0</v>
      </c>
      <c r="K32" s="36"/>
    </row>
    <row r="33" spans="1:11">
      <c r="A33" s="42">
        <f t="shared" si="0"/>
        <v>31</v>
      </c>
      <c r="B33" s="224"/>
      <c r="C33" s="32"/>
      <c r="D33" s="28" t="s">
        <v>118</v>
      </c>
      <c r="E33" s="242" t="s">
        <v>1</v>
      </c>
      <c r="F33" s="243">
        <v>2</v>
      </c>
      <c r="G33" s="50"/>
      <c r="H33" s="50">
        <f t="shared" si="16"/>
        <v>0</v>
      </c>
      <c r="I33" s="50"/>
      <c r="J33" s="50">
        <f t="shared" si="15"/>
        <v>0</v>
      </c>
      <c r="K33" s="36"/>
    </row>
    <row r="34" spans="1:11" ht="15">
      <c r="A34" s="42">
        <f t="shared" si="0"/>
        <v>32</v>
      </c>
      <c r="B34" s="122"/>
      <c r="C34" s="15"/>
      <c r="D34" s="80" t="s">
        <v>89</v>
      </c>
      <c r="E34" s="119"/>
      <c r="F34" s="89"/>
      <c r="G34" s="41"/>
      <c r="H34" s="41"/>
      <c r="I34" s="41"/>
    </row>
    <row r="35" spans="1:11" ht="15">
      <c r="A35" s="42">
        <f t="shared" si="0"/>
        <v>33</v>
      </c>
      <c r="B35" s="123"/>
      <c r="C35" s="30"/>
      <c r="D35" s="244" t="s">
        <v>190</v>
      </c>
      <c r="E35" s="119" t="s">
        <v>1</v>
      </c>
      <c r="F35" s="118">
        <v>3</v>
      </c>
      <c r="G35" s="41"/>
      <c r="H35" s="50">
        <f t="shared" ref="H35:H39" si="17">F35*G35</f>
        <v>0</v>
      </c>
      <c r="I35" s="41"/>
      <c r="J35" s="50">
        <f t="shared" ref="J35:J41" si="18">F35*I35</f>
        <v>0</v>
      </c>
    </row>
    <row r="36" spans="1:11" ht="15">
      <c r="A36" s="42">
        <f t="shared" si="0"/>
        <v>34</v>
      </c>
      <c r="B36" s="123"/>
      <c r="C36" s="30"/>
      <c r="D36" s="244" t="s">
        <v>191</v>
      </c>
      <c r="E36" s="119" t="s">
        <v>1</v>
      </c>
      <c r="F36" s="118">
        <v>3</v>
      </c>
      <c r="G36" s="41"/>
      <c r="H36" s="50">
        <f t="shared" si="17"/>
        <v>0</v>
      </c>
      <c r="I36" s="41"/>
      <c r="J36" s="50">
        <f t="shared" si="18"/>
        <v>0</v>
      </c>
    </row>
    <row r="37" spans="1:11" ht="15">
      <c r="A37" s="42">
        <f t="shared" si="0"/>
        <v>35</v>
      </c>
      <c r="B37" s="123"/>
      <c r="C37" s="30"/>
      <c r="D37" s="244" t="s">
        <v>192</v>
      </c>
      <c r="E37" s="119" t="s">
        <v>1</v>
      </c>
      <c r="F37" s="118">
        <v>3</v>
      </c>
      <c r="G37" s="41"/>
      <c r="H37" s="50">
        <f t="shared" si="17"/>
        <v>0</v>
      </c>
      <c r="I37" s="41"/>
      <c r="J37" s="50">
        <f t="shared" si="18"/>
        <v>0</v>
      </c>
    </row>
    <row r="38" spans="1:11" ht="15">
      <c r="A38" s="42">
        <f t="shared" si="0"/>
        <v>36</v>
      </c>
      <c r="B38" s="123"/>
      <c r="C38" s="30"/>
      <c r="D38" s="244" t="s">
        <v>193</v>
      </c>
      <c r="E38" s="119" t="s">
        <v>1</v>
      </c>
      <c r="F38" s="118">
        <v>1</v>
      </c>
      <c r="G38" s="41"/>
      <c r="H38" s="50">
        <f t="shared" si="17"/>
        <v>0</v>
      </c>
      <c r="I38" s="41"/>
      <c r="J38" s="50">
        <f t="shared" si="18"/>
        <v>0</v>
      </c>
    </row>
    <row r="39" spans="1:11" ht="15">
      <c r="A39" s="42">
        <f t="shared" si="0"/>
        <v>37</v>
      </c>
      <c r="B39" s="123"/>
      <c r="C39" s="30"/>
      <c r="D39" s="244" t="s">
        <v>194</v>
      </c>
      <c r="E39" s="119" t="s">
        <v>1</v>
      </c>
      <c r="F39" s="118">
        <v>3</v>
      </c>
      <c r="G39" s="41"/>
      <c r="H39" s="50">
        <f t="shared" si="17"/>
        <v>0</v>
      </c>
      <c r="I39" s="41"/>
      <c r="J39" s="50">
        <f t="shared" si="18"/>
        <v>0</v>
      </c>
    </row>
    <row r="40" spans="1:11">
      <c r="A40" s="42">
        <f t="shared" si="0"/>
        <v>38</v>
      </c>
      <c r="D40" s="203" t="s">
        <v>147</v>
      </c>
      <c r="E40" s="119" t="s">
        <v>0</v>
      </c>
      <c r="F40" s="118">
        <v>7</v>
      </c>
      <c r="G40" s="74"/>
      <c r="H40" s="214" t="s">
        <v>145</v>
      </c>
      <c r="I40" s="74"/>
      <c r="J40" s="74">
        <f t="shared" si="18"/>
        <v>0</v>
      </c>
    </row>
    <row r="41" spans="1:11">
      <c r="A41" s="42">
        <f t="shared" si="0"/>
        <v>39</v>
      </c>
      <c r="D41" s="203" t="s">
        <v>124</v>
      </c>
      <c r="E41" s="119" t="s">
        <v>0</v>
      </c>
      <c r="F41" s="118">
        <v>6</v>
      </c>
      <c r="G41" s="74"/>
      <c r="H41" s="214" t="s">
        <v>145</v>
      </c>
      <c r="I41" s="74"/>
      <c r="J41" s="74">
        <f t="shared" si="18"/>
        <v>0</v>
      </c>
    </row>
    <row r="42" spans="1:11">
      <c r="A42" s="42">
        <f>A41+1</f>
        <v>40</v>
      </c>
      <c r="B42" s="14"/>
      <c r="C42" s="30"/>
      <c r="D42" s="98" t="s">
        <v>203</v>
      </c>
      <c r="E42" s="119"/>
      <c r="F42" s="99"/>
      <c r="G42" s="41"/>
      <c r="H42" s="41"/>
      <c r="I42" s="41"/>
      <c r="K42" s="237"/>
    </row>
    <row r="43" spans="1:11">
      <c r="A43" s="42">
        <f t="shared" ref="A43:A56" si="19">A42+1</f>
        <v>41</v>
      </c>
      <c r="B43" s="212" t="s">
        <v>121</v>
      </c>
      <c r="C43" s="30"/>
      <c r="D43" s="16"/>
      <c r="E43" s="119"/>
      <c r="F43" s="118"/>
      <c r="G43" s="41"/>
      <c r="H43" s="41"/>
      <c r="I43" s="41"/>
      <c r="K43" s="237"/>
    </row>
    <row r="44" spans="1:11" ht="25.5">
      <c r="A44" s="42">
        <f t="shared" si="19"/>
        <v>42</v>
      </c>
      <c r="B44" s="73"/>
      <c r="C44" s="31"/>
      <c r="D44" s="211" t="s">
        <v>195</v>
      </c>
      <c r="E44" s="119" t="s">
        <v>1</v>
      </c>
      <c r="F44" s="118">
        <v>2</v>
      </c>
      <c r="G44" s="41"/>
      <c r="H44" s="41">
        <f>F44*G44</f>
        <v>0</v>
      </c>
      <c r="I44" s="41"/>
      <c r="J44" s="41">
        <f>F44*I44</f>
        <v>0</v>
      </c>
      <c r="K44" s="237"/>
    </row>
    <row r="45" spans="1:11">
      <c r="A45" s="42">
        <f t="shared" si="19"/>
        <v>43</v>
      </c>
      <c r="B45" s="73"/>
      <c r="C45" s="31"/>
      <c r="D45" s="211" t="s">
        <v>196</v>
      </c>
      <c r="E45" s="119" t="s">
        <v>1</v>
      </c>
      <c r="F45" s="118">
        <v>2</v>
      </c>
      <c r="G45" s="41"/>
      <c r="H45" s="41">
        <f t="shared" ref="H45" si="20">F45*G45</f>
        <v>0</v>
      </c>
      <c r="I45" s="41"/>
      <c r="J45" s="41">
        <f t="shared" ref="J45" si="21">F45*I45</f>
        <v>0</v>
      </c>
      <c r="K45" s="237"/>
    </row>
    <row r="46" spans="1:11">
      <c r="A46" s="42">
        <f t="shared" si="19"/>
        <v>44</v>
      </c>
      <c r="B46" s="212" t="s">
        <v>122</v>
      </c>
      <c r="C46" s="30"/>
      <c r="D46" s="16"/>
      <c r="E46" s="119"/>
      <c r="F46" s="118"/>
      <c r="G46" s="41"/>
      <c r="H46" s="41"/>
      <c r="I46" s="41"/>
      <c r="K46" s="237"/>
    </row>
    <row r="47" spans="1:11">
      <c r="A47" s="42">
        <f t="shared" si="19"/>
        <v>45</v>
      </c>
      <c r="B47" s="127"/>
      <c r="C47" s="88"/>
      <c r="D47" s="16" t="s">
        <v>214</v>
      </c>
      <c r="E47" s="119" t="s">
        <v>1</v>
      </c>
      <c r="F47" s="118">
        <v>1</v>
      </c>
      <c r="G47" s="41"/>
      <c r="H47" s="41">
        <f t="shared" ref="H47:H48" si="22">F47*G47</f>
        <v>0</v>
      </c>
      <c r="I47" s="41"/>
      <c r="J47" s="41">
        <f t="shared" ref="J47:J48" si="23">F47*I47</f>
        <v>0</v>
      </c>
      <c r="K47" s="237"/>
    </row>
    <row r="48" spans="1:11">
      <c r="A48" s="42">
        <f t="shared" si="19"/>
        <v>46</v>
      </c>
      <c r="B48" s="127"/>
      <c r="C48" s="88"/>
      <c r="D48" s="16" t="s">
        <v>215</v>
      </c>
      <c r="E48" s="119" t="s">
        <v>1</v>
      </c>
      <c r="F48" s="118">
        <v>1</v>
      </c>
      <c r="G48" s="41"/>
      <c r="H48" s="41">
        <f t="shared" si="22"/>
        <v>0</v>
      </c>
      <c r="I48" s="41"/>
      <c r="J48" s="41">
        <f t="shared" si="23"/>
        <v>0</v>
      </c>
      <c r="K48" s="237"/>
    </row>
    <row r="49" spans="1:11">
      <c r="A49" s="42">
        <f t="shared" si="19"/>
        <v>47</v>
      </c>
      <c r="B49" s="212" t="s">
        <v>87</v>
      </c>
      <c r="C49" s="30"/>
      <c r="D49" s="16"/>
      <c r="E49" s="119"/>
      <c r="F49" s="118"/>
      <c r="G49" s="41"/>
      <c r="H49" s="41"/>
      <c r="I49" s="41"/>
      <c r="K49" s="237"/>
    </row>
    <row r="50" spans="1:11">
      <c r="A50" s="42">
        <f t="shared" si="19"/>
        <v>48</v>
      </c>
      <c r="B50" s="71"/>
      <c r="C50" s="88"/>
      <c r="D50" s="28" t="s">
        <v>120</v>
      </c>
      <c r="E50" s="27" t="s">
        <v>1</v>
      </c>
      <c r="F50" s="118">
        <v>2</v>
      </c>
      <c r="G50" s="41"/>
      <c r="H50" s="41">
        <f t="shared" ref="H50" si="24">F50*G50</f>
        <v>0</v>
      </c>
      <c r="I50" s="41"/>
      <c r="J50" s="41">
        <f t="shared" ref="J50" si="25">F50*I50</f>
        <v>0</v>
      </c>
      <c r="K50" s="10"/>
    </row>
    <row r="51" spans="1:11" ht="15">
      <c r="A51" s="42">
        <f t="shared" si="19"/>
        <v>49</v>
      </c>
      <c r="B51" s="6"/>
      <c r="C51" s="1"/>
      <c r="D51" s="245" t="s">
        <v>91</v>
      </c>
      <c r="E51" s="119"/>
      <c r="F51" s="99"/>
      <c r="G51" s="41"/>
      <c r="H51" s="41"/>
      <c r="I51" s="41"/>
      <c r="K51" s="246"/>
    </row>
    <row r="52" spans="1:11">
      <c r="A52" s="42">
        <f t="shared" si="19"/>
        <v>50</v>
      </c>
      <c r="B52" s="9"/>
      <c r="C52" s="124"/>
      <c r="D52" s="9" t="s">
        <v>178</v>
      </c>
      <c r="E52" s="119" t="s">
        <v>1</v>
      </c>
      <c r="F52" s="118">
        <v>1</v>
      </c>
      <c r="G52" s="41"/>
      <c r="H52" s="41">
        <f t="shared" ref="H52:H67" si="26">F52*G52</f>
        <v>0</v>
      </c>
      <c r="I52" s="41"/>
      <c r="J52" s="41">
        <f t="shared" ref="J52:J67" si="27">F52*I52</f>
        <v>0</v>
      </c>
      <c r="K52" s="246"/>
    </row>
    <row r="53" spans="1:11">
      <c r="A53" s="42">
        <f t="shared" si="19"/>
        <v>51</v>
      </c>
      <c r="B53" s="9"/>
      <c r="C53" s="124"/>
      <c r="D53" s="9" t="s">
        <v>127</v>
      </c>
      <c r="E53" s="119" t="s">
        <v>1</v>
      </c>
      <c r="F53" s="118">
        <v>1</v>
      </c>
      <c r="G53" s="41"/>
      <c r="H53" s="41">
        <f t="shared" si="26"/>
        <v>0</v>
      </c>
      <c r="I53" s="41"/>
      <c r="J53" s="41">
        <f t="shared" si="27"/>
        <v>0</v>
      </c>
      <c r="K53" s="246"/>
    </row>
    <row r="54" spans="1:11">
      <c r="A54" s="42">
        <f t="shared" si="19"/>
        <v>52</v>
      </c>
      <c r="B54" s="9"/>
      <c r="C54" s="124"/>
      <c r="D54" s="9" t="s">
        <v>213</v>
      </c>
      <c r="E54" s="119" t="s">
        <v>1</v>
      </c>
      <c r="F54" s="118">
        <v>1</v>
      </c>
      <c r="G54" s="41"/>
      <c r="H54" s="41">
        <f t="shared" si="26"/>
        <v>0</v>
      </c>
      <c r="I54" s="41"/>
      <c r="J54" s="41">
        <f t="shared" si="27"/>
        <v>0</v>
      </c>
      <c r="K54" s="246"/>
    </row>
    <row r="55" spans="1:11">
      <c r="A55" s="42">
        <f t="shared" si="19"/>
        <v>53</v>
      </c>
      <c r="B55" s="9"/>
      <c r="C55" s="124"/>
      <c r="D55" s="9" t="s">
        <v>179</v>
      </c>
      <c r="E55" s="119" t="s">
        <v>1</v>
      </c>
      <c r="F55" s="118">
        <v>1</v>
      </c>
      <c r="G55" s="41"/>
      <c r="H55" s="41">
        <f t="shared" si="26"/>
        <v>0</v>
      </c>
      <c r="I55" s="41"/>
      <c r="J55" s="41">
        <f t="shared" si="27"/>
        <v>0</v>
      </c>
      <c r="K55" s="246"/>
    </row>
    <row r="56" spans="1:11">
      <c r="A56" s="42">
        <f t="shared" si="19"/>
        <v>54</v>
      </c>
      <c r="B56" s="9"/>
      <c r="C56" s="124"/>
      <c r="D56" s="9" t="s">
        <v>130</v>
      </c>
      <c r="E56" s="119" t="s">
        <v>1</v>
      </c>
      <c r="F56" s="118">
        <v>20</v>
      </c>
      <c r="G56" s="41"/>
      <c r="H56" s="41">
        <f t="shared" si="26"/>
        <v>0</v>
      </c>
      <c r="I56" s="41"/>
      <c r="J56" s="41">
        <f t="shared" si="27"/>
        <v>0</v>
      </c>
      <c r="K56" s="246"/>
    </row>
    <row r="57" spans="1:11">
      <c r="A57" s="42">
        <f t="shared" ref="A57:A82" si="28">A56+1</f>
        <v>55</v>
      </c>
      <c r="B57" s="205"/>
      <c r="C57" s="3"/>
      <c r="D57" s="205" t="s">
        <v>180</v>
      </c>
      <c r="E57" s="119" t="s">
        <v>1</v>
      </c>
      <c r="F57" s="118">
        <v>20</v>
      </c>
      <c r="G57" s="41"/>
      <c r="H57" s="41">
        <f t="shared" si="26"/>
        <v>0</v>
      </c>
      <c r="I57" s="41"/>
      <c r="J57" s="41">
        <f t="shared" si="27"/>
        <v>0</v>
      </c>
      <c r="K57" s="246"/>
    </row>
    <row r="58" spans="1:11">
      <c r="A58" s="42">
        <f t="shared" si="28"/>
        <v>56</v>
      </c>
      <c r="B58" s="205"/>
      <c r="C58" s="3"/>
      <c r="D58" s="205" t="s">
        <v>131</v>
      </c>
      <c r="E58" s="119" t="s">
        <v>1</v>
      </c>
      <c r="F58" s="118">
        <v>20</v>
      </c>
      <c r="G58" s="41"/>
      <c r="H58" s="41">
        <f t="shared" si="26"/>
        <v>0</v>
      </c>
      <c r="I58" s="41"/>
      <c r="J58" s="41">
        <f t="shared" si="27"/>
        <v>0</v>
      </c>
      <c r="K58" s="246"/>
    </row>
    <row r="59" spans="1:11">
      <c r="A59" s="42">
        <f t="shared" si="28"/>
        <v>57</v>
      </c>
      <c r="B59" s="205"/>
      <c r="C59" s="3"/>
      <c r="D59" s="205" t="s">
        <v>133</v>
      </c>
      <c r="E59" s="119" t="s">
        <v>1</v>
      </c>
      <c r="F59" s="118">
        <v>1</v>
      </c>
      <c r="G59" s="41"/>
      <c r="H59" s="41">
        <f t="shared" si="26"/>
        <v>0</v>
      </c>
      <c r="I59" s="41"/>
      <c r="J59" s="41">
        <f t="shared" si="27"/>
        <v>0</v>
      </c>
      <c r="K59" s="246"/>
    </row>
    <row r="60" spans="1:11">
      <c r="A60" s="42">
        <f t="shared" si="28"/>
        <v>58</v>
      </c>
      <c r="B60" s="205"/>
      <c r="C60" s="3"/>
      <c r="D60" s="207" t="s">
        <v>134</v>
      </c>
      <c r="E60" s="119" t="s">
        <v>1</v>
      </c>
      <c r="F60" s="118">
        <v>2</v>
      </c>
      <c r="G60" s="41"/>
      <c r="H60" s="41">
        <f t="shared" si="26"/>
        <v>0</v>
      </c>
      <c r="I60" s="41"/>
      <c r="J60" s="41">
        <f t="shared" si="27"/>
        <v>0</v>
      </c>
      <c r="K60" s="246"/>
    </row>
    <row r="61" spans="1:11">
      <c r="A61" s="42">
        <f t="shared" si="28"/>
        <v>59</v>
      </c>
      <c r="B61" s="205"/>
      <c r="C61" s="3"/>
      <c r="D61" s="205" t="s">
        <v>132</v>
      </c>
      <c r="E61" s="119" t="s">
        <v>1</v>
      </c>
      <c r="F61" s="118">
        <v>7</v>
      </c>
      <c r="G61" s="41"/>
      <c r="H61" s="41">
        <f t="shared" si="26"/>
        <v>0</v>
      </c>
      <c r="I61" s="41"/>
      <c r="J61" s="41">
        <f t="shared" si="27"/>
        <v>0</v>
      </c>
      <c r="K61" s="246"/>
    </row>
    <row r="62" spans="1:11">
      <c r="A62" s="42">
        <f t="shared" si="28"/>
        <v>60</v>
      </c>
      <c r="B62" s="205"/>
      <c r="C62" s="3"/>
      <c r="D62" s="205" t="s">
        <v>135</v>
      </c>
      <c r="E62" s="119" t="s">
        <v>1</v>
      </c>
      <c r="F62" s="118">
        <v>8</v>
      </c>
      <c r="G62" s="41"/>
      <c r="H62" s="41">
        <f t="shared" si="26"/>
        <v>0</v>
      </c>
      <c r="I62" s="41"/>
      <c r="J62" s="41">
        <f t="shared" si="27"/>
        <v>0</v>
      </c>
      <c r="K62" s="246"/>
    </row>
    <row r="63" spans="1:11">
      <c r="A63" s="42">
        <f t="shared" si="28"/>
        <v>61</v>
      </c>
      <c r="B63" s="205"/>
      <c r="C63" s="3"/>
      <c r="D63" s="205" t="s">
        <v>181</v>
      </c>
      <c r="E63" s="119" t="s">
        <v>1</v>
      </c>
      <c r="F63" s="118">
        <v>8</v>
      </c>
      <c r="G63" s="41"/>
      <c r="H63" s="41">
        <f t="shared" si="26"/>
        <v>0</v>
      </c>
      <c r="I63" s="41"/>
      <c r="J63" s="41">
        <f t="shared" si="27"/>
        <v>0</v>
      </c>
      <c r="K63" s="246"/>
    </row>
    <row r="64" spans="1:11">
      <c r="A64" s="42">
        <f t="shared" si="28"/>
        <v>62</v>
      </c>
      <c r="B64" s="205"/>
      <c r="C64" s="3"/>
      <c r="D64" s="205" t="s">
        <v>136</v>
      </c>
      <c r="E64" s="119" t="s">
        <v>1</v>
      </c>
      <c r="F64" s="118">
        <v>8</v>
      </c>
      <c r="G64" s="41"/>
      <c r="H64" s="41">
        <f t="shared" si="26"/>
        <v>0</v>
      </c>
      <c r="I64" s="41"/>
      <c r="J64" s="41">
        <f t="shared" si="27"/>
        <v>0</v>
      </c>
      <c r="K64" s="246"/>
    </row>
    <row r="65" spans="1:11">
      <c r="A65" s="42">
        <f t="shared" si="28"/>
        <v>63</v>
      </c>
      <c r="B65" s="205"/>
      <c r="C65" s="3"/>
      <c r="D65" s="205" t="s">
        <v>137</v>
      </c>
      <c r="E65" s="119" t="s">
        <v>1</v>
      </c>
      <c r="F65" s="118">
        <v>2</v>
      </c>
      <c r="G65" s="41"/>
      <c r="H65" s="41">
        <f t="shared" si="26"/>
        <v>0</v>
      </c>
      <c r="I65" s="41"/>
      <c r="J65" s="41">
        <f t="shared" si="27"/>
        <v>0</v>
      </c>
      <c r="K65" s="246"/>
    </row>
    <row r="66" spans="1:11">
      <c r="A66" s="42">
        <f t="shared" si="28"/>
        <v>64</v>
      </c>
      <c r="B66" s="9"/>
      <c r="C66" s="124"/>
      <c r="D66" s="9" t="s">
        <v>138</v>
      </c>
      <c r="E66" s="119" t="s">
        <v>1</v>
      </c>
      <c r="F66" s="118">
        <v>6</v>
      </c>
      <c r="G66" s="41"/>
      <c r="H66" s="41">
        <f t="shared" si="26"/>
        <v>0</v>
      </c>
      <c r="I66" s="41"/>
      <c r="J66" s="41">
        <f t="shared" si="27"/>
        <v>0</v>
      </c>
      <c r="K66" s="246"/>
    </row>
    <row r="67" spans="1:11">
      <c r="A67" s="42">
        <f t="shared" si="28"/>
        <v>65</v>
      </c>
      <c r="B67" s="9"/>
      <c r="C67" s="124"/>
      <c r="D67" s="9" t="s">
        <v>182</v>
      </c>
      <c r="E67" s="119" t="s">
        <v>1</v>
      </c>
      <c r="F67" s="118">
        <v>1</v>
      </c>
      <c r="G67" s="41"/>
      <c r="H67" s="41">
        <f t="shared" si="26"/>
        <v>0</v>
      </c>
      <c r="I67" s="41"/>
      <c r="J67" s="41">
        <f t="shared" si="27"/>
        <v>0</v>
      </c>
      <c r="K67" s="246"/>
    </row>
    <row r="68" spans="1:11">
      <c r="A68" s="42">
        <f t="shared" si="28"/>
        <v>66</v>
      </c>
      <c r="B68" s="9"/>
      <c r="C68" s="124"/>
      <c r="D68" s="9"/>
      <c r="E68" s="119"/>
      <c r="F68" s="118"/>
      <c r="G68" s="41"/>
      <c r="H68" s="41"/>
      <c r="I68" s="41"/>
      <c r="K68" s="246"/>
    </row>
    <row r="69" spans="1:11">
      <c r="A69" s="42">
        <f t="shared" si="28"/>
        <v>67</v>
      </c>
      <c r="B69" s="9"/>
      <c r="C69" s="124"/>
      <c r="D69" s="9" t="s">
        <v>150</v>
      </c>
      <c r="E69" s="119" t="s">
        <v>1</v>
      </c>
      <c r="F69" s="118">
        <v>74</v>
      </c>
      <c r="G69" s="41"/>
      <c r="H69" s="41">
        <f>F69*G69</f>
        <v>0</v>
      </c>
      <c r="I69" s="41"/>
      <c r="J69" s="41">
        <f t="shared" ref="J69:J83" si="29">F69*I69</f>
        <v>0</v>
      </c>
      <c r="K69" s="246"/>
    </row>
    <row r="70" spans="1:11">
      <c r="A70" s="42">
        <f t="shared" si="28"/>
        <v>68</v>
      </c>
      <c r="B70" s="9"/>
      <c r="C70" s="124"/>
      <c r="D70" s="9" t="s">
        <v>151</v>
      </c>
      <c r="E70" s="119" t="s">
        <v>1</v>
      </c>
      <c r="F70" s="118">
        <v>1</v>
      </c>
      <c r="G70" s="41"/>
      <c r="H70" s="215" t="s">
        <v>145</v>
      </c>
      <c r="I70" s="41"/>
      <c r="J70" s="41">
        <f t="shared" si="29"/>
        <v>0</v>
      </c>
      <c r="K70" s="246"/>
    </row>
    <row r="71" spans="1:11">
      <c r="A71" s="42">
        <f t="shared" si="28"/>
        <v>69</v>
      </c>
      <c r="B71" s="22"/>
      <c r="C71" s="124"/>
      <c r="D71" s="9" t="s">
        <v>140</v>
      </c>
      <c r="E71" s="119" t="s">
        <v>1</v>
      </c>
      <c r="F71" s="118">
        <v>1</v>
      </c>
      <c r="G71" s="41"/>
      <c r="H71" s="215" t="s">
        <v>145</v>
      </c>
      <c r="I71" s="41"/>
      <c r="J71" s="41">
        <f t="shared" si="29"/>
        <v>0</v>
      </c>
      <c r="K71" s="246"/>
    </row>
    <row r="72" spans="1:11">
      <c r="A72" s="42">
        <f t="shared" si="28"/>
        <v>70</v>
      </c>
      <c r="B72" s="206"/>
      <c r="C72" s="124"/>
      <c r="D72" s="206" t="s">
        <v>139</v>
      </c>
      <c r="E72" s="119" t="s">
        <v>1</v>
      </c>
      <c r="F72" s="118">
        <v>1</v>
      </c>
      <c r="G72" s="41"/>
      <c r="H72" s="215" t="s">
        <v>145</v>
      </c>
      <c r="I72" s="41"/>
      <c r="J72" s="41">
        <f t="shared" si="29"/>
        <v>0</v>
      </c>
      <c r="K72" s="246"/>
    </row>
    <row r="73" spans="1:11">
      <c r="A73" s="42">
        <f t="shared" si="28"/>
        <v>71</v>
      </c>
      <c r="B73" s="206"/>
      <c r="C73" s="124"/>
      <c r="D73" s="206" t="s">
        <v>183</v>
      </c>
      <c r="E73" s="119" t="s">
        <v>1</v>
      </c>
      <c r="F73" s="118">
        <v>1</v>
      </c>
      <c r="G73" s="41"/>
      <c r="H73" s="41">
        <f t="shared" ref="H73:H79" si="30">F73*G73</f>
        <v>0</v>
      </c>
      <c r="I73" s="41"/>
      <c r="J73" s="41">
        <f t="shared" si="29"/>
        <v>0</v>
      </c>
      <c r="K73" s="246"/>
    </row>
    <row r="74" spans="1:11">
      <c r="A74" s="42">
        <f t="shared" si="28"/>
        <v>72</v>
      </c>
      <c r="B74" s="206"/>
      <c r="C74" s="124"/>
      <c r="D74" s="206" t="s">
        <v>129</v>
      </c>
      <c r="E74" s="119" t="s">
        <v>1</v>
      </c>
      <c r="F74" s="118">
        <v>1</v>
      </c>
      <c r="G74" s="41"/>
      <c r="H74" s="41">
        <f t="shared" si="30"/>
        <v>0</v>
      </c>
      <c r="I74" s="41"/>
      <c r="J74" s="41">
        <f t="shared" si="29"/>
        <v>0</v>
      </c>
      <c r="K74" s="246"/>
    </row>
    <row r="75" spans="1:11">
      <c r="A75" s="42">
        <f t="shared" si="28"/>
        <v>73</v>
      </c>
      <c r="B75" s="206"/>
      <c r="C75" s="124"/>
      <c r="D75" s="206" t="s">
        <v>184</v>
      </c>
      <c r="E75" s="119" t="s">
        <v>1</v>
      </c>
      <c r="F75" s="118">
        <v>1</v>
      </c>
      <c r="G75" s="41"/>
      <c r="H75" s="41">
        <f t="shared" si="30"/>
        <v>0</v>
      </c>
      <c r="I75" s="41"/>
      <c r="J75" s="41">
        <f t="shared" si="29"/>
        <v>0</v>
      </c>
      <c r="K75" s="246"/>
    </row>
    <row r="76" spans="1:11">
      <c r="A76" s="42">
        <f t="shared" si="28"/>
        <v>74</v>
      </c>
      <c r="B76" s="206"/>
      <c r="C76" s="124"/>
      <c r="D76" s="206" t="s">
        <v>128</v>
      </c>
      <c r="E76" s="119" t="s">
        <v>1</v>
      </c>
      <c r="F76" s="118">
        <v>32</v>
      </c>
      <c r="G76" s="41"/>
      <c r="H76" s="41">
        <f t="shared" si="30"/>
        <v>0</v>
      </c>
      <c r="I76" s="41"/>
      <c r="J76" s="41">
        <f t="shared" si="29"/>
        <v>0</v>
      </c>
      <c r="K76" s="246"/>
    </row>
    <row r="77" spans="1:11">
      <c r="A77" s="42">
        <f t="shared" si="28"/>
        <v>75</v>
      </c>
      <c r="B77" s="206"/>
      <c r="C77" s="124"/>
      <c r="D77" s="206" t="s">
        <v>141</v>
      </c>
      <c r="E77" s="119" t="s">
        <v>1</v>
      </c>
      <c r="F77" s="118">
        <v>17</v>
      </c>
      <c r="G77" s="41"/>
      <c r="H77" s="41">
        <f t="shared" si="30"/>
        <v>0</v>
      </c>
      <c r="I77" s="41"/>
      <c r="J77" s="41">
        <f t="shared" si="29"/>
        <v>0</v>
      </c>
      <c r="K77" s="246"/>
    </row>
    <row r="78" spans="1:11">
      <c r="A78" s="42">
        <f t="shared" si="28"/>
        <v>76</v>
      </c>
      <c r="B78" s="206"/>
      <c r="C78" s="124"/>
      <c r="D78" s="206" t="s">
        <v>185</v>
      </c>
      <c r="E78" s="119" t="s">
        <v>1</v>
      </c>
      <c r="F78" s="118">
        <v>20</v>
      </c>
      <c r="G78" s="41"/>
      <c r="H78" s="41">
        <f t="shared" si="30"/>
        <v>0</v>
      </c>
      <c r="I78" s="41"/>
      <c r="J78" s="41">
        <f t="shared" si="29"/>
        <v>0</v>
      </c>
      <c r="K78" s="246"/>
    </row>
    <row r="79" spans="1:11">
      <c r="A79" s="42">
        <f t="shared" si="28"/>
        <v>77</v>
      </c>
      <c r="B79" s="206"/>
      <c r="C79" s="124"/>
      <c r="D79" s="206" t="s">
        <v>186</v>
      </c>
      <c r="E79" s="119" t="s">
        <v>1</v>
      </c>
      <c r="F79" s="118">
        <v>9</v>
      </c>
      <c r="G79" s="41"/>
      <c r="H79" s="41">
        <f t="shared" si="30"/>
        <v>0</v>
      </c>
      <c r="I79" s="41"/>
      <c r="J79" s="41">
        <f t="shared" si="29"/>
        <v>0</v>
      </c>
      <c r="K79" s="246"/>
    </row>
    <row r="80" spans="1:11">
      <c r="A80" s="42">
        <f t="shared" si="28"/>
        <v>78</v>
      </c>
      <c r="B80" s="206"/>
      <c r="C80" s="124"/>
      <c r="D80" s="206" t="s">
        <v>187</v>
      </c>
      <c r="E80" s="119" t="s">
        <v>1</v>
      </c>
      <c r="F80" s="118">
        <v>68</v>
      </c>
      <c r="G80" s="41"/>
      <c r="H80" s="215" t="s">
        <v>145</v>
      </c>
      <c r="I80" s="41"/>
      <c r="J80" s="41">
        <f t="shared" si="29"/>
        <v>0</v>
      </c>
      <c r="K80" s="246"/>
    </row>
    <row r="81" spans="1:11">
      <c r="A81" s="42">
        <f t="shared" si="28"/>
        <v>79</v>
      </c>
      <c r="B81" s="206"/>
      <c r="C81" s="124"/>
      <c r="D81" s="206" t="s">
        <v>142</v>
      </c>
      <c r="E81" s="119" t="s">
        <v>1</v>
      </c>
      <c r="F81" s="118">
        <v>1</v>
      </c>
      <c r="G81" s="41"/>
      <c r="H81" s="41">
        <f>F81*G81</f>
        <v>0</v>
      </c>
      <c r="I81" s="41"/>
      <c r="J81" s="41">
        <f t="shared" si="29"/>
        <v>0</v>
      </c>
      <c r="K81" s="246"/>
    </row>
    <row r="82" spans="1:11">
      <c r="A82" s="42">
        <f t="shared" si="28"/>
        <v>80</v>
      </c>
      <c r="B82" s="206"/>
      <c r="C82" s="124"/>
      <c r="D82" s="206" t="s">
        <v>143</v>
      </c>
      <c r="E82" s="119" t="s">
        <v>1</v>
      </c>
      <c r="F82" s="118">
        <v>1</v>
      </c>
      <c r="G82" s="41"/>
      <c r="H82" s="41">
        <f>F82*G82</f>
        <v>0</v>
      </c>
      <c r="I82" s="41"/>
      <c r="J82" s="41">
        <f t="shared" si="29"/>
        <v>0</v>
      </c>
      <c r="K82" s="246"/>
    </row>
    <row r="83" spans="1:11">
      <c r="A83" s="42">
        <f t="shared" ref="A83:A146" si="31">A82+1</f>
        <v>81</v>
      </c>
      <c r="B83" s="206"/>
      <c r="C83" s="124"/>
      <c r="D83" s="206" t="s">
        <v>149</v>
      </c>
      <c r="E83" s="119" t="s">
        <v>1</v>
      </c>
      <c r="F83" s="118">
        <v>20</v>
      </c>
      <c r="G83" s="41"/>
      <c r="H83" s="41">
        <f>F83*G83</f>
        <v>0</v>
      </c>
      <c r="I83" s="41"/>
      <c r="J83" s="41">
        <f t="shared" si="29"/>
        <v>0</v>
      </c>
      <c r="K83" s="246"/>
    </row>
    <row r="84" spans="1:11">
      <c r="A84" s="42">
        <f t="shared" si="31"/>
        <v>82</v>
      </c>
      <c r="B84" s="247"/>
      <c r="C84" s="39"/>
      <c r="D84" s="90" t="s">
        <v>75</v>
      </c>
      <c r="E84" s="91"/>
      <c r="F84" s="92"/>
      <c r="G84" s="93"/>
      <c r="H84" s="94">
        <f>ROUND(SUM(H5:H83),0)</f>
        <v>0</v>
      </c>
      <c r="I84" s="41"/>
      <c r="J84" s="95"/>
      <c r="K84" s="248"/>
    </row>
    <row r="85" spans="1:11">
      <c r="A85" s="42">
        <f t="shared" si="31"/>
        <v>83</v>
      </c>
      <c r="B85" s="97"/>
      <c r="C85" s="88"/>
      <c r="D85" s="90" t="s">
        <v>76</v>
      </c>
      <c r="E85" s="91"/>
      <c r="F85" s="92"/>
      <c r="G85" s="93"/>
      <c r="H85" s="94"/>
      <c r="I85" s="41"/>
      <c r="J85" s="94">
        <f>ROUND(SUM(J5:J84),0)</f>
        <v>0</v>
      </c>
      <c r="K85" s="83"/>
    </row>
    <row r="86" spans="1:11" ht="13.5" thickBot="1">
      <c r="A86" s="42">
        <f t="shared" si="31"/>
        <v>84</v>
      </c>
      <c r="B86" s="97"/>
      <c r="C86" s="88"/>
      <c r="D86" s="90" t="s">
        <v>77</v>
      </c>
      <c r="E86" s="91"/>
      <c r="F86" s="92"/>
      <c r="G86" s="93"/>
      <c r="H86" s="94"/>
      <c r="I86" s="94"/>
      <c r="J86" s="96">
        <f>H84+J85</f>
        <v>0</v>
      </c>
      <c r="K86" s="83"/>
    </row>
    <row r="87" spans="1:11" ht="16.5" thickTop="1">
      <c r="A87" s="42">
        <f t="shared" si="31"/>
        <v>85</v>
      </c>
      <c r="B87" s="43"/>
      <c r="C87" s="57"/>
      <c r="D87" s="56" t="s">
        <v>6</v>
      </c>
      <c r="E87" s="58"/>
      <c r="F87" s="59"/>
      <c r="G87" s="60"/>
      <c r="H87" s="61"/>
      <c r="I87" s="61"/>
      <c r="J87" s="61"/>
      <c r="K87" s="249"/>
    </row>
    <row r="88" spans="1:11">
      <c r="A88" s="42">
        <f t="shared" si="31"/>
        <v>86</v>
      </c>
      <c r="B88" s="216"/>
      <c r="C88" s="26"/>
      <c r="D88" s="202" t="s">
        <v>155</v>
      </c>
      <c r="E88" s="213" t="s">
        <v>16</v>
      </c>
      <c r="F88" s="83">
        <v>18</v>
      </c>
      <c r="G88" s="74"/>
      <c r="H88" s="41">
        <f t="shared" ref="H88:H92" si="32">F88*G88</f>
        <v>0</v>
      </c>
      <c r="I88" s="41"/>
      <c r="J88" s="41">
        <f t="shared" ref="J88:J92" si="33">F88*I88</f>
        <v>0</v>
      </c>
      <c r="K88" s="250"/>
    </row>
    <row r="89" spans="1:11">
      <c r="A89" s="42">
        <f t="shared" si="31"/>
        <v>87</v>
      </c>
      <c r="B89" s="216"/>
      <c r="C89" s="26"/>
      <c r="D89" s="202" t="s">
        <v>218</v>
      </c>
      <c r="E89" s="213" t="s">
        <v>16</v>
      </c>
      <c r="F89" s="83">
        <v>29</v>
      </c>
      <c r="G89" s="74"/>
      <c r="H89" s="41">
        <f t="shared" si="32"/>
        <v>0</v>
      </c>
      <c r="I89" s="41"/>
      <c r="J89" s="41">
        <f t="shared" si="33"/>
        <v>0</v>
      </c>
      <c r="K89" s="250"/>
    </row>
    <row r="90" spans="1:11">
      <c r="A90" s="42">
        <f t="shared" si="31"/>
        <v>88</v>
      </c>
      <c r="B90" s="216"/>
      <c r="C90" s="26"/>
      <c r="D90" s="202" t="s">
        <v>156</v>
      </c>
      <c r="E90" s="213" t="s">
        <v>16</v>
      </c>
      <c r="F90" s="83">
        <v>29</v>
      </c>
      <c r="G90" s="74"/>
      <c r="H90" s="41">
        <f t="shared" si="32"/>
        <v>0</v>
      </c>
      <c r="I90" s="41"/>
      <c r="J90" s="41">
        <f t="shared" si="33"/>
        <v>0</v>
      </c>
      <c r="K90" s="250"/>
    </row>
    <row r="91" spans="1:11">
      <c r="A91" s="42">
        <f t="shared" si="31"/>
        <v>89</v>
      </c>
      <c r="B91" s="216"/>
      <c r="C91" s="26"/>
      <c r="D91" s="202" t="s">
        <v>157</v>
      </c>
      <c r="E91" s="213" t="s">
        <v>16</v>
      </c>
      <c r="F91" s="83">
        <v>36</v>
      </c>
      <c r="G91" s="74"/>
      <c r="H91" s="41">
        <f t="shared" si="32"/>
        <v>0</v>
      </c>
      <c r="I91" s="41"/>
      <c r="J91" s="41">
        <f t="shared" si="33"/>
        <v>0</v>
      </c>
      <c r="K91" s="250"/>
    </row>
    <row r="92" spans="1:11" ht="25.5">
      <c r="A92" s="42">
        <f t="shared" si="31"/>
        <v>90</v>
      </c>
      <c r="B92" s="225"/>
      <c r="C92" s="122"/>
      <c r="D92" s="226" t="s">
        <v>158</v>
      </c>
      <c r="E92" s="213" t="s">
        <v>16</v>
      </c>
      <c r="F92" s="83">
        <v>54</v>
      </c>
      <c r="G92" s="74"/>
      <c r="H92" s="41">
        <f t="shared" si="32"/>
        <v>0</v>
      </c>
      <c r="I92" s="41"/>
      <c r="J92" s="41">
        <f t="shared" si="33"/>
        <v>0</v>
      </c>
      <c r="K92" s="237"/>
    </row>
    <row r="93" spans="1:11" ht="25.5">
      <c r="A93" s="42">
        <f t="shared" si="31"/>
        <v>91</v>
      </c>
      <c r="B93" s="227"/>
      <c r="C93" s="122"/>
      <c r="D93" s="229" t="s">
        <v>177</v>
      </c>
      <c r="E93" s="213" t="s">
        <v>16</v>
      </c>
      <c r="F93" s="83">
        <v>200</v>
      </c>
      <c r="G93" s="74"/>
      <c r="H93" s="41">
        <f t="shared" ref="H93" si="34">F93*G93</f>
        <v>0</v>
      </c>
      <c r="I93" s="41"/>
      <c r="J93" s="41">
        <f t="shared" ref="J93" si="35">F93*I93</f>
        <v>0</v>
      </c>
      <c r="K93" s="237"/>
    </row>
    <row r="94" spans="1:11">
      <c r="A94" s="42">
        <f t="shared" si="31"/>
        <v>92</v>
      </c>
      <c r="B94" s="227"/>
      <c r="C94" s="122"/>
      <c r="D94" s="226" t="s">
        <v>90</v>
      </c>
      <c r="E94" s="213" t="s">
        <v>16</v>
      </c>
      <c r="F94" s="83">
        <v>34</v>
      </c>
      <c r="G94" s="74"/>
      <c r="H94" s="41">
        <f t="shared" ref="H94" si="36">F94*G94</f>
        <v>0</v>
      </c>
      <c r="I94" s="41"/>
      <c r="J94" s="41">
        <f t="shared" ref="J94" si="37">F94*I94</f>
        <v>0</v>
      </c>
      <c r="K94" s="118"/>
    </row>
    <row r="95" spans="1:11">
      <c r="A95" s="42">
        <f t="shared" si="31"/>
        <v>93</v>
      </c>
      <c r="B95" s="227"/>
      <c r="C95" s="122"/>
      <c r="D95" s="14" t="s">
        <v>209</v>
      </c>
      <c r="E95" s="119" t="s">
        <v>16</v>
      </c>
      <c r="F95" s="118">
        <v>507</v>
      </c>
      <c r="G95" s="41"/>
      <c r="H95" s="41">
        <f t="shared" ref="H95" si="38">F95*G95</f>
        <v>0</v>
      </c>
      <c r="I95" s="41"/>
      <c r="J95" s="41">
        <f t="shared" ref="J95" si="39">F95*I95</f>
        <v>0</v>
      </c>
      <c r="K95" s="237"/>
    </row>
    <row r="96" spans="1:11">
      <c r="A96" s="42">
        <f t="shared" si="31"/>
        <v>94</v>
      </c>
      <c r="B96" s="21"/>
      <c r="C96" s="26"/>
      <c r="D96" s="226" t="s">
        <v>168</v>
      </c>
      <c r="E96" s="213" t="s">
        <v>1</v>
      </c>
      <c r="F96" s="83">
        <v>120</v>
      </c>
      <c r="G96" s="74"/>
      <c r="H96" s="41">
        <f t="shared" ref="H96:H98" si="40">F96*G96</f>
        <v>0</v>
      </c>
      <c r="I96" s="41"/>
      <c r="J96" s="41">
        <f t="shared" ref="J96:J97" si="41">F96*I96</f>
        <v>0</v>
      </c>
      <c r="K96" s="237"/>
    </row>
    <row r="97" spans="1:11">
      <c r="A97" s="42">
        <f t="shared" si="31"/>
        <v>95</v>
      </c>
      <c r="B97" s="227"/>
      <c r="C97" s="122"/>
      <c r="D97" s="228" t="s">
        <v>14</v>
      </c>
      <c r="E97" s="213" t="s">
        <v>1</v>
      </c>
      <c r="F97" s="83">
        <v>3</v>
      </c>
      <c r="G97" s="74"/>
      <c r="H97" s="41">
        <f t="shared" si="40"/>
        <v>0</v>
      </c>
      <c r="I97" s="41"/>
      <c r="J97" s="41">
        <f t="shared" si="41"/>
        <v>0</v>
      </c>
      <c r="K97" s="237"/>
    </row>
    <row r="98" spans="1:11">
      <c r="A98" s="42">
        <f t="shared" si="31"/>
        <v>96</v>
      </c>
      <c r="B98" s="225"/>
      <c r="C98" s="122"/>
      <c r="D98" s="226" t="s">
        <v>12</v>
      </c>
      <c r="E98" s="213" t="s">
        <v>1</v>
      </c>
      <c r="F98" s="83">
        <v>7</v>
      </c>
      <c r="G98" s="74"/>
      <c r="H98" s="41">
        <f t="shared" si="40"/>
        <v>0</v>
      </c>
      <c r="I98" s="41"/>
      <c r="J98" s="41">
        <f>F98*I98</f>
        <v>0</v>
      </c>
      <c r="K98" s="237"/>
    </row>
    <row r="99" spans="1:11">
      <c r="A99" s="42">
        <f t="shared" si="31"/>
        <v>97</v>
      </c>
      <c r="B99" s="227"/>
      <c r="C99" s="122"/>
      <c r="D99" s="233" t="s">
        <v>159</v>
      </c>
      <c r="E99" s="213" t="s">
        <v>16</v>
      </c>
      <c r="F99" s="83">
        <v>235</v>
      </c>
      <c r="G99" s="74"/>
      <c r="H99" s="41">
        <f t="shared" ref="H99:H102" si="42">F99*G99</f>
        <v>0</v>
      </c>
      <c r="I99" s="41"/>
      <c r="J99" s="41">
        <f t="shared" ref="J99:J102" si="43">F99*I99</f>
        <v>0</v>
      </c>
      <c r="K99" s="237"/>
    </row>
    <row r="100" spans="1:11">
      <c r="A100" s="42">
        <f t="shared" si="31"/>
        <v>98</v>
      </c>
      <c r="B100" s="227"/>
      <c r="C100" s="122"/>
      <c r="D100" s="233" t="s">
        <v>160</v>
      </c>
      <c r="E100" s="213" t="s">
        <v>16</v>
      </c>
      <c r="F100" s="83">
        <v>64</v>
      </c>
      <c r="G100" s="74"/>
      <c r="H100" s="41">
        <f t="shared" si="42"/>
        <v>0</v>
      </c>
      <c r="I100" s="41"/>
      <c r="J100" s="41">
        <f t="shared" si="43"/>
        <v>0</v>
      </c>
      <c r="K100" s="237"/>
    </row>
    <row r="101" spans="1:11">
      <c r="A101" s="42">
        <f t="shared" si="31"/>
        <v>99</v>
      </c>
      <c r="B101" s="227"/>
      <c r="C101" s="122"/>
      <c r="D101" s="234" t="s">
        <v>161</v>
      </c>
      <c r="E101" s="213" t="s">
        <v>16</v>
      </c>
      <c r="F101" s="83">
        <v>155</v>
      </c>
      <c r="G101" s="74"/>
      <c r="H101" s="41">
        <f t="shared" si="42"/>
        <v>0</v>
      </c>
      <c r="I101" s="41"/>
      <c r="J101" s="41">
        <f t="shared" si="43"/>
        <v>0</v>
      </c>
      <c r="K101" s="237"/>
    </row>
    <row r="102" spans="1:11">
      <c r="A102" s="42">
        <f t="shared" si="31"/>
        <v>100</v>
      </c>
      <c r="B102" s="227"/>
      <c r="C102" s="122"/>
      <c r="D102" s="233" t="s">
        <v>162</v>
      </c>
      <c r="E102" s="213" t="s">
        <v>16</v>
      </c>
      <c r="F102" s="83">
        <v>23</v>
      </c>
      <c r="G102" s="74"/>
      <c r="H102" s="41">
        <f t="shared" si="42"/>
        <v>0</v>
      </c>
      <c r="I102" s="41"/>
      <c r="J102" s="41">
        <f t="shared" si="43"/>
        <v>0</v>
      </c>
      <c r="K102" s="237"/>
    </row>
    <row r="103" spans="1:11" ht="25.5">
      <c r="A103" s="42">
        <f t="shared" si="31"/>
        <v>101</v>
      </c>
      <c r="B103" s="227"/>
      <c r="C103" s="122"/>
      <c r="D103" s="226" t="s">
        <v>210</v>
      </c>
      <c r="E103" s="213" t="s">
        <v>1</v>
      </c>
      <c r="F103" s="83">
        <v>49</v>
      </c>
      <c r="G103" s="74"/>
      <c r="H103" s="41">
        <f t="shared" ref="H103:H108" si="44">F103*G103</f>
        <v>0</v>
      </c>
      <c r="I103" s="41"/>
      <c r="J103" s="41">
        <f>F103*I103</f>
        <v>0</v>
      </c>
      <c r="K103" s="237"/>
    </row>
    <row r="104" spans="1:11" ht="25.5">
      <c r="A104" s="42">
        <f t="shared" si="31"/>
        <v>102</v>
      </c>
      <c r="B104" s="227"/>
      <c r="C104" s="122"/>
      <c r="D104" s="226" t="s">
        <v>211</v>
      </c>
      <c r="E104" s="213" t="s">
        <v>1</v>
      </c>
      <c r="F104" s="83">
        <v>8</v>
      </c>
      <c r="G104" s="74"/>
      <c r="H104" s="41">
        <f t="shared" si="44"/>
        <v>0</v>
      </c>
      <c r="I104" s="41"/>
      <c r="J104" s="41">
        <f t="shared" ref="J104:J107" si="45">F104*I104</f>
        <v>0</v>
      </c>
      <c r="K104" s="237"/>
    </row>
    <row r="105" spans="1:11" ht="25.5">
      <c r="A105" s="42">
        <f t="shared" si="31"/>
        <v>103</v>
      </c>
      <c r="B105" s="227"/>
      <c r="C105" s="122"/>
      <c r="D105" s="226" t="s">
        <v>212</v>
      </c>
      <c r="E105" s="213" t="s">
        <v>1</v>
      </c>
      <c r="F105" s="83">
        <v>30</v>
      </c>
      <c r="G105" s="74"/>
      <c r="H105" s="41">
        <f t="shared" si="44"/>
        <v>0</v>
      </c>
      <c r="I105" s="41"/>
      <c r="J105" s="41">
        <f t="shared" si="45"/>
        <v>0</v>
      </c>
      <c r="K105" s="237"/>
    </row>
    <row r="106" spans="1:11">
      <c r="A106" s="42">
        <f t="shared" si="31"/>
        <v>104</v>
      </c>
      <c r="B106" s="227"/>
      <c r="C106" s="122"/>
      <c r="D106" s="230" t="s">
        <v>163</v>
      </c>
      <c r="E106" s="213" t="s">
        <v>1</v>
      </c>
      <c r="F106" s="83">
        <v>1</v>
      </c>
      <c r="G106" s="74"/>
      <c r="H106" s="41">
        <f t="shared" si="44"/>
        <v>0</v>
      </c>
      <c r="I106" s="41"/>
      <c r="J106" s="41">
        <f t="shared" si="45"/>
        <v>0</v>
      </c>
      <c r="K106" s="237"/>
    </row>
    <row r="107" spans="1:11">
      <c r="A107" s="42">
        <f t="shared" si="31"/>
        <v>105</v>
      </c>
      <c r="B107" s="227"/>
      <c r="C107" s="122"/>
      <c r="D107" s="230" t="s">
        <v>164</v>
      </c>
      <c r="E107" s="213" t="s">
        <v>1</v>
      </c>
      <c r="F107" s="83">
        <v>2</v>
      </c>
      <c r="G107" s="74"/>
      <c r="H107" s="41">
        <f t="shared" si="44"/>
        <v>0</v>
      </c>
      <c r="I107" s="41"/>
      <c r="J107" s="41">
        <f t="shared" si="45"/>
        <v>0</v>
      </c>
      <c r="K107" s="237"/>
    </row>
    <row r="108" spans="1:11" ht="25.5">
      <c r="A108" s="42">
        <f t="shared" si="31"/>
        <v>106</v>
      </c>
      <c r="B108" s="227"/>
      <c r="C108" s="122"/>
      <c r="D108" s="16" t="s">
        <v>169</v>
      </c>
      <c r="E108" s="213" t="s">
        <v>16</v>
      </c>
      <c r="F108" s="83">
        <v>194</v>
      </c>
      <c r="G108" s="74"/>
      <c r="H108" s="41">
        <f t="shared" si="44"/>
        <v>0</v>
      </c>
      <c r="I108" s="41"/>
      <c r="J108" s="41">
        <f t="shared" ref="J108" si="46">F108*I108</f>
        <v>0</v>
      </c>
      <c r="K108" s="237"/>
    </row>
    <row r="109" spans="1:11">
      <c r="A109" s="42">
        <f t="shared" si="31"/>
        <v>107</v>
      </c>
      <c r="B109" s="225"/>
      <c r="C109" s="122"/>
      <c r="D109" s="35" t="s">
        <v>123</v>
      </c>
      <c r="E109" s="213" t="s">
        <v>1</v>
      </c>
      <c r="F109" s="83">
        <v>4</v>
      </c>
      <c r="G109" s="74"/>
      <c r="H109" s="41">
        <f>F109*G109</f>
        <v>0</v>
      </c>
      <c r="I109" s="41"/>
      <c r="J109" s="41">
        <f>F109*I109</f>
        <v>0</v>
      </c>
      <c r="K109" s="237"/>
    </row>
    <row r="110" spans="1:11">
      <c r="A110" s="42">
        <f t="shared" si="31"/>
        <v>108</v>
      </c>
      <c r="B110" s="225"/>
      <c r="C110" s="122"/>
      <c r="D110" s="231" t="s">
        <v>44</v>
      </c>
      <c r="E110" s="232" t="s">
        <v>1</v>
      </c>
      <c r="F110" s="83">
        <v>160</v>
      </c>
      <c r="G110" s="74"/>
      <c r="H110" s="41">
        <f>F110*G110</f>
        <v>0</v>
      </c>
      <c r="I110" s="41"/>
      <c r="J110" s="41">
        <f>F110*I110</f>
        <v>0</v>
      </c>
      <c r="K110" s="237"/>
    </row>
    <row r="111" spans="1:11">
      <c r="A111" s="42">
        <f t="shared" si="31"/>
        <v>109</v>
      </c>
      <c r="B111" s="54"/>
      <c r="C111" s="37"/>
      <c r="D111" s="62" t="s">
        <v>51</v>
      </c>
      <c r="E111" s="38"/>
      <c r="F111" s="75"/>
      <c r="G111" s="63"/>
      <c r="H111" s="64"/>
      <c r="I111" s="64"/>
      <c r="J111" s="65">
        <f>ROUND(SUM(J88:J110),0)</f>
        <v>0</v>
      </c>
      <c r="K111" s="251"/>
    </row>
    <row r="112" spans="1:11">
      <c r="A112" s="42">
        <f t="shared" si="31"/>
        <v>110</v>
      </c>
      <c r="B112" s="54"/>
      <c r="C112" s="37"/>
      <c r="D112" s="62" t="s">
        <v>86</v>
      </c>
      <c r="E112" s="38"/>
      <c r="F112" s="75"/>
      <c r="G112" s="63"/>
      <c r="H112" s="64"/>
      <c r="I112" s="64"/>
      <c r="J112" s="65">
        <f>ROUND(J111*0.03,0)</f>
        <v>0</v>
      </c>
      <c r="K112" s="251"/>
    </row>
    <row r="113" spans="1:11">
      <c r="A113" s="42">
        <f t="shared" si="31"/>
        <v>111</v>
      </c>
      <c r="B113" s="54"/>
      <c r="C113" s="37"/>
      <c r="D113" s="51" t="s">
        <v>75</v>
      </c>
      <c r="E113" s="45"/>
      <c r="F113" s="75"/>
      <c r="G113" s="46"/>
      <c r="H113" s="52">
        <f>ROUND(SUM(H87:H112),0)</f>
        <v>0</v>
      </c>
      <c r="I113" s="50"/>
      <c r="J113" s="53"/>
      <c r="K113" s="252"/>
    </row>
    <row r="114" spans="1:11">
      <c r="A114" s="42">
        <f t="shared" si="31"/>
        <v>112</v>
      </c>
      <c r="B114" s="54"/>
      <c r="C114" s="37"/>
      <c r="D114" s="51" t="s">
        <v>76</v>
      </c>
      <c r="E114" s="45"/>
      <c r="F114" s="75"/>
      <c r="G114" s="46"/>
      <c r="H114" s="47"/>
      <c r="I114" s="50"/>
      <c r="J114" s="52">
        <f>J111+J112</f>
        <v>0</v>
      </c>
      <c r="K114" s="252"/>
    </row>
    <row r="115" spans="1:11" ht="13.5" thickBot="1">
      <c r="A115" s="42">
        <f t="shared" si="31"/>
        <v>113</v>
      </c>
      <c r="B115" s="54"/>
      <c r="C115" s="37"/>
      <c r="D115" s="51" t="s">
        <v>78</v>
      </c>
      <c r="E115" s="45"/>
      <c r="F115" s="75"/>
      <c r="G115" s="46"/>
      <c r="H115" s="47"/>
      <c r="I115" s="47"/>
      <c r="J115" s="55">
        <f>H113+J114</f>
        <v>0</v>
      </c>
      <c r="K115" s="252"/>
    </row>
    <row r="116" spans="1:11" ht="16.5" thickTop="1">
      <c r="A116" s="42">
        <f t="shared" si="31"/>
        <v>114</v>
      </c>
      <c r="B116" s="23"/>
      <c r="C116" s="11"/>
      <c r="D116" s="56" t="s">
        <v>88</v>
      </c>
      <c r="E116" s="66"/>
      <c r="F116" s="75"/>
      <c r="G116" s="60"/>
      <c r="H116" s="61"/>
      <c r="I116" s="61"/>
      <c r="J116" s="47"/>
      <c r="K116" s="253"/>
    </row>
    <row r="117" spans="1:11">
      <c r="A117" s="42">
        <f t="shared" si="31"/>
        <v>115</v>
      </c>
      <c r="B117" s="217"/>
      <c r="C117" s="11"/>
      <c r="D117" s="254" t="s">
        <v>17</v>
      </c>
      <c r="E117" s="255" t="s">
        <v>1</v>
      </c>
      <c r="F117" s="256">
        <v>127</v>
      </c>
      <c r="G117" s="125"/>
      <c r="H117" s="257" t="s">
        <v>145</v>
      </c>
      <c r="I117" s="50"/>
      <c r="J117" s="50">
        <f t="shared" ref="J117:J119" si="47">F117*I117</f>
        <v>0</v>
      </c>
      <c r="K117" s="125"/>
    </row>
    <row r="118" spans="1:11">
      <c r="A118" s="42">
        <f t="shared" si="31"/>
        <v>116</v>
      </c>
      <c r="B118" s="217"/>
      <c r="C118" s="11"/>
      <c r="D118" s="254" t="s">
        <v>18</v>
      </c>
      <c r="E118" s="255" t="s">
        <v>1</v>
      </c>
      <c r="F118" s="256">
        <v>127</v>
      </c>
      <c r="G118" s="125"/>
      <c r="H118" s="257" t="s">
        <v>145</v>
      </c>
      <c r="I118" s="50"/>
      <c r="J118" s="50">
        <f t="shared" si="47"/>
        <v>0</v>
      </c>
      <c r="K118" s="125"/>
    </row>
    <row r="119" spans="1:11">
      <c r="A119" s="42">
        <f t="shared" si="31"/>
        <v>117</v>
      </c>
      <c r="B119" s="217"/>
      <c r="C119" s="11"/>
      <c r="D119" s="254" t="s">
        <v>19</v>
      </c>
      <c r="E119" s="255" t="s">
        <v>1</v>
      </c>
      <c r="F119" s="256">
        <v>17</v>
      </c>
      <c r="G119" s="125"/>
      <c r="H119" s="257" t="s">
        <v>145</v>
      </c>
      <c r="I119" s="50"/>
      <c r="J119" s="50">
        <f t="shared" si="47"/>
        <v>0</v>
      </c>
      <c r="K119" s="125"/>
    </row>
    <row r="120" spans="1:11" ht="15.75">
      <c r="A120" s="42">
        <f t="shared" si="31"/>
        <v>118</v>
      </c>
      <c r="B120" s="78"/>
      <c r="C120" s="76"/>
      <c r="D120" s="11" t="s">
        <v>2</v>
      </c>
      <c r="E120" s="258"/>
      <c r="F120" s="259"/>
      <c r="G120" s="125"/>
      <c r="H120" s="257"/>
      <c r="I120" s="50"/>
      <c r="J120" s="50"/>
      <c r="K120" s="260"/>
    </row>
    <row r="121" spans="1:11" ht="15">
      <c r="A121" s="42">
        <f t="shared" si="31"/>
        <v>119</v>
      </c>
      <c r="B121" s="22"/>
      <c r="C121" s="76"/>
      <c r="D121" s="8" t="s">
        <v>53</v>
      </c>
      <c r="E121" s="261" t="s">
        <v>1</v>
      </c>
      <c r="F121" s="256">
        <v>81</v>
      </c>
      <c r="G121" s="125"/>
      <c r="H121" s="257" t="s">
        <v>145</v>
      </c>
      <c r="I121" s="50"/>
      <c r="J121" s="50">
        <f t="shared" ref="J121:J130" si="48">F121*I121</f>
        <v>0</v>
      </c>
      <c r="K121" s="121"/>
    </row>
    <row r="122" spans="1:11" ht="15">
      <c r="A122" s="42">
        <f t="shared" si="31"/>
        <v>120</v>
      </c>
      <c r="B122" s="22"/>
      <c r="C122" s="76"/>
      <c r="D122" s="8" t="s">
        <v>9</v>
      </c>
      <c r="E122" s="261" t="s">
        <v>1</v>
      </c>
      <c r="F122" s="256">
        <v>162</v>
      </c>
      <c r="G122" s="125"/>
      <c r="H122" s="257" t="s">
        <v>145</v>
      </c>
      <c r="I122" s="50"/>
      <c r="J122" s="50">
        <f t="shared" si="48"/>
        <v>0</v>
      </c>
      <c r="K122" s="121"/>
    </row>
    <row r="123" spans="1:11" ht="15">
      <c r="A123" s="42">
        <f t="shared" si="31"/>
        <v>121</v>
      </c>
      <c r="B123" s="218"/>
      <c r="C123" s="76"/>
      <c r="D123" s="2" t="s">
        <v>13</v>
      </c>
      <c r="E123" s="5" t="s">
        <v>1</v>
      </c>
      <c r="F123" s="256">
        <v>81</v>
      </c>
      <c r="G123" s="125"/>
      <c r="H123" s="257" t="s">
        <v>145</v>
      </c>
      <c r="I123" s="50"/>
      <c r="J123" s="50">
        <f t="shared" si="48"/>
        <v>0</v>
      </c>
      <c r="K123" s="4"/>
    </row>
    <row r="124" spans="1:11" ht="15">
      <c r="A124" s="42">
        <f t="shared" si="31"/>
        <v>122</v>
      </c>
      <c r="B124" s="217"/>
      <c r="C124" s="76"/>
      <c r="D124" s="8" t="s">
        <v>50</v>
      </c>
      <c r="E124" s="5" t="s">
        <v>1</v>
      </c>
      <c r="F124" s="256">
        <v>2</v>
      </c>
      <c r="G124" s="125"/>
      <c r="H124" s="257" t="s">
        <v>145</v>
      </c>
      <c r="I124" s="50"/>
      <c r="J124" s="50">
        <f t="shared" si="48"/>
        <v>0</v>
      </c>
      <c r="K124" s="4"/>
    </row>
    <row r="125" spans="1:11" ht="15">
      <c r="A125" s="42">
        <f t="shared" si="31"/>
        <v>123</v>
      </c>
      <c r="B125" s="217"/>
      <c r="C125" s="76"/>
      <c r="D125" s="254" t="s">
        <v>152</v>
      </c>
      <c r="E125" s="120" t="s">
        <v>0</v>
      </c>
      <c r="F125" s="256">
        <v>10</v>
      </c>
      <c r="G125" s="125"/>
      <c r="H125" s="257" t="s">
        <v>145</v>
      </c>
      <c r="I125" s="50"/>
      <c r="J125" s="50">
        <f t="shared" si="48"/>
        <v>0</v>
      </c>
      <c r="K125" s="121"/>
    </row>
    <row r="126" spans="1:11" ht="15">
      <c r="A126" s="42">
        <f t="shared" si="31"/>
        <v>124</v>
      </c>
      <c r="B126" s="217"/>
      <c r="C126" s="76"/>
      <c r="D126" s="168" t="s">
        <v>198</v>
      </c>
      <c r="E126" s="120" t="s">
        <v>0</v>
      </c>
      <c r="F126" s="256">
        <v>4</v>
      </c>
      <c r="G126" s="125"/>
      <c r="H126" s="257" t="s">
        <v>145</v>
      </c>
      <c r="I126" s="50"/>
      <c r="J126" s="50">
        <f t="shared" ref="J126:J128" si="49">F126*I126</f>
        <v>0</v>
      </c>
      <c r="K126" s="121"/>
    </row>
    <row r="127" spans="1:11" ht="25.5">
      <c r="A127" s="42">
        <f t="shared" si="31"/>
        <v>125</v>
      </c>
      <c r="B127" s="217"/>
      <c r="C127" s="76"/>
      <c r="D127" s="168" t="s">
        <v>207</v>
      </c>
      <c r="E127" s="120" t="s">
        <v>48</v>
      </c>
      <c r="F127" s="256">
        <v>1</v>
      </c>
      <c r="G127" s="125"/>
      <c r="H127" s="257" t="s">
        <v>145</v>
      </c>
      <c r="I127" s="50"/>
      <c r="J127" s="50">
        <f t="shared" si="49"/>
        <v>0</v>
      </c>
      <c r="K127" s="121"/>
    </row>
    <row r="128" spans="1:11" ht="51">
      <c r="A128" s="42">
        <f t="shared" si="31"/>
        <v>126</v>
      </c>
      <c r="B128" s="217"/>
      <c r="C128" s="76"/>
      <c r="D128" s="168" t="s">
        <v>206</v>
      </c>
      <c r="E128" s="120" t="s">
        <v>48</v>
      </c>
      <c r="F128" s="256">
        <v>1</v>
      </c>
      <c r="G128" s="125"/>
      <c r="H128" s="257" t="s">
        <v>145</v>
      </c>
      <c r="I128" s="50"/>
      <c r="J128" s="50">
        <f t="shared" si="49"/>
        <v>0</v>
      </c>
      <c r="K128" s="121"/>
    </row>
    <row r="129" spans="1:11" ht="15">
      <c r="A129" s="42">
        <f t="shared" si="31"/>
        <v>127</v>
      </c>
      <c r="B129" s="22"/>
      <c r="C129" s="76"/>
      <c r="D129" s="11" t="s">
        <v>52</v>
      </c>
      <c r="E129" s="261"/>
      <c r="F129" s="262"/>
      <c r="G129" s="125"/>
      <c r="H129" s="257" t="s">
        <v>145</v>
      </c>
      <c r="I129" s="50"/>
      <c r="J129" s="50"/>
      <c r="K129" s="121"/>
    </row>
    <row r="130" spans="1:11" ht="15">
      <c r="A130" s="42">
        <f t="shared" si="31"/>
        <v>128</v>
      </c>
      <c r="B130" s="22"/>
      <c r="C130" s="76"/>
      <c r="D130" s="254" t="s">
        <v>153</v>
      </c>
      <c r="E130" s="120" t="s">
        <v>0</v>
      </c>
      <c r="F130" s="256">
        <v>8</v>
      </c>
      <c r="G130" s="125"/>
      <c r="H130" s="257" t="s">
        <v>145</v>
      </c>
      <c r="I130" s="50"/>
      <c r="J130" s="50">
        <f t="shared" si="48"/>
        <v>0</v>
      </c>
      <c r="K130" s="4"/>
    </row>
    <row r="131" spans="1:11" ht="15.75">
      <c r="A131" s="42">
        <f t="shared" si="31"/>
        <v>129</v>
      </c>
      <c r="B131" s="22"/>
      <c r="C131" s="76"/>
      <c r="D131" s="11" t="s">
        <v>204</v>
      </c>
      <c r="E131" s="261"/>
      <c r="F131" s="263"/>
      <c r="G131" s="125"/>
      <c r="H131" s="257"/>
      <c r="I131" s="50"/>
      <c r="J131" s="50"/>
      <c r="K131" s="121"/>
    </row>
    <row r="132" spans="1:11" ht="15">
      <c r="A132" s="42">
        <f t="shared" si="31"/>
        <v>130</v>
      </c>
      <c r="B132" s="217"/>
      <c r="C132" s="76"/>
      <c r="D132" s="254" t="s">
        <v>170</v>
      </c>
      <c r="E132" s="120" t="s">
        <v>0</v>
      </c>
      <c r="F132" s="256">
        <v>8</v>
      </c>
      <c r="G132" s="125"/>
      <c r="H132" s="257" t="s">
        <v>145</v>
      </c>
      <c r="I132" s="50"/>
      <c r="J132" s="50">
        <f t="shared" ref="J132:J134" si="50">F132*I132</f>
        <v>0</v>
      </c>
      <c r="K132" s="264"/>
    </row>
    <row r="133" spans="1:11" ht="15.75">
      <c r="A133" s="42">
        <f t="shared" si="31"/>
        <v>131</v>
      </c>
      <c r="B133" s="22"/>
      <c r="C133" s="76"/>
      <c r="D133" s="11" t="s">
        <v>10</v>
      </c>
      <c r="E133" s="261"/>
      <c r="F133" s="263"/>
      <c r="G133" s="125"/>
      <c r="H133" s="257"/>
      <c r="I133" s="50"/>
      <c r="J133" s="50"/>
      <c r="K133" s="121"/>
    </row>
    <row r="134" spans="1:11" ht="15">
      <c r="A134" s="42">
        <f t="shared" si="31"/>
        <v>132</v>
      </c>
      <c r="B134" s="217"/>
      <c r="C134" s="76"/>
      <c r="D134" s="254" t="s">
        <v>154</v>
      </c>
      <c r="E134" s="120" t="s">
        <v>0</v>
      </c>
      <c r="F134" s="256">
        <v>4</v>
      </c>
      <c r="G134" s="125"/>
      <c r="H134" s="257" t="s">
        <v>145</v>
      </c>
      <c r="I134" s="50"/>
      <c r="J134" s="50">
        <f t="shared" si="50"/>
        <v>0</v>
      </c>
      <c r="K134" s="264"/>
    </row>
    <row r="135" spans="1:11" ht="15">
      <c r="A135" s="42">
        <f t="shared" si="31"/>
        <v>133</v>
      </c>
      <c r="B135" s="22"/>
      <c r="C135" s="76"/>
      <c r="D135" s="11" t="s">
        <v>116</v>
      </c>
      <c r="E135" s="261"/>
      <c r="F135" s="259"/>
      <c r="G135" s="125"/>
      <c r="H135" s="257" t="s">
        <v>145</v>
      </c>
      <c r="I135" s="50"/>
      <c r="J135" s="50"/>
      <c r="K135" s="121"/>
    </row>
    <row r="136" spans="1:11" ht="15">
      <c r="A136" s="42">
        <f t="shared" si="31"/>
        <v>134</v>
      </c>
      <c r="B136" s="217"/>
      <c r="C136" s="76"/>
      <c r="D136" s="254" t="s">
        <v>154</v>
      </c>
      <c r="E136" s="120" t="s">
        <v>0</v>
      </c>
      <c r="F136" s="256">
        <v>10</v>
      </c>
      <c r="G136" s="125"/>
      <c r="H136" s="257" t="s">
        <v>145</v>
      </c>
      <c r="I136" s="50"/>
      <c r="J136" s="50">
        <f>F136*I136</f>
        <v>0</v>
      </c>
      <c r="K136" s="264"/>
    </row>
    <row r="137" spans="1:11" ht="15">
      <c r="A137" s="42">
        <f t="shared" si="31"/>
        <v>135</v>
      </c>
      <c r="B137" s="218"/>
      <c r="C137" s="76"/>
      <c r="D137" s="114" t="s">
        <v>35</v>
      </c>
      <c r="E137" s="265"/>
      <c r="F137" s="262"/>
      <c r="G137" s="125"/>
      <c r="H137" s="257"/>
      <c r="I137" s="50"/>
      <c r="J137" s="50"/>
      <c r="K137" s="266"/>
    </row>
    <row r="138" spans="1:11" ht="15">
      <c r="A138" s="42">
        <f t="shared" si="31"/>
        <v>136</v>
      </c>
      <c r="B138" s="218"/>
      <c r="C138" s="76"/>
      <c r="D138" s="267" t="s">
        <v>144</v>
      </c>
      <c r="E138" s="268" t="s">
        <v>1</v>
      </c>
      <c r="F138" s="256">
        <v>72</v>
      </c>
      <c r="G138" s="125"/>
      <c r="H138" s="257" t="s">
        <v>145</v>
      </c>
      <c r="I138" s="50"/>
      <c r="J138" s="50">
        <f t="shared" ref="J138:J143" si="51">F138*I138</f>
        <v>0</v>
      </c>
      <c r="K138" s="269"/>
    </row>
    <row r="139" spans="1:11" ht="15">
      <c r="A139" s="42">
        <f t="shared" si="31"/>
        <v>137</v>
      </c>
      <c r="B139" s="218"/>
      <c r="C139" s="76"/>
      <c r="D139" s="219" t="s">
        <v>36</v>
      </c>
      <c r="E139" s="268" t="s">
        <v>1</v>
      </c>
      <c r="F139" s="256">
        <v>96</v>
      </c>
      <c r="G139" s="125"/>
      <c r="H139" s="257" t="s">
        <v>145</v>
      </c>
      <c r="I139" s="50"/>
      <c r="J139" s="50">
        <f t="shared" si="51"/>
        <v>0</v>
      </c>
      <c r="K139" s="269"/>
    </row>
    <row r="140" spans="1:11" ht="15">
      <c r="A140" s="42">
        <f t="shared" si="31"/>
        <v>138</v>
      </c>
      <c r="B140" s="218"/>
      <c r="C140" s="76"/>
      <c r="D140" s="219" t="s">
        <v>115</v>
      </c>
      <c r="E140" s="268" t="s">
        <v>1</v>
      </c>
      <c r="F140" s="256">
        <v>48</v>
      </c>
      <c r="G140" s="125"/>
      <c r="H140" s="257" t="s">
        <v>145</v>
      </c>
      <c r="I140" s="50"/>
      <c r="J140" s="50">
        <f t="shared" si="51"/>
        <v>0</v>
      </c>
      <c r="K140" s="269"/>
    </row>
    <row r="141" spans="1:11" ht="15">
      <c r="A141" s="42">
        <f t="shared" si="31"/>
        <v>139</v>
      </c>
      <c r="B141" s="218"/>
      <c r="C141" s="76"/>
      <c r="D141" s="219" t="s">
        <v>114</v>
      </c>
      <c r="E141" s="268" t="s">
        <v>1</v>
      </c>
      <c r="F141" s="256">
        <v>96</v>
      </c>
      <c r="G141" s="125"/>
      <c r="H141" s="257" t="s">
        <v>145</v>
      </c>
      <c r="I141" s="50"/>
      <c r="J141" s="50">
        <f t="shared" si="51"/>
        <v>0</v>
      </c>
      <c r="K141" s="269"/>
    </row>
    <row r="142" spans="1:11" ht="25.5">
      <c r="A142" s="42">
        <f t="shared" si="31"/>
        <v>140</v>
      </c>
      <c r="B142" s="218"/>
      <c r="C142" s="76"/>
      <c r="D142" s="219" t="s">
        <v>37</v>
      </c>
      <c r="E142" s="268" t="s">
        <v>1</v>
      </c>
      <c r="F142" s="256">
        <v>3</v>
      </c>
      <c r="G142" s="125"/>
      <c r="H142" s="257" t="s">
        <v>145</v>
      </c>
      <c r="I142" s="50"/>
      <c r="J142" s="50">
        <f t="shared" si="51"/>
        <v>0</v>
      </c>
      <c r="K142" s="269"/>
    </row>
    <row r="143" spans="1:11" ht="15">
      <c r="A143" s="42">
        <f t="shared" si="31"/>
        <v>141</v>
      </c>
      <c r="B143" s="218"/>
      <c r="C143" s="76"/>
      <c r="D143" s="219" t="s">
        <v>38</v>
      </c>
      <c r="E143" s="270" t="s">
        <v>1</v>
      </c>
      <c r="F143" s="256">
        <v>4</v>
      </c>
      <c r="G143" s="125"/>
      <c r="H143" s="257" t="s">
        <v>145</v>
      </c>
      <c r="I143" s="50"/>
      <c r="J143" s="50">
        <f t="shared" si="51"/>
        <v>0</v>
      </c>
      <c r="K143" s="269"/>
    </row>
    <row r="144" spans="1:11" ht="16.5" thickBot="1">
      <c r="A144" s="42">
        <f t="shared" si="31"/>
        <v>142</v>
      </c>
      <c r="B144" s="23"/>
      <c r="C144" s="76"/>
      <c r="D144" s="67" t="s">
        <v>79</v>
      </c>
      <c r="E144" s="68"/>
      <c r="F144" s="263"/>
      <c r="G144" s="69"/>
      <c r="H144" s="257"/>
      <c r="I144" s="70"/>
      <c r="J144" s="55">
        <f>SUM(J117:J143)</f>
        <v>0</v>
      </c>
      <c r="K144" s="271"/>
    </row>
    <row r="145" spans="1:11" ht="16.5" thickTop="1">
      <c r="A145" s="42">
        <f t="shared" si="31"/>
        <v>143</v>
      </c>
      <c r="B145" s="78"/>
      <c r="C145" s="77"/>
      <c r="D145" s="272" t="s">
        <v>4</v>
      </c>
      <c r="E145" s="79"/>
      <c r="F145" s="256"/>
      <c r="G145" s="121"/>
      <c r="H145" s="257"/>
      <c r="I145" s="33"/>
      <c r="J145" s="8"/>
      <c r="K145" s="8"/>
    </row>
    <row r="146" spans="1:11">
      <c r="A146" s="42">
        <f t="shared" si="31"/>
        <v>144</v>
      </c>
      <c r="B146" s="217"/>
      <c r="C146" s="8"/>
      <c r="D146" s="254" t="s">
        <v>57</v>
      </c>
      <c r="E146" s="120" t="s">
        <v>1</v>
      </c>
      <c r="F146" s="256">
        <v>3</v>
      </c>
      <c r="G146" s="121"/>
      <c r="H146" s="257" t="s">
        <v>145</v>
      </c>
      <c r="I146" s="50"/>
      <c r="J146" s="50">
        <f t="shared" ref="J146:J148" si="52">F146*I146</f>
        <v>0</v>
      </c>
      <c r="K146" s="8"/>
    </row>
    <row r="147" spans="1:11">
      <c r="A147" s="42">
        <f t="shared" ref="A147:A150" si="53">A146+1</f>
        <v>145</v>
      </c>
      <c r="B147" s="217"/>
      <c r="C147" s="8"/>
      <c r="D147" s="254" t="s">
        <v>219</v>
      </c>
      <c r="E147" s="120" t="s">
        <v>48</v>
      </c>
      <c r="F147" s="256">
        <v>1</v>
      </c>
      <c r="G147" s="121"/>
      <c r="H147" s="257" t="s">
        <v>145</v>
      </c>
      <c r="I147" s="50"/>
      <c r="J147" s="50">
        <f t="shared" ref="J147" si="54">F147*I147</f>
        <v>0</v>
      </c>
      <c r="K147" s="8"/>
    </row>
    <row r="148" spans="1:11">
      <c r="A148" s="42">
        <f t="shared" si="53"/>
        <v>146</v>
      </c>
      <c r="B148" s="273"/>
      <c r="C148" s="2"/>
      <c r="D148" s="168" t="s">
        <v>148</v>
      </c>
      <c r="E148" s="167" t="s">
        <v>16</v>
      </c>
      <c r="F148" s="256">
        <v>101</v>
      </c>
      <c r="G148" s="121"/>
      <c r="H148" s="257" t="s">
        <v>145</v>
      </c>
      <c r="I148" s="50"/>
      <c r="J148" s="50">
        <f t="shared" si="52"/>
        <v>0</v>
      </c>
      <c r="K148" s="8"/>
    </row>
    <row r="149" spans="1:11" ht="15">
      <c r="A149" s="42">
        <f t="shared" si="53"/>
        <v>147</v>
      </c>
      <c r="B149" s="217"/>
      <c r="C149" s="8"/>
      <c r="D149" s="254" t="s">
        <v>5</v>
      </c>
      <c r="E149" s="120" t="s">
        <v>1</v>
      </c>
      <c r="F149" s="256">
        <v>1750</v>
      </c>
      <c r="G149" s="274"/>
      <c r="H149" s="257" t="s">
        <v>145</v>
      </c>
      <c r="I149" s="50"/>
      <c r="J149" s="50">
        <f t="shared" ref="J149:J154" si="55">F149*I149</f>
        <v>0</v>
      </c>
      <c r="K149" s="275"/>
    </row>
    <row r="150" spans="1:11" ht="15">
      <c r="A150" s="42">
        <f t="shared" si="53"/>
        <v>148</v>
      </c>
      <c r="B150" s="217"/>
      <c r="C150" s="8"/>
      <c r="D150" s="254" t="s">
        <v>39</v>
      </c>
      <c r="E150" s="120" t="s">
        <v>16</v>
      </c>
      <c r="F150" s="256">
        <v>890</v>
      </c>
      <c r="G150" s="274"/>
      <c r="H150" s="257" t="s">
        <v>145</v>
      </c>
      <c r="I150" s="50"/>
      <c r="J150" s="50">
        <f t="shared" si="55"/>
        <v>0</v>
      </c>
      <c r="K150" s="275"/>
    </row>
    <row r="151" spans="1:11" ht="15">
      <c r="A151" s="42">
        <f t="shared" ref="A151:A155" si="56">A150+1</f>
        <v>149</v>
      </c>
      <c r="B151" s="217"/>
      <c r="C151" s="8"/>
      <c r="D151" s="254" t="s">
        <v>40</v>
      </c>
      <c r="E151" s="120" t="s">
        <v>1</v>
      </c>
      <c r="F151" s="256">
        <v>3</v>
      </c>
      <c r="G151" s="274"/>
      <c r="H151" s="257" t="s">
        <v>145</v>
      </c>
      <c r="I151" s="50"/>
      <c r="J151" s="50">
        <f t="shared" si="55"/>
        <v>0</v>
      </c>
      <c r="K151" s="275"/>
    </row>
    <row r="152" spans="1:11" ht="15">
      <c r="A152" s="42">
        <f t="shared" si="56"/>
        <v>150</v>
      </c>
      <c r="B152" s="217"/>
      <c r="C152" s="8"/>
      <c r="D152" s="254" t="s">
        <v>41</v>
      </c>
      <c r="E152" s="120" t="s">
        <v>1</v>
      </c>
      <c r="F152" s="256">
        <v>1</v>
      </c>
      <c r="G152" s="274"/>
      <c r="H152" s="257" t="s">
        <v>145</v>
      </c>
      <c r="I152" s="50"/>
      <c r="J152" s="50">
        <f t="shared" si="55"/>
        <v>0</v>
      </c>
      <c r="K152" s="275"/>
    </row>
    <row r="153" spans="1:11" ht="15">
      <c r="A153" s="42">
        <f t="shared" si="56"/>
        <v>151</v>
      </c>
      <c r="B153" s="217"/>
      <c r="C153" s="8"/>
      <c r="D153" s="254" t="s">
        <v>42</v>
      </c>
      <c r="E153" s="120" t="s">
        <v>1</v>
      </c>
      <c r="F153" s="256">
        <v>1</v>
      </c>
      <c r="G153" s="274"/>
      <c r="H153" s="257" t="s">
        <v>145</v>
      </c>
      <c r="I153" s="50"/>
      <c r="J153" s="50">
        <f t="shared" si="55"/>
        <v>0</v>
      </c>
      <c r="K153" s="275"/>
    </row>
    <row r="154" spans="1:11" ht="15">
      <c r="A154" s="42">
        <f t="shared" si="56"/>
        <v>152</v>
      </c>
      <c r="B154" s="217"/>
      <c r="C154" s="8"/>
      <c r="D154" s="254" t="s">
        <v>43</v>
      </c>
      <c r="E154" s="120" t="s">
        <v>1</v>
      </c>
      <c r="F154" s="256">
        <v>1</v>
      </c>
      <c r="G154" s="274"/>
      <c r="H154" s="257" t="s">
        <v>145</v>
      </c>
      <c r="I154" s="50"/>
      <c r="J154" s="50">
        <f t="shared" si="55"/>
        <v>0</v>
      </c>
      <c r="K154" s="275"/>
    </row>
    <row r="155" spans="1:11" ht="16.5" thickBot="1">
      <c r="A155" s="42">
        <f t="shared" si="56"/>
        <v>153</v>
      </c>
      <c r="B155" s="23"/>
      <c r="C155" s="11"/>
      <c r="D155" s="67" t="s">
        <v>80</v>
      </c>
      <c r="E155" s="68"/>
      <c r="F155" s="263"/>
      <c r="G155" s="69"/>
      <c r="H155" s="70"/>
      <c r="I155" s="70"/>
      <c r="J155" s="55">
        <f>SUM(J146:J154)</f>
        <v>0</v>
      </c>
      <c r="K155" s="275"/>
    </row>
    <row r="156" spans="1:11" ht="13.5" thickTop="1"/>
    <row r="157" spans="1:11" ht="15">
      <c r="B157" s="204" t="s">
        <v>111</v>
      </c>
      <c r="C157" s="147"/>
      <c r="D157" s="147"/>
      <c r="E157" s="147"/>
      <c r="F157" s="147"/>
      <c r="G157" s="147"/>
    </row>
    <row r="158" spans="1:11" ht="42.75" customHeight="1">
      <c r="B158" s="284" t="s">
        <v>112</v>
      </c>
      <c r="C158" s="284"/>
      <c r="D158" s="284"/>
      <c r="E158" s="284"/>
      <c r="F158" s="284"/>
      <c r="G158" s="284"/>
      <c r="H158" s="284"/>
      <c r="I158" s="284"/>
      <c r="J158" s="284"/>
    </row>
  </sheetData>
  <mergeCells count="7">
    <mergeCell ref="B158:J158"/>
    <mergeCell ref="K1:K2"/>
    <mergeCell ref="A1:A2"/>
    <mergeCell ref="B1:B2"/>
    <mergeCell ref="D1:D2"/>
    <mergeCell ref="E1:E2"/>
    <mergeCell ref="F1:F2"/>
  </mergeCells>
  <printOptions gridLines="1"/>
  <pageMargins left="0.43307086614173229" right="0.27559055118110237" top="0.70866141732283472" bottom="0.59055118110236227" header="0.31496062992125984" footer="0.23622047244094491"/>
  <pageSetup paperSize="9" scale="90" orientation="landscape" r:id="rId1"/>
  <headerFooter>
    <oddHeader>&amp;C&amp;"Arial,tučné kurzíva"&amp;14SOUPIS PRACÍ - FÁZE 1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K125"/>
  <sheetViews>
    <sheetView tabSelected="1" topLeftCell="A94" zoomScaleNormal="100" workbookViewId="0">
      <selection activeCell="D123" sqref="D123"/>
    </sheetView>
  </sheetViews>
  <sheetFormatPr defaultRowHeight="12.75"/>
  <cols>
    <col min="1" max="1" width="5.88671875" style="83" customWidth="1"/>
    <col min="2" max="2" width="15.77734375" style="87" customWidth="1"/>
    <col min="3" max="3" width="1.88671875" style="41" customWidth="1"/>
    <col min="4" max="4" width="41.5546875" style="86" customWidth="1"/>
    <col min="5" max="5" width="5.109375" style="82" customWidth="1"/>
    <col min="6" max="6" width="5.6640625" style="83" customWidth="1"/>
    <col min="7" max="7" width="11.109375" style="82" customWidth="1"/>
    <col min="8" max="9" width="10" style="82" customWidth="1"/>
    <col min="10" max="10" width="11" style="41" customWidth="1"/>
    <col min="11" max="11" width="11.5546875" style="82" customWidth="1"/>
    <col min="12" max="16384" width="8.88671875" style="41"/>
  </cols>
  <sheetData>
    <row r="1" spans="1:11">
      <c r="A1" s="344" t="s">
        <v>69</v>
      </c>
      <c r="B1" s="346" t="s">
        <v>54</v>
      </c>
      <c r="C1" s="84"/>
      <c r="D1" s="348" t="s">
        <v>55</v>
      </c>
      <c r="E1" s="350" t="s">
        <v>15</v>
      </c>
      <c r="F1" s="352" t="s">
        <v>8</v>
      </c>
      <c r="G1" s="40" t="s">
        <v>62</v>
      </c>
      <c r="H1" s="40"/>
      <c r="I1" s="276" t="s">
        <v>70</v>
      </c>
      <c r="J1" s="276"/>
      <c r="K1" s="342" t="s">
        <v>71</v>
      </c>
    </row>
    <row r="2" spans="1:11" ht="13.5" thickBot="1">
      <c r="A2" s="345"/>
      <c r="B2" s="347"/>
      <c r="C2" s="85"/>
      <c r="D2" s="349"/>
      <c r="E2" s="351"/>
      <c r="F2" s="353"/>
      <c r="G2" s="277" t="s">
        <v>72</v>
      </c>
      <c r="H2" s="277" t="s">
        <v>73</v>
      </c>
      <c r="I2" s="277" t="s">
        <v>72</v>
      </c>
      <c r="J2" s="277" t="s">
        <v>74</v>
      </c>
      <c r="K2" s="343"/>
    </row>
    <row r="3" spans="1:11" ht="15.75" thickTop="1">
      <c r="A3" s="42">
        <v>1</v>
      </c>
      <c r="B3" s="43"/>
      <c r="C3" s="44"/>
      <c r="D3" s="80" t="s">
        <v>3</v>
      </c>
      <c r="E3" s="45"/>
      <c r="F3" s="49"/>
      <c r="G3" s="46"/>
      <c r="H3" s="47"/>
      <c r="I3" s="47"/>
      <c r="J3" s="48"/>
      <c r="K3" s="235"/>
    </row>
    <row r="4" spans="1:11" ht="15">
      <c r="A4" s="42">
        <f>A3+1</f>
        <v>2</v>
      </c>
      <c r="B4" s="43"/>
      <c r="C4" s="44"/>
      <c r="D4" s="80" t="s">
        <v>84</v>
      </c>
      <c r="E4" s="45"/>
      <c r="F4" s="49"/>
      <c r="G4" s="46"/>
      <c r="H4" s="47"/>
      <c r="I4" s="47"/>
      <c r="J4" s="48"/>
      <c r="K4" s="235"/>
    </row>
    <row r="5" spans="1:11">
      <c r="A5" s="42">
        <f t="shared" ref="A5:A68" si="0">A4+1</f>
        <v>3</v>
      </c>
      <c r="B5" s="25" t="s">
        <v>34</v>
      </c>
      <c r="C5" s="30"/>
      <c r="D5" s="14"/>
      <c r="E5" s="119"/>
      <c r="G5" s="41"/>
      <c r="H5" s="41"/>
      <c r="I5" s="41"/>
      <c r="K5" s="83"/>
    </row>
    <row r="6" spans="1:11" ht="25.5">
      <c r="A6" s="42">
        <f t="shared" si="0"/>
        <v>4</v>
      </c>
      <c r="B6" s="123"/>
      <c r="C6" s="30"/>
      <c r="D6" s="123" t="s">
        <v>166</v>
      </c>
      <c r="E6" s="119" t="s">
        <v>1</v>
      </c>
      <c r="F6" s="118">
        <v>13</v>
      </c>
      <c r="G6" s="41"/>
      <c r="H6" s="41">
        <f t="shared" ref="H6:H7" si="1">F6*G6</f>
        <v>0</v>
      </c>
      <c r="I6" s="41"/>
      <c r="J6" s="41">
        <f t="shared" ref="J6:J7" si="2">F6*I6</f>
        <v>0</v>
      </c>
      <c r="K6" s="238"/>
    </row>
    <row r="7" spans="1:11" ht="25.5">
      <c r="A7" s="42">
        <f t="shared" si="0"/>
        <v>5</v>
      </c>
      <c r="B7" s="123"/>
      <c r="C7" s="30"/>
      <c r="D7" s="123" t="s">
        <v>167</v>
      </c>
      <c r="E7" s="119" t="s">
        <v>1</v>
      </c>
      <c r="F7" s="118">
        <v>34</v>
      </c>
      <c r="G7" s="41"/>
      <c r="H7" s="41">
        <f t="shared" si="1"/>
        <v>0</v>
      </c>
      <c r="I7" s="41"/>
      <c r="J7" s="41">
        <f t="shared" si="2"/>
        <v>0</v>
      </c>
      <c r="K7" s="238"/>
    </row>
    <row r="8" spans="1:11">
      <c r="A8" s="42">
        <f t="shared" si="0"/>
        <v>6</v>
      </c>
      <c r="B8" s="25" t="s">
        <v>49</v>
      </c>
      <c r="C8" s="30"/>
      <c r="D8" s="14"/>
      <c r="E8" s="119"/>
      <c r="F8" s="99"/>
      <c r="G8" s="41"/>
      <c r="H8" s="41"/>
      <c r="I8" s="41"/>
      <c r="K8" s="237"/>
    </row>
    <row r="9" spans="1:11">
      <c r="A9" s="42">
        <f t="shared" si="0"/>
        <v>7</v>
      </c>
      <c r="B9" s="14"/>
      <c r="C9" s="30"/>
      <c r="D9" s="14" t="s">
        <v>126</v>
      </c>
      <c r="E9" s="119" t="s">
        <v>16</v>
      </c>
      <c r="F9" s="118">
        <v>5605</v>
      </c>
      <c r="G9" s="41"/>
      <c r="H9" s="41">
        <f t="shared" ref="H9" si="3">F9*G9</f>
        <v>0</v>
      </c>
      <c r="I9" s="41"/>
      <c r="J9" s="41">
        <f t="shared" ref="J9" si="4">F9*I9</f>
        <v>0</v>
      </c>
      <c r="K9" s="238"/>
    </row>
    <row r="10" spans="1:11">
      <c r="A10" s="42">
        <f t="shared" si="0"/>
        <v>8</v>
      </c>
      <c r="B10" s="126" t="s">
        <v>56</v>
      </c>
      <c r="C10" s="26"/>
      <c r="D10" s="29"/>
      <c r="E10" s="27"/>
      <c r="F10" s="99"/>
      <c r="G10" s="41"/>
      <c r="H10" s="41"/>
      <c r="I10" s="41"/>
      <c r="K10" s="238"/>
    </row>
    <row r="11" spans="1:11" ht="38.25">
      <c r="A11" s="42">
        <f t="shared" si="0"/>
        <v>9</v>
      </c>
      <c r="B11" s="122"/>
      <c r="C11" s="88"/>
      <c r="D11" s="81" t="s">
        <v>208</v>
      </c>
      <c r="E11" s="236" t="s">
        <v>1</v>
      </c>
      <c r="F11" s="118">
        <v>2</v>
      </c>
      <c r="G11" s="41"/>
      <c r="H11" s="41">
        <f t="shared" ref="H11" si="5">F11*G11</f>
        <v>0</v>
      </c>
      <c r="I11" s="41"/>
      <c r="J11" s="41">
        <f t="shared" ref="J11" si="6">F11*I11</f>
        <v>0</v>
      </c>
      <c r="K11" s="238"/>
    </row>
    <row r="12" spans="1:11" ht="15">
      <c r="A12" s="42">
        <f t="shared" si="0"/>
        <v>10</v>
      </c>
      <c r="B12" s="73"/>
      <c r="C12" s="7"/>
      <c r="D12" s="80" t="s">
        <v>83</v>
      </c>
      <c r="E12" s="119"/>
      <c r="F12" s="99"/>
      <c r="G12" s="50"/>
      <c r="H12" s="50"/>
      <c r="I12" s="50"/>
      <c r="J12" s="50"/>
      <c r="K12" s="239"/>
    </row>
    <row r="13" spans="1:11" ht="25.5">
      <c r="A13" s="42">
        <f t="shared" si="0"/>
        <v>11</v>
      </c>
      <c r="B13" s="73"/>
      <c r="C13" s="7"/>
      <c r="D13" s="240" t="s">
        <v>81</v>
      </c>
      <c r="E13" s="119" t="s">
        <v>1</v>
      </c>
      <c r="F13" s="118">
        <v>1</v>
      </c>
      <c r="G13" s="50"/>
      <c r="H13" s="50">
        <f t="shared" ref="H13" si="7">F13*G13</f>
        <v>0</v>
      </c>
      <c r="I13" s="50"/>
      <c r="J13" s="50">
        <f t="shared" ref="J13" si="8">F13*I13</f>
        <v>0</v>
      </c>
      <c r="K13" s="239"/>
    </row>
    <row r="14" spans="1:11">
      <c r="A14" s="42">
        <f t="shared" si="0"/>
        <v>12</v>
      </c>
      <c r="B14" s="20" t="s">
        <v>34</v>
      </c>
      <c r="C14" s="11"/>
      <c r="D14" s="2"/>
      <c r="E14" s="19"/>
      <c r="F14" s="118"/>
      <c r="G14" s="50"/>
      <c r="H14" s="50"/>
      <c r="I14" s="50"/>
      <c r="J14" s="50"/>
      <c r="K14" s="10"/>
    </row>
    <row r="15" spans="1:11" ht="25.5">
      <c r="A15" s="42">
        <f t="shared" si="0"/>
        <v>13</v>
      </c>
      <c r="B15" s="22"/>
      <c r="C15" s="7"/>
      <c r="D15" s="72" t="s">
        <v>197</v>
      </c>
      <c r="E15" s="119" t="s">
        <v>1</v>
      </c>
      <c r="F15" s="118">
        <v>9</v>
      </c>
      <c r="G15" s="50"/>
      <c r="H15" s="50">
        <f t="shared" ref="H15" si="9">F15*G15</f>
        <v>0</v>
      </c>
      <c r="I15" s="50"/>
      <c r="J15" s="50">
        <f t="shared" ref="J15" si="10">F15*I15</f>
        <v>0</v>
      </c>
      <c r="K15" s="239"/>
    </row>
    <row r="16" spans="1:11" ht="15">
      <c r="A16" s="42">
        <f t="shared" si="0"/>
        <v>14</v>
      </c>
      <c r="B16" s="20" t="s">
        <v>47</v>
      </c>
      <c r="C16" s="11"/>
      <c r="D16" s="241"/>
      <c r="E16" s="119"/>
      <c r="F16" s="118"/>
      <c r="G16" s="50"/>
      <c r="H16" s="50"/>
      <c r="I16" s="50"/>
      <c r="J16" s="50"/>
      <c r="K16" s="239"/>
    </row>
    <row r="17" spans="1:11" ht="25.5">
      <c r="A17" s="42">
        <f t="shared" si="0"/>
        <v>15</v>
      </c>
      <c r="B17" s="218"/>
      <c r="C17" s="11"/>
      <c r="D17" s="240" t="s">
        <v>205</v>
      </c>
      <c r="E17" s="27" t="s">
        <v>16</v>
      </c>
      <c r="F17" s="118">
        <v>10</v>
      </c>
      <c r="G17" s="50"/>
      <c r="H17" s="50">
        <f>F17*G17</f>
        <v>0</v>
      </c>
      <c r="I17" s="50"/>
      <c r="J17" s="50">
        <f>F17*I17</f>
        <v>0</v>
      </c>
      <c r="K17" s="239"/>
    </row>
    <row r="18" spans="1:11" ht="25.5">
      <c r="A18" s="42">
        <f t="shared" si="0"/>
        <v>16</v>
      </c>
      <c r="B18" s="218" t="s">
        <v>46</v>
      </c>
      <c r="C18" s="11"/>
      <c r="D18" s="240" t="s">
        <v>119</v>
      </c>
      <c r="E18" s="27" t="s">
        <v>16</v>
      </c>
      <c r="F18" s="118">
        <v>240</v>
      </c>
      <c r="G18" s="50"/>
      <c r="H18" s="50">
        <f>F18*G18</f>
        <v>0</v>
      </c>
      <c r="I18" s="50"/>
      <c r="J18" s="50">
        <f>F18*I18</f>
        <v>0</v>
      </c>
      <c r="K18" s="239"/>
    </row>
    <row r="19" spans="1:11" ht="15">
      <c r="A19" s="42">
        <f t="shared" si="0"/>
        <v>17</v>
      </c>
      <c r="B19" s="218"/>
      <c r="C19" s="11"/>
      <c r="D19" s="80" t="s">
        <v>117</v>
      </c>
      <c r="E19" s="27"/>
      <c r="F19" s="118"/>
      <c r="G19" s="50"/>
      <c r="H19" s="50"/>
      <c r="I19" s="50"/>
      <c r="J19" s="50"/>
      <c r="K19" s="239"/>
    </row>
    <row r="20" spans="1:11">
      <c r="A20" s="42">
        <f t="shared" si="0"/>
        <v>18</v>
      </c>
      <c r="B20" s="34"/>
      <c r="C20" s="18"/>
      <c r="D20" s="222" t="s">
        <v>125</v>
      </c>
      <c r="E20" s="242" t="s">
        <v>1</v>
      </c>
      <c r="F20" s="243">
        <v>3</v>
      </c>
      <c r="G20" s="50"/>
      <c r="H20" s="50">
        <f>F20*G20</f>
        <v>0</v>
      </c>
      <c r="I20" s="50"/>
      <c r="J20" s="50">
        <f t="shared" ref="J20:J22" si="11">F20*I20</f>
        <v>0</v>
      </c>
      <c r="K20" s="36"/>
    </row>
    <row r="21" spans="1:11" ht="25.5">
      <c r="A21" s="42">
        <f t="shared" si="0"/>
        <v>19</v>
      </c>
      <c r="B21" s="34"/>
      <c r="C21" s="18"/>
      <c r="D21" s="223" t="s">
        <v>45</v>
      </c>
      <c r="E21" s="242" t="s">
        <v>1</v>
      </c>
      <c r="F21" s="243">
        <v>2</v>
      </c>
      <c r="G21" s="50"/>
      <c r="H21" s="50">
        <f t="shared" ref="H21:H22" si="12">F21*G21</f>
        <v>0</v>
      </c>
      <c r="I21" s="50"/>
      <c r="J21" s="50">
        <f t="shared" si="11"/>
        <v>0</v>
      </c>
      <c r="K21" s="36"/>
    </row>
    <row r="22" spans="1:11">
      <c r="A22" s="42">
        <f t="shared" si="0"/>
        <v>20</v>
      </c>
      <c r="B22" s="224"/>
      <c r="C22" s="32"/>
      <c r="D22" s="28" t="s">
        <v>118</v>
      </c>
      <c r="E22" s="242" t="s">
        <v>1</v>
      </c>
      <c r="F22" s="243">
        <v>2</v>
      </c>
      <c r="G22" s="50"/>
      <c r="H22" s="50">
        <f t="shared" si="12"/>
        <v>0</v>
      </c>
      <c r="I22" s="50"/>
      <c r="J22" s="50">
        <f t="shared" si="11"/>
        <v>0</v>
      </c>
      <c r="K22" s="36"/>
    </row>
    <row r="23" spans="1:11" ht="15">
      <c r="A23" s="42">
        <f t="shared" si="0"/>
        <v>21</v>
      </c>
      <c r="B23" s="122"/>
      <c r="C23" s="15"/>
      <c r="D23" s="80" t="s">
        <v>89</v>
      </c>
      <c r="E23" s="119"/>
      <c r="F23" s="89"/>
      <c r="G23" s="41"/>
      <c r="H23" s="41"/>
      <c r="I23" s="41"/>
    </row>
    <row r="24" spans="1:11" ht="15">
      <c r="A24" s="42">
        <f t="shared" si="0"/>
        <v>22</v>
      </c>
      <c r="B24" s="123"/>
      <c r="C24" s="30"/>
      <c r="D24" s="244" t="s">
        <v>194</v>
      </c>
      <c r="E24" s="119" t="s">
        <v>1</v>
      </c>
      <c r="F24" s="118">
        <v>2</v>
      </c>
      <c r="G24" s="41"/>
      <c r="H24" s="50">
        <f t="shared" ref="H24" si="13">F24*G24</f>
        <v>0</v>
      </c>
      <c r="I24" s="41"/>
      <c r="J24" s="50">
        <f t="shared" ref="J24:J26" si="14">F24*I24</f>
        <v>0</v>
      </c>
    </row>
    <row r="25" spans="1:11">
      <c r="A25" s="42">
        <f t="shared" si="0"/>
        <v>23</v>
      </c>
      <c r="D25" s="203" t="s">
        <v>147</v>
      </c>
      <c r="E25" s="119" t="s">
        <v>0</v>
      </c>
      <c r="F25" s="118">
        <v>4</v>
      </c>
      <c r="G25" s="74"/>
      <c r="H25" s="214" t="s">
        <v>145</v>
      </c>
      <c r="I25" s="74"/>
      <c r="J25" s="74">
        <f t="shared" si="14"/>
        <v>0</v>
      </c>
    </row>
    <row r="26" spans="1:11">
      <c r="A26" s="42">
        <f t="shared" si="0"/>
        <v>24</v>
      </c>
      <c r="D26" s="203" t="s">
        <v>124</v>
      </c>
      <c r="E26" s="119" t="s">
        <v>0</v>
      </c>
      <c r="F26" s="118">
        <v>4</v>
      </c>
      <c r="G26" s="74"/>
      <c r="H26" s="214" t="s">
        <v>145</v>
      </c>
      <c r="I26" s="74"/>
      <c r="J26" s="74">
        <f t="shared" si="14"/>
        <v>0</v>
      </c>
    </row>
    <row r="27" spans="1:11">
      <c r="A27" s="42">
        <f t="shared" si="0"/>
        <v>25</v>
      </c>
      <c r="B27" s="14"/>
      <c r="C27" s="30"/>
      <c r="D27" s="98" t="s">
        <v>203</v>
      </c>
      <c r="E27" s="119"/>
      <c r="F27" s="99"/>
      <c r="G27" s="41"/>
      <c r="H27" s="41"/>
      <c r="I27" s="41"/>
      <c r="K27" s="237"/>
    </row>
    <row r="28" spans="1:11">
      <c r="A28" s="42">
        <f t="shared" si="0"/>
        <v>26</v>
      </c>
      <c r="B28" s="212" t="s">
        <v>121</v>
      </c>
      <c r="C28" s="30"/>
      <c r="D28" s="16"/>
      <c r="E28" s="119"/>
      <c r="F28" s="118"/>
      <c r="G28" s="41"/>
      <c r="H28" s="41"/>
      <c r="I28" s="41"/>
      <c r="K28" s="237"/>
    </row>
    <row r="29" spans="1:11" ht="25.5">
      <c r="A29" s="42">
        <f t="shared" si="0"/>
        <v>27</v>
      </c>
      <c r="B29" s="73"/>
      <c r="C29" s="31"/>
      <c r="D29" s="211" t="s">
        <v>195</v>
      </c>
      <c r="E29" s="119" t="s">
        <v>1</v>
      </c>
      <c r="F29" s="118">
        <v>2</v>
      </c>
      <c r="G29" s="41"/>
      <c r="H29" s="41">
        <f>F29*G29</f>
        <v>0</v>
      </c>
      <c r="I29" s="41"/>
      <c r="J29" s="41">
        <f>F29*I29</f>
        <v>0</v>
      </c>
      <c r="K29" s="237"/>
    </row>
    <row r="30" spans="1:11">
      <c r="A30" s="42">
        <f t="shared" si="0"/>
        <v>28</v>
      </c>
      <c r="B30" s="73"/>
      <c r="C30" s="31"/>
      <c r="D30" s="211" t="s">
        <v>196</v>
      </c>
      <c r="E30" s="119" t="s">
        <v>1</v>
      </c>
      <c r="F30" s="118">
        <v>2</v>
      </c>
      <c r="G30" s="41"/>
      <c r="H30" s="41">
        <f t="shared" ref="H30" si="15">F30*G30</f>
        <v>0</v>
      </c>
      <c r="I30" s="41"/>
      <c r="J30" s="41">
        <f t="shared" ref="J30" si="16">F30*I30</f>
        <v>0</v>
      </c>
      <c r="K30" s="237"/>
    </row>
    <row r="31" spans="1:11">
      <c r="A31" s="42">
        <f t="shared" si="0"/>
        <v>29</v>
      </c>
      <c r="B31" s="212" t="s">
        <v>87</v>
      </c>
      <c r="C31" s="30"/>
      <c r="D31" s="16"/>
      <c r="E31" s="119"/>
      <c r="F31" s="118"/>
      <c r="G31" s="41"/>
      <c r="H31" s="41"/>
      <c r="I31" s="41"/>
      <c r="K31" s="237"/>
    </row>
    <row r="32" spans="1:11">
      <c r="A32" s="42">
        <f t="shared" si="0"/>
        <v>30</v>
      </c>
      <c r="B32" s="71"/>
      <c r="C32" s="88"/>
      <c r="D32" s="28" t="s">
        <v>120</v>
      </c>
      <c r="E32" s="27" t="s">
        <v>1</v>
      </c>
      <c r="F32" s="118">
        <v>2</v>
      </c>
      <c r="G32" s="41"/>
      <c r="H32" s="41">
        <f t="shared" ref="H32" si="17">F32*G32</f>
        <v>0</v>
      </c>
      <c r="I32" s="41"/>
      <c r="J32" s="41">
        <f t="shared" ref="J32" si="18">F32*I32</f>
        <v>0</v>
      </c>
      <c r="K32" s="10"/>
    </row>
    <row r="33" spans="1:11" ht="15">
      <c r="A33" s="42">
        <f t="shared" si="0"/>
        <v>31</v>
      </c>
      <c r="B33" s="6"/>
      <c r="C33" s="1"/>
      <c r="D33" s="245" t="s">
        <v>91</v>
      </c>
      <c r="E33" s="119"/>
      <c r="F33" s="99"/>
      <c r="G33" s="41"/>
      <c r="H33" s="41"/>
      <c r="I33" s="41"/>
      <c r="K33" s="246"/>
    </row>
    <row r="34" spans="1:11">
      <c r="A34" s="42">
        <f t="shared" si="0"/>
        <v>32</v>
      </c>
      <c r="B34" s="9"/>
      <c r="C34" s="124"/>
      <c r="D34" s="9" t="s">
        <v>178</v>
      </c>
      <c r="E34" s="119" t="s">
        <v>1</v>
      </c>
      <c r="F34" s="118">
        <v>1</v>
      </c>
      <c r="G34" s="41"/>
      <c r="H34" s="41">
        <f t="shared" ref="H34:H47" si="19">F34*G34</f>
        <v>0</v>
      </c>
      <c r="I34" s="41"/>
      <c r="J34" s="41">
        <f t="shared" ref="J34:J47" si="20">F34*I34</f>
        <v>0</v>
      </c>
      <c r="K34" s="246"/>
    </row>
    <row r="35" spans="1:11">
      <c r="A35" s="42">
        <f t="shared" si="0"/>
        <v>33</v>
      </c>
      <c r="B35" s="9"/>
      <c r="C35" s="124"/>
      <c r="D35" s="9" t="s">
        <v>127</v>
      </c>
      <c r="E35" s="119" t="s">
        <v>1</v>
      </c>
      <c r="F35" s="118">
        <v>1</v>
      </c>
      <c r="G35" s="41"/>
      <c r="H35" s="41">
        <f t="shared" si="19"/>
        <v>0</v>
      </c>
      <c r="I35" s="41"/>
      <c r="J35" s="41">
        <f t="shared" si="20"/>
        <v>0</v>
      </c>
      <c r="K35" s="246"/>
    </row>
    <row r="36" spans="1:11">
      <c r="A36" s="42">
        <f t="shared" si="0"/>
        <v>34</v>
      </c>
      <c r="B36" s="9"/>
      <c r="C36" s="124"/>
      <c r="D36" s="9" t="s">
        <v>179</v>
      </c>
      <c r="E36" s="119" t="s">
        <v>1</v>
      </c>
      <c r="F36" s="118">
        <v>1</v>
      </c>
      <c r="G36" s="41"/>
      <c r="H36" s="41">
        <f t="shared" si="19"/>
        <v>0</v>
      </c>
      <c r="I36" s="41"/>
      <c r="J36" s="41">
        <f t="shared" si="20"/>
        <v>0</v>
      </c>
      <c r="K36" s="246"/>
    </row>
    <row r="37" spans="1:11">
      <c r="A37" s="42">
        <f t="shared" si="0"/>
        <v>35</v>
      </c>
      <c r="B37" s="9"/>
      <c r="C37" s="124"/>
      <c r="D37" s="9" t="s">
        <v>130</v>
      </c>
      <c r="E37" s="119" t="s">
        <v>1</v>
      </c>
      <c r="F37" s="118">
        <v>22</v>
      </c>
      <c r="G37" s="41"/>
      <c r="H37" s="41">
        <f t="shared" si="19"/>
        <v>0</v>
      </c>
      <c r="I37" s="41"/>
      <c r="J37" s="41">
        <f t="shared" si="20"/>
        <v>0</v>
      </c>
      <c r="K37" s="246"/>
    </row>
    <row r="38" spans="1:11">
      <c r="A38" s="42">
        <f t="shared" si="0"/>
        <v>36</v>
      </c>
      <c r="B38" s="205"/>
      <c r="C38" s="3"/>
      <c r="D38" s="205" t="s">
        <v>180</v>
      </c>
      <c r="E38" s="119" t="s">
        <v>1</v>
      </c>
      <c r="F38" s="118">
        <v>22</v>
      </c>
      <c r="G38" s="41"/>
      <c r="H38" s="41">
        <f t="shared" si="19"/>
        <v>0</v>
      </c>
      <c r="I38" s="41"/>
      <c r="J38" s="41">
        <f t="shared" si="20"/>
        <v>0</v>
      </c>
      <c r="K38" s="246"/>
    </row>
    <row r="39" spans="1:11">
      <c r="A39" s="42">
        <f t="shared" si="0"/>
        <v>37</v>
      </c>
      <c r="B39" s="205"/>
      <c r="C39" s="3"/>
      <c r="D39" s="205" t="s">
        <v>131</v>
      </c>
      <c r="E39" s="119" t="s">
        <v>1</v>
      </c>
      <c r="F39" s="118">
        <v>22</v>
      </c>
      <c r="G39" s="41"/>
      <c r="H39" s="41">
        <f t="shared" si="19"/>
        <v>0</v>
      </c>
      <c r="I39" s="41"/>
      <c r="J39" s="41">
        <f t="shared" si="20"/>
        <v>0</v>
      </c>
      <c r="K39" s="246"/>
    </row>
    <row r="40" spans="1:11">
      <c r="A40" s="42">
        <f t="shared" si="0"/>
        <v>38</v>
      </c>
      <c r="B40" s="205"/>
      <c r="C40" s="3"/>
      <c r="D40" s="205" t="s">
        <v>133</v>
      </c>
      <c r="E40" s="119" t="s">
        <v>1</v>
      </c>
      <c r="F40" s="118">
        <v>1</v>
      </c>
      <c r="G40" s="41"/>
      <c r="H40" s="41">
        <f t="shared" si="19"/>
        <v>0</v>
      </c>
      <c r="I40" s="41"/>
      <c r="J40" s="41">
        <f t="shared" si="20"/>
        <v>0</v>
      </c>
      <c r="K40" s="246"/>
    </row>
    <row r="41" spans="1:11">
      <c r="A41" s="42">
        <f t="shared" si="0"/>
        <v>39</v>
      </c>
      <c r="B41" s="205"/>
      <c r="C41" s="3"/>
      <c r="D41" s="207" t="s">
        <v>134</v>
      </c>
      <c r="E41" s="119" t="s">
        <v>1</v>
      </c>
      <c r="F41" s="118">
        <v>2</v>
      </c>
      <c r="G41" s="41"/>
      <c r="H41" s="41">
        <f t="shared" si="19"/>
        <v>0</v>
      </c>
      <c r="I41" s="41"/>
      <c r="J41" s="41">
        <f t="shared" si="20"/>
        <v>0</v>
      </c>
      <c r="K41" s="246"/>
    </row>
    <row r="42" spans="1:11">
      <c r="A42" s="42">
        <f t="shared" si="0"/>
        <v>40</v>
      </c>
      <c r="B42" s="205"/>
      <c r="C42" s="3"/>
      <c r="D42" s="205" t="s">
        <v>132</v>
      </c>
      <c r="E42" s="119" t="s">
        <v>1</v>
      </c>
      <c r="F42" s="118">
        <v>8</v>
      </c>
      <c r="G42" s="41"/>
      <c r="H42" s="41">
        <f t="shared" si="19"/>
        <v>0</v>
      </c>
      <c r="I42" s="41"/>
      <c r="J42" s="41">
        <f t="shared" si="20"/>
        <v>0</v>
      </c>
      <c r="K42" s="246"/>
    </row>
    <row r="43" spans="1:11">
      <c r="A43" s="42">
        <f t="shared" si="0"/>
        <v>41</v>
      </c>
      <c r="B43" s="205"/>
      <c r="C43" s="3"/>
      <c r="D43" s="205" t="s">
        <v>135</v>
      </c>
      <c r="E43" s="119" t="s">
        <v>1</v>
      </c>
      <c r="F43" s="118">
        <v>9</v>
      </c>
      <c r="G43" s="41"/>
      <c r="H43" s="41">
        <f t="shared" si="19"/>
        <v>0</v>
      </c>
      <c r="I43" s="41"/>
      <c r="J43" s="41">
        <f t="shared" si="20"/>
        <v>0</v>
      </c>
      <c r="K43" s="246"/>
    </row>
    <row r="44" spans="1:11">
      <c r="A44" s="42">
        <f t="shared" si="0"/>
        <v>42</v>
      </c>
      <c r="B44" s="205"/>
      <c r="C44" s="3"/>
      <c r="D44" s="205" t="s">
        <v>181</v>
      </c>
      <c r="E44" s="119" t="s">
        <v>1</v>
      </c>
      <c r="F44" s="118">
        <v>9</v>
      </c>
      <c r="G44" s="41"/>
      <c r="H44" s="41">
        <f t="shared" si="19"/>
        <v>0</v>
      </c>
      <c r="I44" s="41"/>
      <c r="J44" s="41">
        <f t="shared" si="20"/>
        <v>0</v>
      </c>
      <c r="K44" s="246"/>
    </row>
    <row r="45" spans="1:11">
      <c r="A45" s="42">
        <f t="shared" si="0"/>
        <v>43</v>
      </c>
      <c r="B45" s="205"/>
      <c r="C45" s="3"/>
      <c r="D45" s="205" t="s">
        <v>136</v>
      </c>
      <c r="E45" s="119" t="s">
        <v>1</v>
      </c>
      <c r="F45" s="118">
        <v>9</v>
      </c>
      <c r="G45" s="41"/>
      <c r="H45" s="41">
        <f t="shared" si="19"/>
        <v>0</v>
      </c>
      <c r="I45" s="41"/>
      <c r="J45" s="41">
        <f t="shared" si="20"/>
        <v>0</v>
      </c>
      <c r="K45" s="246"/>
    </row>
    <row r="46" spans="1:11">
      <c r="A46" s="42">
        <f t="shared" si="0"/>
        <v>44</v>
      </c>
      <c r="B46" s="205"/>
      <c r="C46" s="3"/>
      <c r="D46" s="205" t="s">
        <v>137</v>
      </c>
      <c r="E46" s="119" t="s">
        <v>1</v>
      </c>
      <c r="F46" s="118">
        <v>2</v>
      </c>
      <c r="G46" s="41"/>
      <c r="H46" s="41">
        <f t="shared" si="19"/>
        <v>0</v>
      </c>
      <c r="I46" s="41"/>
      <c r="J46" s="41">
        <f t="shared" si="20"/>
        <v>0</v>
      </c>
      <c r="K46" s="246"/>
    </row>
    <row r="47" spans="1:11">
      <c r="A47" s="42">
        <f t="shared" si="0"/>
        <v>45</v>
      </c>
      <c r="B47" s="9"/>
      <c r="C47" s="124"/>
      <c r="D47" s="9" t="s">
        <v>138</v>
      </c>
      <c r="E47" s="119" t="s">
        <v>1</v>
      </c>
      <c r="F47" s="118">
        <v>7</v>
      </c>
      <c r="G47" s="41"/>
      <c r="H47" s="41">
        <f t="shared" si="19"/>
        <v>0</v>
      </c>
      <c r="I47" s="41"/>
      <c r="J47" s="41">
        <f t="shared" si="20"/>
        <v>0</v>
      </c>
      <c r="K47" s="246"/>
    </row>
    <row r="48" spans="1:11">
      <c r="A48" s="42">
        <f t="shared" si="0"/>
        <v>46</v>
      </c>
      <c r="B48" s="9"/>
      <c r="C48" s="124"/>
      <c r="D48" s="9"/>
      <c r="E48" s="119"/>
      <c r="F48" s="118"/>
      <c r="G48" s="41"/>
      <c r="H48" s="41"/>
      <c r="I48" s="41"/>
      <c r="K48" s="246"/>
    </row>
    <row r="49" spans="1:11">
      <c r="A49" s="42">
        <f t="shared" si="0"/>
        <v>47</v>
      </c>
      <c r="B49" s="9"/>
      <c r="C49" s="124"/>
      <c r="D49" s="9" t="s">
        <v>150</v>
      </c>
      <c r="E49" s="119" t="s">
        <v>1</v>
      </c>
      <c r="F49" s="118">
        <v>80</v>
      </c>
      <c r="G49" s="41"/>
      <c r="H49" s="41">
        <f>F49*G49</f>
        <v>0</v>
      </c>
      <c r="I49" s="41"/>
      <c r="J49" s="41">
        <f t="shared" ref="J49:J63" si="21">F49*I49</f>
        <v>0</v>
      </c>
      <c r="K49" s="246"/>
    </row>
    <row r="50" spans="1:11">
      <c r="A50" s="42">
        <f t="shared" si="0"/>
        <v>48</v>
      </c>
      <c r="B50" s="9"/>
      <c r="C50" s="124"/>
      <c r="D50" s="9" t="s">
        <v>151</v>
      </c>
      <c r="E50" s="119" t="s">
        <v>1</v>
      </c>
      <c r="F50" s="118">
        <v>1</v>
      </c>
      <c r="G50" s="41"/>
      <c r="H50" s="215" t="s">
        <v>145</v>
      </c>
      <c r="I50" s="41"/>
      <c r="J50" s="41">
        <f t="shared" si="21"/>
        <v>0</v>
      </c>
      <c r="K50" s="246"/>
    </row>
    <row r="51" spans="1:11">
      <c r="A51" s="42">
        <f t="shared" si="0"/>
        <v>49</v>
      </c>
      <c r="B51" s="22"/>
      <c r="C51" s="124"/>
      <c r="D51" s="9" t="s">
        <v>140</v>
      </c>
      <c r="E51" s="119" t="s">
        <v>1</v>
      </c>
      <c r="F51" s="118">
        <v>1</v>
      </c>
      <c r="G51" s="41"/>
      <c r="H51" s="215" t="s">
        <v>145</v>
      </c>
      <c r="I51" s="41"/>
      <c r="J51" s="41">
        <f t="shared" si="21"/>
        <v>0</v>
      </c>
      <c r="K51" s="246"/>
    </row>
    <row r="52" spans="1:11">
      <c r="A52" s="42">
        <f t="shared" si="0"/>
        <v>50</v>
      </c>
      <c r="B52" s="206"/>
      <c r="C52" s="124"/>
      <c r="D52" s="206" t="s">
        <v>139</v>
      </c>
      <c r="E52" s="119" t="s">
        <v>1</v>
      </c>
      <c r="F52" s="118">
        <v>1</v>
      </c>
      <c r="G52" s="41"/>
      <c r="H52" s="215" t="s">
        <v>145</v>
      </c>
      <c r="I52" s="41"/>
      <c r="J52" s="41">
        <f t="shared" si="21"/>
        <v>0</v>
      </c>
      <c r="K52" s="246"/>
    </row>
    <row r="53" spans="1:11">
      <c r="A53" s="42">
        <f t="shared" si="0"/>
        <v>51</v>
      </c>
      <c r="B53" s="206"/>
      <c r="C53" s="124"/>
      <c r="D53" s="206" t="s">
        <v>183</v>
      </c>
      <c r="E53" s="119" t="s">
        <v>1</v>
      </c>
      <c r="F53" s="118">
        <v>1</v>
      </c>
      <c r="G53" s="41"/>
      <c r="H53" s="41">
        <f t="shared" ref="H53:H59" si="22">F53*G53</f>
        <v>0</v>
      </c>
      <c r="I53" s="41"/>
      <c r="J53" s="41">
        <f t="shared" si="21"/>
        <v>0</v>
      </c>
      <c r="K53" s="246"/>
    </row>
    <row r="54" spans="1:11">
      <c r="A54" s="42">
        <f t="shared" si="0"/>
        <v>52</v>
      </c>
      <c r="B54" s="206"/>
      <c r="C54" s="124"/>
      <c r="D54" s="206" t="s">
        <v>129</v>
      </c>
      <c r="E54" s="119" t="s">
        <v>1</v>
      </c>
      <c r="F54" s="118">
        <v>1</v>
      </c>
      <c r="G54" s="41"/>
      <c r="H54" s="41">
        <f t="shared" si="22"/>
        <v>0</v>
      </c>
      <c r="I54" s="41"/>
      <c r="J54" s="41">
        <f t="shared" si="21"/>
        <v>0</v>
      </c>
      <c r="K54" s="246"/>
    </row>
    <row r="55" spans="1:11">
      <c r="A55" s="42">
        <f t="shared" si="0"/>
        <v>53</v>
      </c>
      <c r="B55" s="206"/>
      <c r="C55" s="124"/>
      <c r="D55" s="206" t="s">
        <v>184</v>
      </c>
      <c r="E55" s="119" t="s">
        <v>1</v>
      </c>
      <c r="F55" s="118">
        <v>1</v>
      </c>
      <c r="G55" s="41"/>
      <c r="H55" s="41">
        <f t="shared" si="22"/>
        <v>0</v>
      </c>
      <c r="I55" s="41"/>
      <c r="J55" s="41">
        <f t="shared" si="21"/>
        <v>0</v>
      </c>
      <c r="K55" s="246"/>
    </row>
    <row r="56" spans="1:11">
      <c r="A56" s="42">
        <f t="shared" si="0"/>
        <v>54</v>
      </c>
      <c r="B56" s="206"/>
      <c r="C56" s="124"/>
      <c r="D56" s="206" t="s">
        <v>128</v>
      </c>
      <c r="E56" s="119" t="s">
        <v>1</v>
      </c>
      <c r="F56" s="118">
        <v>33</v>
      </c>
      <c r="G56" s="41"/>
      <c r="H56" s="41">
        <f t="shared" si="22"/>
        <v>0</v>
      </c>
      <c r="I56" s="41"/>
      <c r="J56" s="41">
        <f t="shared" si="21"/>
        <v>0</v>
      </c>
      <c r="K56" s="246"/>
    </row>
    <row r="57" spans="1:11">
      <c r="A57" s="42">
        <f t="shared" si="0"/>
        <v>55</v>
      </c>
      <c r="B57" s="206"/>
      <c r="C57" s="124"/>
      <c r="D57" s="206" t="s">
        <v>141</v>
      </c>
      <c r="E57" s="119" t="s">
        <v>1</v>
      </c>
      <c r="F57" s="118">
        <v>17</v>
      </c>
      <c r="G57" s="41"/>
      <c r="H57" s="41">
        <f t="shared" si="22"/>
        <v>0</v>
      </c>
      <c r="I57" s="41"/>
      <c r="J57" s="41">
        <f t="shared" si="21"/>
        <v>0</v>
      </c>
      <c r="K57" s="246"/>
    </row>
    <row r="58" spans="1:11">
      <c r="A58" s="42">
        <f t="shared" si="0"/>
        <v>56</v>
      </c>
      <c r="B58" s="206"/>
      <c r="C58" s="124"/>
      <c r="D58" s="206" t="s">
        <v>185</v>
      </c>
      <c r="E58" s="119" t="s">
        <v>1</v>
      </c>
      <c r="F58" s="118">
        <v>22</v>
      </c>
      <c r="G58" s="41"/>
      <c r="H58" s="41">
        <f t="shared" si="22"/>
        <v>0</v>
      </c>
      <c r="I58" s="41"/>
      <c r="J58" s="41">
        <f t="shared" si="21"/>
        <v>0</v>
      </c>
      <c r="K58" s="246"/>
    </row>
    <row r="59" spans="1:11">
      <c r="A59" s="42">
        <f t="shared" si="0"/>
        <v>57</v>
      </c>
      <c r="B59" s="206"/>
      <c r="C59" s="124"/>
      <c r="D59" s="206" t="s">
        <v>186</v>
      </c>
      <c r="E59" s="119" t="s">
        <v>1</v>
      </c>
      <c r="F59" s="118">
        <v>10</v>
      </c>
      <c r="G59" s="41"/>
      <c r="H59" s="41">
        <f t="shared" si="22"/>
        <v>0</v>
      </c>
      <c r="I59" s="41"/>
      <c r="J59" s="41">
        <f t="shared" si="21"/>
        <v>0</v>
      </c>
      <c r="K59" s="246"/>
    </row>
    <row r="60" spans="1:11">
      <c r="A60" s="42">
        <f>A59+1</f>
        <v>58</v>
      </c>
      <c r="B60" s="206"/>
      <c r="C60" s="124"/>
      <c r="D60" s="206" t="s">
        <v>187</v>
      </c>
      <c r="E60" s="119" t="s">
        <v>1</v>
      </c>
      <c r="F60" s="118">
        <v>68</v>
      </c>
      <c r="G60" s="41"/>
      <c r="H60" s="215" t="s">
        <v>145</v>
      </c>
      <c r="I60" s="41"/>
      <c r="J60" s="41">
        <f t="shared" si="21"/>
        <v>0</v>
      </c>
      <c r="K60" s="246"/>
    </row>
    <row r="61" spans="1:11">
      <c r="A61" s="42">
        <f t="shared" si="0"/>
        <v>59</v>
      </c>
      <c r="B61" s="206"/>
      <c r="C61" s="124"/>
      <c r="D61" s="206" t="s">
        <v>142</v>
      </c>
      <c r="E61" s="119" t="s">
        <v>1</v>
      </c>
      <c r="F61" s="118">
        <v>1</v>
      </c>
      <c r="G61" s="41"/>
      <c r="H61" s="41">
        <f>F61*G61</f>
        <v>0</v>
      </c>
      <c r="I61" s="41"/>
      <c r="J61" s="41">
        <f t="shared" si="21"/>
        <v>0</v>
      </c>
      <c r="K61" s="246"/>
    </row>
    <row r="62" spans="1:11">
      <c r="A62" s="42">
        <f t="shared" si="0"/>
        <v>60</v>
      </c>
      <c r="B62" s="206"/>
      <c r="C62" s="124"/>
      <c r="D62" s="206" t="s">
        <v>143</v>
      </c>
      <c r="E62" s="119" t="s">
        <v>1</v>
      </c>
      <c r="F62" s="118">
        <v>1</v>
      </c>
      <c r="G62" s="41"/>
      <c r="H62" s="41">
        <f>F62*G62</f>
        <v>0</v>
      </c>
      <c r="I62" s="41"/>
      <c r="J62" s="41">
        <f t="shared" si="21"/>
        <v>0</v>
      </c>
      <c r="K62" s="246"/>
    </row>
    <row r="63" spans="1:11">
      <c r="A63" s="42">
        <f t="shared" si="0"/>
        <v>61</v>
      </c>
      <c r="B63" s="206"/>
      <c r="C63" s="124"/>
      <c r="D63" s="206" t="s">
        <v>149</v>
      </c>
      <c r="E63" s="119" t="s">
        <v>1</v>
      </c>
      <c r="F63" s="118">
        <v>22</v>
      </c>
      <c r="G63" s="41"/>
      <c r="H63" s="41">
        <f>F63*G63</f>
        <v>0</v>
      </c>
      <c r="I63" s="41"/>
      <c r="J63" s="41">
        <f t="shared" si="21"/>
        <v>0</v>
      </c>
      <c r="K63" s="246"/>
    </row>
    <row r="64" spans="1:11">
      <c r="A64" s="42">
        <f t="shared" si="0"/>
        <v>62</v>
      </c>
      <c r="B64" s="247"/>
      <c r="C64" s="39"/>
      <c r="D64" s="90" t="s">
        <v>75</v>
      </c>
      <c r="E64" s="91"/>
      <c r="F64" s="92"/>
      <c r="G64" s="93"/>
      <c r="H64" s="94">
        <f>ROUND(SUM(H5:H63),0)</f>
        <v>0</v>
      </c>
      <c r="I64" s="41"/>
      <c r="J64" s="95"/>
      <c r="K64" s="248"/>
    </row>
    <row r="65" spans="1:11">
      <c r="A65" s="42">
        <f t="shared" si="0"/>
        <v>63</v>
      </c>
      <c r="B65" s="97"/>
      <c r="C65" s="88"/>
      <c r="D65" s="90" t="s">
        <v>76</v>
      </c>
      <c r="E65" s="91"/>
      <c r="F65" s="92"/>
      <c r="G65" s="93"/>
      <c r="H65" s="94"/>
      <c r="I65" s="41"/>
      <c r="J65" s="94">
        <f>ROUND(SUM(J5:J64),0)</f>
        <v>0</v>
      </c>
      <c r="K65" s="83"/>
    </row>
    <row r="66" spans="1:11" ht="13.5" thickBot="1">
      <c r="A66" s="42">
        <f t="shared" si="0"/>
        <v>64</v>
      </c>
      <c r="B66" s="97"/>
      <c r="C66" s="88"/>
      <c r="D66" s="90" t="s">
        <v>77</v>
      </c>
      <c r="E66" s="91"/>
      <c r="F66" s="92"/>
      <c r="G66" s="93"/>
      <c r="H66" s="94"/>
      <c r="I66" s="94"/>
      <c r="J66" s="96">
        <f>H64+J65</f>
        <v>0</v>
      </c>
      <c r="K66" s="83"/>
    </row>
    <row r="67" spans="1:11" ht="16.5" thickTop="1">
      <c r="A67" s="42">
        <f t="shared" si="0"/>
        <v>65</v>
      </c>
      <c r="B67" s="43"/>
      <c r="C67" s="57"/>
      <c r="D67" s="56" t="s">
        <v>6</v>
      </c>
      <c r="E67" s="58"/>
      <c r="F67" s="59"/>
      <c r="G67" s="60"/>
      <c r="H67" s="61"/>
      <c r="I67" s="61"/>
      <c r="J67" s="61"/>
      <c r="K67" s="249"/>
    </row>
    <row r="68" spans="1:11">
      <c r="A68" s="42">
        <f t="shared" si="0"/>
        <v>66</v>
      </c>
      <c r="B68" s="216"/>
      <c r="C68" s="26"/>
      <c r="D68" s="202" t="s">
        <v>155</v>
      </c>
      <c r="E68" s="213" t="s">
        <v>16</v>
      </c>
      <c r="F68" s="83">
        <v>20</v>
      </c>
      <c r="G68" s="74"/>
      <c r="H68" s="41">
        <f t="shared" ref="H68:H85" si="23">F68*G68</f>
        <v>0</v>
      </c>
      <c r="I68" s="41"/>
      <c r="J68" s="41">
        <f t="shared" ref="J68:J75" si="24">F68*I68</f>
        <v>0</v>
      </c>
      <c r="K68" s="250"/>
    </row>
    <row r="69" spans="1:11">
      <c r="A69" s="42">
        <f t="shared" ref="A69:A82" si="25">A68+1</f>
        <v>67</v>
      </c>
      <c r="B69" s="216"/>
      <c r="C69" s="26"/>
      <c r="D69" s="202" t="s">
        <v>156</v>
      </c>
      <c r="E69" s="213" t="s">
        <v>16</v>
      </c>
      <c r="F69" s="83">
        <v>23</v>
      </c>
      <c r="G69" s="74"/>
      <c r="H69" s="41">
        <f t="shared" si="23"/>
        <v>0</v>
      </c>
      <c r="I69" s="41"/>
      <c r="J69" s="41">
        <f t="shared" si="24"/>
        <v>0</v>
      </c>
      <c r="K69" s="250"/>
    </row>
    <row r="70" spans="1:11">
      <c r="A70" s="42">
        <f t="shared" si="25"/>
        <v>68</v>
      </c>
      <c r="B70" s="216"/>
      <c r="C70" s="26"/>
      <c r="D70" s="202" t="s">
        <v>157</v>
      </c>
      <c r="E70" s="213" t="s">
        <v>16</v>
      </c>
      <c r="F70" s="83">
        <v>41</v>
      </c>
      <c r="G70" s="74"/>
      <c r="H70" s="41">
        <f t="shared" si="23"/>
        <v>0</v>
      </c>
      <c r="I70" s="41"/>
      <c r="J70" s="41">
        <f t="shared" si="24"/>
        <v>0</v>
      </c>
      <c r="K70" s="250"/>
    </row>
    <row r="71" spans="1:11" ht="25.5">
      <c r="A71" s="42">
        <f t="shared" si="25"/>
        <v>69</v>
      </c>
      <c r="B71" s="225"/>
      <c r="C71" s="122"/>
      <c r="D71" s="226" t="s">
        <v>158</v>
      </c>
      <c r="E71" s="213" t="s">
        <v>16</v>
      </c>
      <c r="F71" s="83">
        <v>53</v>
      </c>
      <c r="G71" s="74"/>
      <c r="H71" s="41">
        <f t="shared" si="23"/>
        <v>0</v>
      </c>
      <c r="I71" s="41"/>
      <c r="J71" s="41">
        <f t="shared" si="24"/>
        <v>0</v>
      </c>
      <c r="K71" s="237"/>
    </row>
    <row r="72" spans="1:11" ht="25.5">
      <c r="A72" s="42">
        <f t="shared" si="25"/>
        <v>70</v>
      </c>
      <c r="B72" s="227"/>
      <c r="C72" s="122"/>
      <c r="D72" s="229" t="s">
        <v>177</v>
      </c>
      <c r="E72" s="213" t="s">
        <v>16</v>
      </c>
      <c r="F72" s="83">
        <v>80</v>
      </c>
      <c r="G72" s="74"/>
      <c r="H72" s="41">
        <f t="shared" si="23"/>
        <v>0</v>
      </c>
      <c r="I72" s="41"/>
      <c r="J72" s="41">
        <f t="shared" si="24"/>
        <v>0</v>
      </c>
      <c r="K72" s="237"/>
    </row>
    <row r="73" spans="1:11">
      <c r="A73" s="42">
        <f t="shared" si="25"/>
        <v>71</v>
      </c>
      <c r="B73" s="227"/>
      <c r="C73" s="122"/>
      <c r="D73" s="14" t="s">
        <v>209</v>
      </c>
      <c r="E73" s="119" t="s">
        <v>16</v>
      </c>
      <c r="F73" s="118">
        <v>465</v>
      </c>
      <c r="G73" s="41"/>
      <c r="H73" s="41">
        <f t="shared" si="23"/>
        <v>0</v>
      </c>
      <c r="I73" s="41"/>
      <c r="J73" s="41">
        <f t="shared" si="24"/>
        <v>0</v>
      </c>
      <c r="K73" s="237"/>
    </row>
    <row r="74" spans="1:11">
      <c r="A74" s="42">
        <f t="shared" si="25"/>
        <v>72</v>
      </c>
      <c r="B74" s="21"/>
      <c r="C74" s="26"/>
      <c r="D74" s="226" t="s">
        <v>168</v>
      </c>
      <c r="E74" s="213" t="s">
        <v>1</v>
      </c>
      <c r="F74" s="83">
        <v>120</v>
      </c>
      <c r="G74" s="74"/>
      <c r="H74" s="41">
        <f t="shared" si="23"/>
        <v>0</v>
      </c>
      <c r="I74" s="41"/>
      <c r="J74" s="41">
        <f t="shared" si="24"/>
        <v>0</v>
      </c>
      <c r="K74" s="237"/>
    </row>
    <row r="75" spans="1:11">
      <c r="A75" s="42">
        <f t="shared" si="25"/>
        <v>73</v>
      </c>
      <c r="B75" s="227"/>
      <c r="C75" s="122"/>
      <c r="D75" s="228" t="s">
        <v>14</v>
      </c>
      <c r="E75" s="213" t="s">
        <v>1</v>
      </c>
      <c r="F75" s="83">
        <v>3</v>
      </c>
      <c r="G75" s="74"/>
      <c r="H75" s="41">
        <f t="shared" si="23"/>
        <v>0</v>
      </c>
      <c r="I75" s="41"/>
      <c r="J75" s="41">
        <f t="shared" si="24"/>
        <v>0</v>
      </c>
      <c r="K75" s="237"/>
    </row>
    <row r="76" spans="1:11">
      <c r="A76" s="42">
        <f t="shared" si="25"/>
        <v>74</v>
      </c>
      <c r="B76" s="225"/>
      <c r="C76" s="122"/>
      <c r="D76" s="226" t="s">
        <v>12</v>
      </c>
      <c r="E76" s="213" t="s">
        <v>1</v>
      </c>
      <c r="F76" s="83">
        <v>8</v>
      </c>
      <c r="G76" s="74"/>
      <c r="H76" s="41">
        <f t="shared" si="23"/>
        <v>0</v>
      </c>
      <c r="I76" s="41"/>
      <c r="J76" s="41">
        <f>F76*I76</f>
        <v>0</v>
      </c>
      <c r="K76" s="237"/>
    </row>
    <row r="77" spans="1:11">
      <c r="A77" s="42">
        <f t="shared" si="25"/>
        <v>75</v>
      </c>
      <c r="B77" s="227"/>
      <c r="C77" s="122"/>
      <c r="D77" s="233" t="s">
        <v>159</v>
      </c>
      <c r="E77" s="213" t="s">
        <v>16</v>
      </c>
      <c r="F77" s="83">
        <v>195</v>
      </c>
      <c r="G77" s="74"/>
      <c r="H77" s="41">
        <f t="shared" si="23"/>
        <v>0</v>
      </c>
      <c r="I77" s="41"/>
      <c r="J77" s="41">
        <f t="shared" ref="J77:J80" si="26">F77*I77</f>
        <v>0</v>
      </c>
      <c r="K77" s="237"/>
    </row>
    <row r="78" spans="1:11">
      <c r="A78" s="42">
        <f t="shared" si="25"/>
        <v>76</v>
      </c>
      <c r="B78" s="227"/>
      <c r="C78" s="122"/>
      <c r="D78" s="233" t="s">
        <v>160</v>
      </c>
      <c r="E78" s="213" t="s">
        <v>16</v>
      </c>
      <c r="F78" s="83">
        <v>12</v>
      </c>
      <c r="G78" s="74"/>
      <c r="H78" s="41">
        <f t="shared" si="23"/>
        <v>0</v>
      </c>
      <c r="I78" s="41"/>
      <c r="J78" s="41">
        <f t="shared" si="26"/>
        <v>0</v>
      </c>
      <c r="K78" s="237"/>
    </row>
    <row r="79" spans="1:11">
      <c r="A79" s="42">
        <f t="shared" si="25"/>
        <v>77</v>
      </c>
      <c r="B79" s="227"/>
      <c r="C79" s="122"/>
      <c r="D79" s="234" t="s">
        <v>161</v>
      </c>
      <c r="E79" s="213" t="s">
        <v>16</v>
      </c>
      <c r="F79" s="83">
        <v>100</v>
      </c>
      <c r="G79" s="74"/>
      <c r="H79" s="41">
        <f t="shared" si="23"/>
        <v>0</v>
      </c>
      <c r="I79" s="41"/>
      <c r="J79" s="41">
        <f t="shared" si="26"/>
        <v>0</v>
      </c>
      <c r="K79" s="237"/>
    </row>
    <row r="80" spans="1:11">
      <c r="A80" s="42">
        <f t="shared" si="25"/>
        <v>78</v>
      </c>
      <c r="B80" s="227"/>
      <c r="C80" s="122"/>
      <c r="D80" s="233" t="s">
        <v>162</v>
      </c>
      <c r="E80" s="213" t="s">
        <v>16</v>
      </c>
      <c r="F80" s="83">
        <v>26</v>
      </c>
      <c r="G80" s="74"/>
      <c r="H80" s="41">
        <f t="shared" si="23"/>
        <v>0</v>
      </c>
      <c r="I80" s="41"/>
      <c r="J80" s="41">
        <f t="shared" si="26"/>
        <v>0</v>
      </c>
      <c r="K80" s="237"/>
    </row>
    <row r="81" spans="1:11" ht="25.5">
      <c r="A81" s="42">
        <f t="shared" si="25"/>
        <v>79</v>
      </c>
      <c r="B81" s="227"/>
      <c r="C81" s="122"/>
      <c r="D81" s="226" t="s">
        <v>210</v>
      </c>
      <c r="E81" s="213" t="s">
        <v>1</v>
      </c>
      <c r="F81" s="83">
        <v>43</v>
      </c>
      <c r="G81" s="74"/>
      <c r="H81" s="41">
        <f t="shared" si="23"/>
        <v>0</v>
      </c>
      <c r="I81" s="41"/>
      <c r="J81" s="41">
        <f>F81*I81</f>
        <v>0</v>
      </c>
      <c r="K81" s="237"/>
    </row>
    <row r="82" spans="1:11" ht="25.5">
      <c r="A82" s="42">
        <f t="shared" si="25"/>
        <v>80</v>
      </c>
      <c r="B82" s="227"/>
      <c r="C82" s="122"/>
      <c r="D82" s="226" t="s">
        <v>211</v>
      </c>
      <c r="E82" s="213" t="s">
        <v>1</v>
      </c>
      <c r="F82" s="83">
        <v>12</v>
      </c>
      <c r="G82" s="74"/>
      <c r="H82" s="41">
        <f t="shared" si="23"/>
        <v>0</v>
      </c>
      <c r="I82" s="41"/>
      <c r="J82" s="41">
        <f t="shared" ref="J82:J85" si="27">F82*I82</f>
        <v>0</v>
      </c>
      <c r="K82" s="237"/>
    </row>
    <row r="83" spans="1:11" ht="25.5">
      <c r="A83" s="42">
        <f>A82+1</f>
        <v>81</v>
      </c>
      <c r="B83" s="227"/>
      <c r="C83" s="122"/>
      <c r="D83" s="226" t="s">
        <v>212</v>
      </c>
      <c r="E83" s="213" t="s">
        <v>1</v>
      </c>
      <c r="F83" s="83">
        <v>9</v>
      </c>
      <c r="G83" s="74"/>
      <c r="H83" s="41">
        <f t="shared" si="23"/>
        <v>0</v>
      </c>
      <c r="I83" s="41"/>
      <c r="J83" s="41">
        <f t="shared" si="27"/>
        <v>0</v>
      </c>
      <c r="K83" s="237"/>
    </row>
    <row r="84" spans="1:11">
      <c r="A84" s="42">
        <f t="shared" ref="A84:A104" si="28">A83+1</f>
        <v>82</v>
      </c>
      <c r="B84" s="227"/>
      <c r="C84" s="122"/>
      <c r="D84" s="230" t="s">
        <v>163</v>
      </c>
      <c r="E84" s="213" t="s">
        <v>1</v>
      </c>
      <c r="F84" s="83">
        <v>1</v>
      </c>
      <c r="G84" s="74"/>
      <c r="H84" s="41">
        <f t="shared" si="23"/>
        <v>0</v>
      </c>
      <c r="I84" s="41"/>
      <c r="J84" s="41">
        <f t="shared" si="27"/>
        <v>0</v>
      </c>
      <c r="K84" s="237"/>
    </row>
    <row r="85" spans="1:11">
      <c r="A85" s="42">
        <f t="shared" si="28"/>
        <v>83</v>
      </c>
      <c r="B85" s="227"/>
      <c r="C85" s="122"/>
      <c r="D85" s="230" t="s">
        <v>164</v>
      </c>
      <c r="E85" s="213" t="s">
        <v>1</v>
      </c>
      <c r="F85" s="83">
        <v>2</v>
      </c>
      <c r="G85" s="74"/>
      <c r="H85" s="41">
        <f t="shared" si="23"/>
        <v>0</v>
      </c>
      <c r="I85" s="41"/>
      <c r="J85" s="41">
        <f t="shared" si="27"/>
        <v>0</v>
      </c>
      <c r="K85" s="237"/>
    </row>
    <row r="86" spans="1:11">
      <c r="A86" s="42">
        <f t="shared" si="28"/>
        <v>84</v>
      </c>
      <c r="B86" s="225"/>
      <c r="C86" s="122"/>
      <c r="D86" s="35" t="s">
        <v>123</v>
      </c>
      <c r="E86" s="213" t="s">
        <v>1</v>
      </c>
      <c r="F86" s="83">
        <v>2</v>
      </c>
      <c r="G86" s="74"/>
      <c r="H86" s="41">
        <f>F86*G86</f>
        <v>0</v>
      </c>
      <c r="I86" s="41"/>
      <c r="J86" s="41">
        <f>F86*I86</f>
        <v>0</v>
      </c>
      <c r="K86" s="237"/>
    </row>
    <row r="87" spans="1:11">
      <c r="A87" s="42">
        <f t="shared" si="28"/>
        <v>85</v>
      </c>
      <c r="B87" s="225"/>
      <c r="C87" s="122"/>
      <c r="D87" s="231" t="s">
        <v>44</v>
      </c>
      <c r="E87" s="232" t="s">
        <v>1</v>
      </c>
      <c r="F87" s="83">
        <v>96</v>
      </c>
      <c r="G87" s="74"/>
      <c r="H87" s="41">
        <f>F87*G87</f>
        <v>0</v>
      </c>
      <c r="I87" s="41"/>
      <c r="J87" s="41">
        <f>F87*I87</f>
        <v>0</v>
      </c>
      <c r="K87" s="237"/>
    </row>
    <row r="88" spans="1:11">
      <c r="A88" s="42">
        <f t="shared" si="28"/>
        <v>86</v>
      </c>
      <c r="B88" s="54"/>
      <c r="C88" s="37"/>
      <c r="D88" s="62" t="s">
        <v>51</v>
      </c>
      <c r="E88" s="38"/>
      <c r="F88" s="75"/>
      <c r="G88" s="63"/>
      <c r="H88" s="64"/>
      <c r="I88" s="64"/>
      <c r="J88" s="65">
        <f>ROUND(SUM(J68:J87),0)</f>
        <v>0</v>
      </c>
      <c r="K88" s="251"/>
    </row>
    <row r="89" spans="1:11">
      <c r="A89" s="42">
        <f t="shared" si="28"/>
        <v>87</v>
      </c>
      <c r="B89" s="54"/>
      <c r="C89" s="37"/>
      <c r="D89" s="62" t="s">
        <v>86</v>
      </c>
      <c r="E89" s="38"/>
      <c r="F89" s="75"/>
      <c r="G89" s="63"/>
      <c r="H89" s="64"/>
      <c r="I89" s="64"/>
      <c r="J89" s="65">
        <f>ROUND(J88*0.03,0)</f>
        <v>0</v>
      </c>
      <c r="K89" s="251"/>
    </row>
    <row r="90" spans="1:11">
      <c r="A90" s="42">
        <f t="shared" si="28"/>
        <v>88</v>
      </c>
      <c r="B90" s="54"/>
      <c r="C90" s="37"/>
      <c r="D90" s="51" t="s">
        <v>75</v>
      </c>
      <c r="E90" s="45"/>
      <c r="F90" s="75"/>
      <c r="G90" s="46"/>
      <c r="H90" s="52">
        <f>ROUND(SUM(H67:H89),0)</f>
        <v>0</v>
      </c>
      <c r="I90" s="50"/>
      <c r="J90" s="53"/>
      <c r="K90" s="252"/>
    </row>
    <row r="91" spans="1:11">
      <c r="A91" s="42">
        <f t="shared" si="28"/>
        <v>89</v>
      </c>
      <c r="B91" s="54"/>
      <c r="C91" s="37"/>
      <c r="D91" s="51" t="s">
        <v>76</v>
      </c>
      <c r="E91" s="45"/>
      <c r="F91" s="75"/>
      <c r="G91" s="46"/>
      <c r="H91" s="47"/>
      <c r="I91" s="50"/>
      <c r="J91" s="52">
        <f>J88+J89</f>
        <v>0</v>
      </c>
      <c r="K91" s="252"/>
    </row>
    <row r="92" spans="1:11" ht="13.5" thickBot="1">
      <c r="A92" s="42">
        <f t="shared" si="28"/>
        <v>90</v>
      </c>
      <c r="B92" s="54"/>
      <c r="C92" s="37"/>
      <c r="D92" s="51" t="s">
        <v>78</v>
      </c>
      <c r="E92" s="45"/>
      <c r="F92" s="75"/>
      <c r="G92" s="46"/>
      <c r="H92" s="47"/>
      <c r="I92" s="47"/>
      <c r="J92" s="55">
        <f>H90+J91</f>
        <v>0</v>
      </c>
      <c r="K92" s="252"/>
    </row>
    <row r="93" spans="1:11" ht="16.5" thickTop="1">
      <c r="A93" s="42">
        <f t="shared" si="28"/>
        <v>91</v>
      </c>
      <c r="B93" s="23"/>
      <c r="C93" s="11"/>
      <c r="D93" s="56" t="s">
        <v>88</v>
      </c>
      <c r="E93" s="66"/>
      <c r="F93" s="75"/>
      <c r="G93" s="60"/>
      <c r="H93" s="61"/>
      <c r="I93" s="61"/>
      <c r="J93" s="47"/>
      <c r="K93" s="253"/>
    </row>
    <row r="94" spans="1:11">
      <c r="A94" s="42">
        <f t="shared" si="28"/>
        <v>92</v>
      </c>
      <c r="B94" s="217"/>
      <c r="C94" s="11"/>
      <c r="D94" s="254" t="s">
        <v>17</v>
      </c>
      <c r="E94" s="255" t="s">
        <v>1</v>
      </c>
      <c r="F94" s="256">
        <v>122</v>
      </c>
      <c r="G94" s="125"/>
      <c r="H94" s="257" t="s">
        <v>145</v>
      </c>
      <c r="I94" s="50"/>
      <c r="J94" s="50">
        <f t="shared" ref="J94:J96" si="29">F94*I94</f>
        <v>0</v>
      </c>
      <c r="K94" s="125"/>
    </row>
    <row r="95" spans="1:11">
      <c r="A95" s="42">
        <f t="shared" si="28"/>
        <v>93</v>
      </c>
      <c r="B95" s="217"/>
      <c r="C95" s="11"/>
      <c r="D95" s="254" t="s">
        <v>18</v>
      </c>
      <c r="E95" s="255" t="s">
        <v>1</v>
      </c>
      <c r="F95" s="256">
        <v>122</v>
      </c>
      <c r="G95" s="125"/>
      <c r="H95" s="257" t="s">
        <v>145</v>
      </c>
      <c r="I95" s="50"/>
      <c r="J95" s="50">
        <f t="shared" si="29"/>
        <v>0</v>
      </c>
      <c r="K95" s="125"/>
    </row>
    <row r="96" spans="1:11">
      <c r="A96" s="42">
        <f t="shared" si="28"/>
        <v>94</v>
      </c>
      <c r="B96" s="217"/>
      <c r="C96" s="11"/>
      <c r="D96" s="254" t="s">
        <v>19</v>
      </c>
      <c r="E96" s="255" t="s">
        <v>1</v>
      </c>
      <c r="F96" s="256">
        <v>18</v>
      </c>
      <c r="G96" s="125"/>
      <c r="H96" s="257" t="s">
        <v>145</v>
      </c>
      <c r="I96" s="50"/>
      <c r="J96" s="50">
        <f t="shared" si="29"/>
        <v>0</v>
      </c>
      <c r="K96" s="125"/>
    </row>
    <row r="97" spans="1:11" ht="15.75">
      <c r="A97" s="42">
        <f t="shared" si="28"/>
        <v>95</v>
      </c>
      <c r="B97" s="78"/>
      <c r="C97" s="76"/>
      <c r="D97" s="11" t="s">
        <v>2</v>
      </c>
      <c r="E97" s="258"/>
      <c r="F97" s="259"/>
      <c r="G97" s="125"/>
      <c r="H97" s="257"/>
      <c r="I97" s="50"/>
      <c r="J97" s="50"/>
      <c r="K97" s="260"/>
    </row>
    <row r="98" spans="1:11" ht="15">
      <c r="A98" s="42">
        <f t="shared" si="28"/>
        <v>96</v>
      </c>
      <c r="B98" s="22"/>
      <c r="C98" s="76"/>
      <c r="D98" s="8" t="s">
        <v>53</v>
      </c>
      <c r="E98" s="261" t="s">
        <v>1</v>
      </c>
      <c r="F98" s="256">
        <v>81</v>
      </c>
      <c r="G98" s="125"/>
      <c r="H98" s="257" t="s">
        <v>145</v>
      </c>
      <c r="I98" s="50"/>
      <c r="J98" s="50">
        <f t="shared" ref="J98:J104" si="30">F98*I98</f>
        <v>0</v>
      </c>
      <c r="K98" s="121"/>
    </row>
    <row r="99" spans="1:11" ht="15">
      <c r="A99" s="42">
        <f t="shared" si="28"/>
        <v>97</v>
      </c>
      <c r="B99" s="22"/>
      <c r="C99" s="76"/>
      <c r="D99" s="8" t="s">
        <v>9</v>
      </c>
      <c r="E99" s="261" t="s">
        <v>1</v>
      </c>
      <c r="F99" s="256">
        <v>162</v>
      </c>
      <c r="G99" s="125"/>
      <c r="H99" s="257" t="s">
        <v>145</v>
      </c>
      <c r="I99" s="50"/>
      <c r="J99" s="50">
        <f t="shared" si="30"/>
        <v>0</v>
      </c>
      <c r="K99" s="121"/>
    </row>
    <row r="100" spans="1:11" ht="15">
      <c r="A100" s="42">
        <f t="shared" si="28"/>
        <v>98</v>
      </c>
      <c r="B100" s="218"/>
      <c r="C100" s="76"/>
      <c r="D100" s="2" t="s">
        <v>13</v>
      </c>
      <c r="E100" s="5" t="s">
        <v>1</v>
      </c>
      <c r="F100" s="256">
        <v>162</v>
      </c>
      <c r="G100" s="125"/>
      <c r="H100" s="257" t="s">
        <v>145</v>
      </c>
      <c r="I100" s="50"/>
      <c r="J100" s="50">
        <f t="shared" si="30"/>
        <v>0</v>
      </c>
      <c r="K100" s="4"/>
    </row>
    <row r="101" spans="1:11" ht="15">
      <c r="A101" s="42">
        <f t="shared" si="28"/>
        <v>99</v>
      </c>
      <c r="B101" s="217"/>
      <c r="C101" s="76"/>
      <c r="D101" s="8" t="s">
        <v>50</v>
      </c>
      <c r="E101" s="5" t="s">
        <v>1</v>
      </c>
      <c r="F101" s="256">
        <v>2</v>
      </c>
      <c r="G101" s="125"/>
      <c r="H101" s="257" t="s">
        <v>145</v>
      </c>
      <c r="I101" s="50"/>
      <c r="J101" s="50">
        <f t="shared" si="30"/>
        <v>0</v>
      </c>
      <c r="K101" s="4"/>
    </row>
    <row r="102" spans="1:11" ht="15">
      <c r="A102" s="42">
        <f t="shared" si="28"/>
        <v>100</v>
      </c>
      <c r="B102" s="217"/>
      <c r="C102" s="76"/>
      <c r="D102" s="254" t="s">
        <v>152</v>
      </c>
      <c r="E102" s="120" t="s">
        <v>0</v>
      </c>
      <c r="F102" s="256">
        <v>8</v>
      </c>
      <c r="G102" s="125"/>
      <c r="H102" s="257" t="s">
        <v>145</v>
      </c>
      <c r="I102" s="50"/>
      <c r="J102" s="50">
        <f t="shared" si="30"/>
        <v>0</v>
      </c>
      <c r="K102" s="121"/>
    </row>
    <row r="103" spans="1:11" ht="15">
      <c r="A103" s="42">
        <f t="shared" si="28"/>
        <v>101</v>
      </c>
      <c r="B103" s="22"/>
      <c r="C103" s="76"/>
      <c r="D103" s="11" t="s">
        <v>52</v>
      </c>
      <c r="E103" s="261"/>
      <c r="F103" s="262"/>
      <c r="G103" s="125"/>
      <c r="H103" s="257" t="s">
        <v>145</v>
      </c>
      <c r="I103" s="50"/>
      <c r="J103" s="50"/>
      <c r="K103" s="121"/>
    </row>
    <row r="104" spans="1:11" ht="15">
      <c r="A104" s="42">
        <f t="shared" si="28"/>
        <v>102</v>
      </c>
      <c r="B104" s="22"/>
      <c r="C104" s="76"/>
      <c r="D104" s="254" t="s">
        <v>153</v>
      </c>
      <c r="E104" s="120" t="s">
        <v>0</v>
      </c>
      <c r="F104" s="256">
        <v>4</v>
      </c>
      <c r="G104" s="125"/>
      <c r="H104" s="257" t="s">
        <v>145</v>
      </c>
      <c r="I104" s="50"/>
      <c r="J104" s="50">
        <f t="shared" si="30"/>
        <v>0</v>
      </c>
      <c r="K104" s="4"/>
    </row>
    <row r="105" spans="1:11" ht="15.75">
      <c r="A105" s="42">
        <f>A104+1</f>
        <v>103</v>
      </c>
      <c r="B105" s="22"/>
      <c r="C105" s="76"/>
      <c r="D105" s="11" t="s">
        <v>204</v>
      </c>
      <c r="E105" s="261"/>
      <c r="F105" s="263"/>
      <c r="G105" s="125"/>
      <c r="H105" s="257"/>
      <c r="I105" s="50"/>
      <c r="J105" s="50"/>
      <c r="K105" s="121"/>
    </row>
    <row r="106" spans="1:11" ht="15">
      <c r="A106" s="42">
        <f t="shared" ref="A106:A122" si="31">A105+1</f>
        <v>104</v>
      </c>
      <c r="B106" s="217"/>
      <c r="C106" s="76"/>
      <c r="D106" s="254" t="s">
        <v>170</v>
      </c>
      <c r="E106" s="120" t="s">
        <v>0</v>
      </c>
      <c r="F106" s="256">
        <v>8</v>
      </c>
      <c r="G106" s="125"/>
      <c r="H106" s="257" t="s">
        <v>145</v>
      </c>
      <c r="I106" s="50"/>
      <c r="J106" s="50">
        <f t="shared" ref="J106:J108" si="32">F106*I106</f>
        <v>0</v>
      </c>
      <c r="K106" s="264"/>
    </row>
    <row r="107" spans="1:11" ht="15.75">
      <c r="A107" s="42">
        <f t="shared" si="31"/>
        <v>105</v>
      </c>
      <c r="B107" s="22"/>
      <c r="C107" s="76"/>
      <c r="D107" s="11" t="s">
        <v>10</v>
      </c>
      <c r="E107" s="261"/>
      <c r="F107" s="263"/>
      <c r="G107" s="125"/>
      <c r="H107" s="257"/>
      <c r="I107" s="50"/>
      <c r="J107" s="50"/>
      <c r="K107" s="121"/>
    </row>
    <row r="108" spans="1:11" ht="15">
      <c r="A108" s="42">
        <f t="shared" si="31"/>
        <v>106</v>
      </c>
      <c r="B108" s="217"/>
      <c r="C108" s="76"/>
      <c r="D108" s="254" t="s">
        <v>154</v>
      </c>
      <c r="E108" s="120" t="s">
        <v>0</v>
      </c>
      <c r="F108" s="256">
        <v>2</v>
      </c>
      <c r="G108" s="125"/>
      <c r="H108" s="257" t="s">
        <v>145</v>
      </c>
      <c r="I108" s="50"/>
      <c r="J108" s="50">
        <f t="shared" si="32"/>
        <v>0</v>
      </c>
      <c r="K108" s="264"/>
    </row>
    <row r="109" spans="1:11" ht="15">
      <c r="A109" s="42">
        <f t="shared" si="31"/>
        <v>107</v>
      </c>
      <c r="B109" s="22"/>
      <c r="C109" s="76"/>
      <c r="D109" s="11" t="s">
        <v>116</v>
      </c>
      <c r="E109" s="261"/>
      <c r="F109" s="259"/>
      <c r="G109" s="125"/>
      <c r="H109" s="257" t="s">
        <v>145</v>
      </c>
      <c r="I109" s="50"/>
      <c r="J109" s="50"/>
      <c r="K109" s="121"/>
    </row>
    <row r="110" spans="1:11" ht="15">
      <c r="A110" s="42">
        <f t="shared" si="31"/>
        <v>108</v>
      </c>
      <c r="B110" s="217"/>
      <c r="C110" s="76"/>
      <c r="D110" s="254" t="s">
        <v>154</v>
      </c>
      <c r="E110" s="120" t="s">
        <v>0</v>
      </c>
      <c r="F110" s="256">
        <v>8</v>
      </c>
      <c r="G110" s="125"/>
      <c r="H110" s="257" t="s">
        <v>145</v>
      </c>
      <c r="I110" s="50"/>
      <c r="J110" s="50">
        <f>F110*I110</f>
        <v>0</v>
      </c>
      <c r="K110" s="264"/>
    </row>
    <row r="111" spans="1:11" ht="16.5" thickBot="1">
      <c r="A111" s="42">
        <f t="shared" si="31"/>
        <v>109</v>
      </c>
      <c r="B111" s="23"/>
      <c r="C111" s="76"/>
      <c r="D111" s="67" t="s">
        <v>79</v>
      </c>
      <c r="E111" s="68"/>
      <c r="F111" s="263"/>
      <c r="G111" s="69"/>
      <c r="H111" s="257"/>
      <c r="I111" s="70"/>
      <c r="J111" s="55">
        <f>SUM(J94:J110)</f>
        <v>0</v>
      </c>
      <c r="K111" s="271"/>
    </row>
    <row r="112" spans="1:11" ht="16.5" thickTop="1">
      <c r="A112" s="42">
        <f t="shared" si="31"/>
        <v>110</v>
      </c>
      <c r="B112" s="78"/>
      <c r="C112" s="77"/>
      <c r="D112" s="272" t="s">
        <v>4</v>
      </c>
      <c r="E112" s="79"/>
      <c r="F112" s="256"/>
      <c r="G112" s="121"/>
      <c r="H112" s="257"/>
      <c r="I112" s="33"/>
      <c r="J112" s="8"/>
      <c r="K112" s="8"/>
    </row>
    <row r="113" spans="1:11">
      <c r="A113" s="42">
        <f t="shared" si="31"/>
        <v>111</v>
      </c>
      <c r="B113" s="217"/>
      <c r="C113" s="8"/>
      <c r="D113" s="254" t="s">
        <v>57</v>
      </c>
      <c r="E113" s="120" t="s">
        <v>1</v>
      </c>
      <c r="F113" s="256">
        <v>6</v>
      </c>
      <c r="G113" s="121"/>
      <c r="H113" s="257" t="s">
        <v>145</v>
      </c>
      <c r="I113" s="50"/>
      <c r="J113" s="50">
        <f t="shared" ref="J113:J121" si="33">F113*I113</f>
        <v>0</v>
      </c>
      <c r="K113" s="8"/>
    </row>
    <row r="114" spans="1:11">
      <c r="A114" s="42">
        <f t="shared" si="31"/>
        <v>112</v>
      </c>
      <c r="B114" s="217"/>
      <c r="C114" s="8"/>
      <c r="D114" s="254" t="s">
        <v>220</v>
      </c>
      <c r="E114" s="120" t="s">
        <v>48</v>
      </c>
      <c r="F114" s="256">
        <v>1</v>
      </c>
      <c r="G114" s="121"/>
      <c r="H114" s="257" t="s">
        <v>145</v>
      </c>
      <c r="I114" s="50"/>
      <c r="J114" s="50">
        <f t="shared" si="33"/>
        <v>0</v>
      </c>
      <c r="K114" s="8"/>
    </row>
    <row r="115" spans="1:11">
      <c r="A115" s="42">
        <f t="shared" si="31"/>
        <v>113</v>
      </c>
      <c r="B115" s="273"/>
      <c r="C115" s="2"/>
      <c r="D115" s="168" t="s">
        <v>148</v>
      </c>
      <c r="E115" s="167" t="s">
        <v>16</v>
      </c>
      <c r="F115" s="256">
        <v>76</v>
      </c>
      <c r="G115" s="121"/>
      <c r="H115" s="257" t="s">
        <v>145</v>
      </c>
      <c r="I115" s="50"/>
      <c r="J115" s="50">
        <f t="shared" si="33"/>
        <v>0</v>
      </c>
      <c r="K115" s="8"/>
    </row>
    <row r="116" spans="1:11" ht="15">
      <c r="A116" s="42">
        <f t="shared" si="31"/>
        <v>114</v>
      </c>
      <c r="B116" s="217"/>
      <c r="C116" s="8"/>
      <c r="D116" s="254" t="s">
        <v>5</v>
      </c>
      <c r="E116" s="120" t="s">
        <v>1</v>
      </c>
      <c r="F116" s="256">
        <v>1460</v>
      </c>
      <c r="G116" s="274"/>
      <c r="H116" s="257" t="s">
        <v>145</v>
      </c>
      <c r="I116" s="50"/>
      <c r="J116" s="50">
        <f t="shared" si="33"/>
        <v>0</v>
      </c>
      <c r="K116" s="275"/>
    </row>
    <row r="117" spans="1:11" ht="15">
      <c r="A117" s="42">
        <f t="shared" si="31"/>
        <v>115</v>
      </c>
      <c r="B117" s="217"/>
      <c r="C117" s="8"/>
      <c r="D117" s="254" t="s">
        <v>39</v>
      </c>
      <c r="E117" s="120" t="s">
        <v>16</v>
      </c>
      <c r="F117" s="256">
        <v>520</v>
      </c>
      <c r="G117" s="274"/>
      <c r="H117" s="257" t="s">
        <v>145</v>
      </c>
      <c r="I117" s="50"/>
      <c r="J117" s="50">
        <f t="shared" si="33"/>
        <v>0</v>
      </c>
      <c r="K117" s="275"/>
    </row>
    <row r="118" spans="1:11" ht="15">
      <c r="A118" s="42">
        <f t="shared" si="31"/>
        <v>116</v>
      </c>
      <c r="B118" s="217"/>
      <c r="C118" s="8"/>
      <c r="D118" s="254" t="s">
        <v>40</v>
      </c>
      <c r="E118" s="120" t="s">
        <v>1</v>
      </c>
      <c r="F118" s="256">
        <v>1</v>
      </c>
      <c r="G118" s="274"/>
      <c r="H118" s="257" t="s">
        <v>145</v>
      </c>
      <c r="I118" s="50"/>
      <c r="J118" s="50">
        <f t="shared" si="33"/>
        <v>0</v>
      </c>
      <c r="K118" s="275"/>
    </row>
    <row r="119" spans="1:11" ht="15">
      <c r="A119" s="42">
        <f t="shared" si="31"/>
        <v>117</v>
      </c>
      <c r="B119" s="217"/>
      <c r="C119" s="8"/>
      <c r="D119" s="254" t="s">
        <v>41</v>
      </c>
      <c r="E119" s="120" t="s">
        <v>1</v>
      </c>
      <c r="F119" s="256">
        <v>1</v>
      </c>
      <c r="G119" s="274"/>
      <c r="H119" s="257" t="s">
        <v>145</v>
      </c>
      <c r="I119" s="50"/>
      <c r="J119" s="50">
        <f t="shared" si="33"/>
        <v>0</v>
      </c>
      <c r="K119" s="275"/>
    </row>
    <row r="120" spans="1:11" ht="15">
      <c r="A120" s="42">
        <f t="shared" si="31"/>
        <v>118</v>
      </c>
      <c r="B120" s="217"/>
      <c r="C120" s="8"/>
      <c r="D120" s="254" t="s">
        <v>42</v>
      </c>
      <c r="E120" s="120" t="s">
        <v>1</v>
      </c>
      <c r="F120" s="256">
        <v>1</v>
      </c>
      <c r="G120" s="274"/>
      <c r="H120" s="257" t="s">
        <v>145</v>
      </c>
      <c r="I120" s="50"/>
      <c r="J120" s="50">
        <f t="shared" si="33"/>
        <v>0</v>
      </c>
      <c r="K120" s="275"/>
    </row>
    <row r="121" spans="1:11" ht="15">
      <c r="A121" s="42">
        <f t="shared" si="31"/>
        <v>119</v>
      </c>
      <c r="B121" s="217"/>
      <c r="C121" s="8"/>
      <c r="D121" s="254" t="s">
        <v>43</v>
      </c>
      <c r="E121" s="120" t="s">
        <v>1</v>
      </c>
      <c r="F121" s="256">
        <v>1</v>
      </c>
      <c r="G121" s="274"/>
      <c r="H121" s="257" t="s">
        <v>145</v>
      </c>
      <c r="I121" s="50"/>
      <c r="J121" s="50">
        <f t="shared" si="33"/>
        <v>0</v>
      </c>
      <c r="K121" s="275"/>
    </row>
    <row r="122" spans="1:11" ht="16.5" thickBot="1">
      <c r="A122" s="42">
        <f t="shared" si="31"/>
        <v>120</v>
      </c>
      <c r="B122" s="23"/>
      <c r="C122" s="11"/>
      <c r="D122" s="67" t="s">
        <v>80</v>
      </c>
      <c r="E122" s="68"/>
      <c r="F122" s="263"/>
      <c r="G122" s="69"/>
      <c r="H122" s="70"/>
      <c r="I122" s="70"/>
      <c r="J122" s="55">
        <f>SUM(J113:J121)</f>
        <v>0</v>
      </c>
      <c r="K122" s="275"/>
    </row>
    <row r="123" spans="1:11" ht="13.5" thickTop="1"/>
    <row r="124" spans="1:11" ht="15">
      <c r="B124" s="204" t="s">
        <v>111</v>
      </c>
      <c r="C124" s="147"/>
      <c r="D124" s="147"/>
      <c r="E124" s="147"/>
      <c r="F124" s="147"/>
      <c r="G124" s="147"/>
    </row>
    <row r="125" spans="1:11" ht="39" customHeight="1">
      <c r="B125" s="284" t="s">
        <v>112</v>
      </c>
      <c r="C125" s="284"/>
      <c r="D125" s="284"/>
      <c r="E125" s="284"/>
      <c r="F125" s="284"/>
      <c r="G125" s="284"/>
      <c r="H125" s="284"/>
      <c r="I125" s="284"/>
      <c r="J125" s="284"/>
    </row>
  </sheetData>
  <mergeCells count="7">
    <mergeCell ref="B125:J125"/>
    <mergeCell ref="K1:K2"/>
    <mergeCell ref="A1:A2"/>
    <mergeCell ref="B1:B2"/>
    <mergeCell ref="D1:D2"/>
    <mergeCell ref="E1:E2"/>
    <mergeCell ref="F1:F2"/>
  </mergeCells>
  <printOptions gridLines="1"/>
  <pageMargins left="0.43307086614173229" right="0.27559055118110237" top="0.70866141732283472" bottom="0.59055118110236227" header="0.31496062992125984" footer="0.23622047244094491"/>
  <pageSetup paperSize="9" scale="90" orientation="landscape" r:id="rId1"/>
  <headerFooter>
    <oddHeader>&amp;C&amp;"Arial,tučné kurzíva"&amp;14SOUPIS PRACÍ - FÁZE 2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KrList</vt:lpstr>
      <vt:lpstr>Rekap</vt:lpstr>
      <vt:lpstr>SP_F1</vt:lpstr>
      <vt:lpstr>SP_F2</vt:lpstr>
      <vt:lpstr>Rekap!Názvy_tisku</vt:lpstr>
      <vt:lpstr>SP_F1!Názvy_tisku</vt:lpstr>
      <vt:lpstr>SP_F2!Názvy_tisku</vt:lpstr>
    </vt:vector>
  </TitlesOfParts>
  <Company>RMElektro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Miroslav Rek</dc:creator>
  <cp:lastModifiedBy>RME</cp:lastModifiedBy>
  <cp:lastPrinted>2024-05-13T10:16:49Z</cp:lastPrinted>
  <dcterms:created xsi:type="dcterms:W3CDTF">1997-02-15T12:55:11Z</dcterms:created>
  <dcterms:modified xsi:type="dcterms:W3CDTF">2024-05-13T10:30:23Z</dcterms:modified>
</cp:coreProperties>
</file>