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udova A" sheetId="2" r:id="rId2"/>
    <sheet name="02 - Budova D" sheetId="3" r:id="rId3"/>
    <sheet name="03 - Budova F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Budova A'!$C$119:$K$165</definedName>
    <definedName name="_xlnm.Print_Area" localSheetId="1">'01 - Budova A'!$C$4:$J$76,'01 - Budova A'!$C$82:$J$101,'01 - Budova A'!$C$107:$J$165</definedName>
    <definedName name="_xlnm.Print_Titles" localSheetId="1">'01 - Budova A'!$119:$119</definedName>
    <definedName name="_xlnm._FilterDatabase" localSheetId="2" hidden="1">'02 - Budova D'!$C$119:$K$164</definedName>
    <definedName name="_xlnm.Print_Area" localSheetId="2">'02 - Budova D'!$C$4:$J$76,'02 - Budova D'!$C$82:$J$101,'02 - Budova D'!$C$107:$J$164</definedName>
    <definedName name="_xlnm.Print_Titles" localSheetId="2">'02 - Budova D'!$119:$119</definedName>
    <definedName name="_xlnm._FilterDatabase" localSheetId="3" hidden="1">'03 - Budova F'!$C$119:$K$164</definedName>
    <definedName name="_xlnm.Print_Area" localSheetId="3">'03 - Budova F'!$C$4:$J$76,'03 - Budova F'!$C$82:$J$101,'03 - Budova F'!$C$107:$J$164</definedName>
    <definedName name="_xlnm.Print_Titles" localSheetId="3">'03 - Budova F'!$119:$119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85"/>
  <c i="3" r="J37"/>
  <c r="J36"/>
  <c i="1" r="AY96"/>
  <c i="3" r="J35"/>
  <c i="1" r="AX96"/>
  <c i="3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85"/>
  <c i="2" r="J37"/>
  <c r="J36"/>
  <c i="1" r="AY95"/>
  <c i="2" r="J35"/>
  <c i="1" r="AX95"/>
  <c i="2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J34"/>
  <c r="BK158"/>
  <c i="1" r="AS94"/>
  <c i="2" r="BK161"/>
  <c r="J156"/>
  <c r="BK153"/>
  <c r="BK151"/>
  <c r="BK148"/>
  <c r="J147"/>
  <c r="J145"/>
  <c r="J142"/>
  <c r="BK139"/>
  <c r="BK137"/>
  <c r="BK136"/>
  <c r="BK134"/>
  <c r="BK132"/>
  <c r="BK131"/>
  <c r="J129"/>
  <c r="J128"/>
  <c r="BK126"/>
  <c r="BK124"/>
  <c r="J123"/>
  <c i="3" r="BK158"/>
  <c r="J155"/>
  <c r="J145"/>
  <c r="BK142"/>
  <c r="J135"/>
  <c r="BK123"/>
  <c r="BK160"/>
  <c r="BK155"/>
  <c r="J151"/>
  <c r="J146"/>
  <c r="BK144"/>
  <c r="BK134"/>
  <c r="BK125"/>
  <c r="BK164"/>
  <c r="J156"/>
  <c r="BK135"/>
  <c r="J160"/>
  <c r="J123"/>
  <c r="J134"/>
  <c r="J153"/>
  <c r="J137"/>
  <c r="J133"/>
  <c r="BK127"/>
  <c i="4" r="J162"/>
  <c r="BK159"/>
  <c r="J147"/>
  <c r="BK144"/>
  <c r="BK138"/>
  <c r="BK128"/>
  <c r="J164"/>
  <c r="J161"/>
  <c r="J158"/>
  <c r="J155"/>
  <c r="BK152"/>
  <c r="BK147"/>
  <c r="BK145"/>
  <c r="BK136"/>
  <c r="BK134"/>
  <c r="J132"/>
  <c r="BK160"/>
  <c r="BK146"/>
  <c r="J140"/>
  <c r="J133"/>
  <c r="J134"/>
  <c r="BK142"/>
  <c r="J131"/>
  <c r="BK131"/>
  <c r="BK124"/>
  <c r="J144"/>
  <c r="J125"/>
  <c r="J157"/>
  <c r="J128"/>
  <c r="BK126"/>
  <c i="2" r="BK163"/>
  <c r="J162"/>
  <c r="BK157"/>
  <c r="J159"/>
  <c r="BK162"/>
  <c r="J155"/>
  <c r="BK147"/>
  <c r="J144"/>
  <c r="J139"/>
  <c r="BK133"/>
  <c r="BK127"/>
  <c r="J124"/>
  <c i="3" r="J157"/>
  <c r="BK140"/>
  <c r="BK163"/>
  <c r="J148"/>
  <c r="BK133"/>
  <c r="BK159"/>
  <c r="J139"/>
  <c r="BK151"/>
  <c r="BK128"/>
  <c i="2" r="J160"/>
  <c r="J152"/>
  <c r="BK145"/>
  <c r="J140"/>
  <c r="BK135"/>
  <c r="J131"/>
  <c r="BK125"/>
  <c r="F37"/>
  <c i="3" r="BK161"/>
  <c r="J131"/>
  <c r="J127"/>
  <c r="J124"/>
  <c i="4" r="BK164"/>
  <c r="BK148"/>
  <c r="BK140"/>
  <c r="J126"/>
  <c r="BK156"/>
  <c r="BK139"/>
  <c r="BK129"/>
  <c r="J153"/>
  <c i="2" r="F36"/>
  <c r="BK164"/>
  <c r="BK165"/>
  <c r="J165"/>
  <c r="BK160"/>
  <c r="BK159"/>
  <c r="BK155"/>
  <c r="J153"/>
  <c r="J151"/>
  <c r="BK146"/>
  <c r="BK144"/>
  <c r="BK140"/>
  <c r="J138"/>
  <c r="J136"/>
  <c r="J134"/>
  <c r="J132"/>
  <c r="BK130"/>
  <c r="BK128"/>
  <c r="J126"/>
  <c i="3" r="J162"/>
  <c r="BK156"/>
  <c r="J152"/>
  <c r="J144"/>
  <c r="BK139"/>
  <c r="BK129"/>
  <c r="BK162"/>
  <c r="J158"/>
  <c r="BK153"/>
  <c r="BK145"/>
  <c r="J140"/>
  <c r="BK130"/>
  <c r="BK124"/>
  <c r="J163"/>
  <c r="BK147"/>
  <c r="J132"/>
  <c r="J159"/>
  <c r="J129"/>
  <c r="J125"/>
  <c r="J138"/>
  <c r="BK132"/>
  <c r="BK126"/>
  <c r="J142"/>
  <c i="4" r="BK161"/>
  <c r="J152"/>
  <c r="J145"/>
  <c r="J139"/>
  <c r="BK137"/>
  <c r="J124"/>
  <c r="J163"/>
  <c r="J160"/>
  <c r="BK157"/>
  <c r="BK153"/>
  <c r="J151"/>
  <c r="J146"/>
  <c r="J137"/>
  <c r="BK135"/>
  <c r="BK130"/>
  <c r="BK151"/>
  <c r="BK162"/>
  <c r="J136"/>
  <c r="J130"/>
  <c r="J129"/>
  <c r="J135"/>
  <c r="BK123"/>
  <c r="J127"/>
  <c r="BK158"/>
  <c r="J123"/>
  <c r="BK125"/>
  <c i="2" r="J164"/>
  <c r="J163"/>
  <c r="J161"/>
  <c r="J157"/>
  <c r="J158"/>
  <c r="BK156"/>
  <c r="BK152"/>
  <c r="J146"/>
  <c r="BK138"/>
  <c r="J135"/>
  <c r="J130"/>
  <c r="J127"/>
  <c r="BK123"/>
  <c i="3" r="BK148"/>
  <c r="BK131"/>
  <c r="BK157"/>
  <c r="BK137"/>
  <c r="J136"/>
  <c r="J130"/>
  <c i="4" r="J156"/>
  <c r="J142"/>
  <c r="BK127"/>
  <c r="J159"/>
  <c r="J148"/>
  <c r="J138"/>
  <c r="BK163"/>
  <c r="BK155"/>
  <c r="BK133"/>
  <c r="BK132"/>
  <c i="2" r="F34"/>
  <c r="J148"/>
  <c r="BK142"/>
  <c r="J137"/>
  <c r="J133"/>
  <c r="BK129"/>
  <c r="J125"/>
  <c i="3" r="J164"/>
  <c r="BK146"/>
  <c r="BK138"/>
  <c r="J161"/>
  <c r="J147"/>
  <c r="J126"/>
  <c r="BK152"/>
  <c r="BK136"/>
  <c r="J128"/>
  <c i="2" r="F35"/>
  <c l="1" r="T122"/>
  <c r="T121"/>
  <c r="BK122"/>
  <c r="J122"/>
  <c r="J98"/>
  <c r="P150"/>
  <c r="P149"/>
  <c i="3" r="BK122"/>
  <c r="J122"/>
  <c r="J98"/>
  <c r="BK150"/>
  <c r="J150"/>
  <c r="J100"/>
  <c i="2" r="P122"/>
  <c r="P121"/>
  <c r="P120"/>
  <c i="1" r="AU95"/>
  <c i="2" r="T150"/>
  <c r="T149"/>
  <c i="3" r="R122"/>
  <c r="R121"/>
  <c r="P150"/>
  <c r="P149"/>
  <c i="2" r="BK150"/>
  <c r="J150"/>
  <c r="J100"/>
  <c i="3" r="P122"/>
  <c r="P121"/>
  <c r="P120"/>
  <c i="1" r="AU96"/>
  <c i="3" r="R150"/>
  <c r="R149"/>
  <c i="4" r="P122"/>
  <c r="P121"/>
  <c r="T122"/>
  <c r="T121"/>
  <c r="T120"/>
  <c r="P150"/>
  <c r="P149"/>
  <c i="2" r="R122"/>
  <c r="R121"/>
  <c r="R120"/>
  <c r="R150"/>
  <c r="R149"/>
  <c i="3" r="T122"/>
  <c r="T121"/>
  <c r="T150"/>
  <c r="T149"/>
  <c i="4" r="BK122"/>
  <c r="J122"/>
  <c r="J98"/>
  <c r="R122"/>
  <c r="R121"/>
  <c r="BK150"/>
  <c r="J150"/>
  <c r="J100"/>
  <c r="R150"/>
  <c r="R149"/>
  <c r="T150"/>
  <c r="T149"/>
  <c r="J89"/>
  <c r="F92"/>
  <c r="J117"/>
  <c r="BE130"/>
  <c r="BE133"/>
  <c r="F91"/>
  <c i="3" r="BK149"/>
  <c r="J149"/>
  <c r="J99"/>
  <c i="4" r="BE124"/>
  <c r="BE125"/>
  <c r="BE126"/>
  <c r="BE127"/>
  <c r="BE138"/>
  <c r="E110"/>
  <c r="BE131"/>
  <c r="BE144"/>
  <c r="BE145"/>
  <c r="BE148"/>
  <c r="BE158"/>
  <c r="BE159"/>
  <c r="J91"/>
  <c r="BE128"/>
  <c r="BE129"/>
  <c r="BE132"/>
  <c r="BE134"/>
  <c r="BE135"/>
  <c r="BE139"/>
  <c r="BE151"/>
  <c r="BE153"/>
  <c r="BE156"/>
  <c r="BE157"/>
  <c r="BE162"/>
  <c i="3" r="BK121"/>
  <c r="J121"/>
  <c r="J97"/>
  <c i="4" r="BE123"/>
  <c r="BE136"/>
  <c r="BE137"/>
  <c r="BE140"/>
  <c r="BE142"/>
  <c r="BE146"/>
  <c r="BE147"/>
  <c r="BE152"/>
  <c r="BE155"/>
  <c r="BE160"/>
  <c r="BE161"/>
  <c r="BE163"/>
  <c r="BE164"/>
  <c i="2" r="T120"/>
  <c r="BK121"/>
  <c r="J121"/>
  <c r="J97"/>
  <c i="3" r="E110"/>
  <c r="J117"/>
  <c r="BE132"/>
  <c r="BE134"/>
  <c r="BE137"/>
  <c r="BE139"/>
  <c r="BE148"/>
  <c r="J91"/>
  <c r="BE147"/>
  <c r="J89"/>
  <c r="BE152"/>
  <c i="2" r="BK149"/>
  <c r="J149"/>
  <c r="J99"/>
  <c i="3" r="BE127"/>
  <c r="BE128"/>
  <c r="BE138"/>
  <c r="BE146"/>
  <c r="F92"/>
  <c r="F116"/>
  <c r="BE123"/>
  <c r="BE125"/>
  <c r="BE126"/>
  <c r="BE129"/>
  <c r="BE130"/>
  <c r="BE133"/>
  <c r="BE135"/>
  <c r="BE136"/>
  <c r="BE142"/>
  <c r="BE144"/>
  <c r="BE157"/>
  <c r="BE158"/>
  <c r="BE159"/>
  <c r="BE160"/>
  <c r="BE161"/>
  <c r="BE162"/>
  <c r="BE163"/>
  <c r="BE164"/>
  <c r="BE124"/>
  <c r="BE131"/>
  <c r="BE140"/>
  <c r="BE145"/>
  <c r="BE151"/>
  <c r="BE153"/>
  <c r="BE155"/>
  <c r="BE156"/>
  <c i="2" r="E85"/>
  <c r="J89"/>
  <c r="F91"/>
  <c r="J91"/>
  <c r="F92"/>
  <c r="J92"/>
  <c r="BE123"/>
  <c r="BE124"/>
  <c r="BE125"/>
  <c r="BE126"/>
  <c r="BE127"/>
  <c r="BE128"/>
  <c r="BE129"/>
  <c r="BE130"/>
  <c r="BE131"/>
  <c r="BE132"/>
  <c r="BE133"/>
  <c r="BE134"/>
  <c r="BE135"/>
  <c r="BE136"/>
  <c r="BE137"/>
  <c r="BE138"/>
  <c r="BE139"/>
  <c r="BE140"/>
  <c r="BE142"/>
  <c r="BE144"/>
  <c r="BE145"/>
  <c r="BE146"/>
  <c r="BE147"/>
  <c r="BE148"/>
  <c r="BE151"/>
  <c r="BE152"/>
  <c r="BE153"/>
  <c r="BE155"/>
  <c r="BE159"/>
  <c r="BE165"/>
  <c r="BE156"/>
  <c r="BE162"/>
  <c r="BE158"/>
  <c r="BE163"/>
  <c r="BE157"/>
  <c r="BE160"/>
  <c r="BE161"/>
  <c r="BE164"/>
  <c i="1" r="BA95"/>
  <c r="BB95"/>
  <c r="BC95"/>
  <c r="AW95"/>
  <c r="BD95"/>
  <c i="3" r="F36"/>
  <c i="1" r="BC96"/>
  <c i="4" r="F35"/>
  <c i="1" r="BB97"/>
  <c i="3" r="F35"/>
  <c i="1" r="BB96"/>
  <c i="3" r="J34"/>
  <c i="1" r="AW96"/>
  <c i="4" r="F36"/>
  <c i="1" r="BC97"/>
  <c i="4" r="F34"/>
  <c i="1" r="BA97"/>
  <c i="4" r="J34"/>
  <c i="1" r="AW97"/>
  <c i="3" r="F34"/>
  <c i="1" r="BA96"/>
  <c i="4" r="F37"/>
  <c i="1" r="BD97"/>
  <c i="3" r="F37"/>
  <c i="1" r="BD96"/>
  <c i="4" l="1" r="R120"/>
  <c i="3" r="T120"/>
  <c i="4" r="P120"/>
  <c i="1" r="AU97"/>
  <c i="3" r="R120"/>
  <c i="4" r="BK121"/>
  <c r="J121"/>
  <c r="J97"/>
  <c r="BK149"/>
  <c r="J149"/>
  <c r="J99"/>
  <c i="3" r="BK120"/>
  <c r="J120"/>
  <c i="2" r="BK120"/>
  <c r="J120"/>
  <c r="J96"/>
  <c i="1" r="AU94"/>
  <c i="2" r="J33"/>
  <c i="1" r="AV95"/>
  <c r="AT95"/>
  <c i="4" r="J33"/>
  <c i="1" r="AV97"/>
  <c r="AT97"/>
  <c i="2" r="F33"/>
  <c i="1" r="AZ95"/>
  <c r="BC94"/>
  <c r="AY94"/>
  <c i="4" r="F33"/>
  <c i="1" r="AZ97"/>
  <c i="3" r="J33"/>
  <c i="1" r="AV96"/>
  <c r="AT96"/>
  <c i="3" r="F33"/>
  <c i="1" r="AZ96"/>
  <c r="BB94"/>
  <c r="W31"/>
  <c r="BA94"/>
  <c r="W30"/>
  <c i="3" r="J30"/>
  <c i="1" r="AG96"/>
  <c r="BD94"/>
  <c r="W33"/>
  <c i="4" l="1" r="BK120"/>
  <c r="J120"/>
  <c r="J96"/>
  <c i="1" r="AN96"/>
  <c i="3" r="J96"/>
  <c r="J39"/>
  <c i="2" r="J30"/>
  <c i="1" r="AG95"/>
  <c r="W32"/>
  <c r="AX94"/>
  <c r="AZ94"/>
  <c r="AV94"/>
  <c r="AK29"/>
  <c r="AW94"/>
  <c r="AK30"/>
  <c i="2" l="1" r="J39"/>
  <c i="1" r="AN95"/>
  <c i="4" r="J30"/>
  <c i="1" r="AG97"/>
  <c r="AG94"/>
  <c r="AK26"/>
  <c r="AK35"/>
  <c r="AT94"/>
  <c r="AN94"/>
  <c r="W29"/>
  <c i="4" l="1" r="J39"/>
  <c i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<sst xmlns="http://schemas.openxmlformats.org/spreadsheetml/2006/main">
  <si>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</si>
  <si>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</si>
  <si>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</si>
  <si>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</si>
  <si>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</si>
  <si>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{b8f96b5a-0ce3-4262-bbdf-b54500562f5f}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</si>
  <si>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</si>
  <si>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</si>
  <si>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</si>
  <si>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</si>
  <si>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</si>
  <si>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</si>
  <si>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</si>
  <si>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</si>
  <si>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03_06_2024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</si>
  <si>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</si>
  <si>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</si>
  <si>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FVE v areálu Nemocnice Jindřichův Hradec, a.s.</t>
  </si>
  <si>
    <t>KSO:</t>
  </si>
  <si>
    <t>CC-CZ:</t>
  </si>
  <si>
    <t>Místo:</t>
  </si>
  <si>
    <t xml:space="preserve"> </t>
  </si>
  <si>
    <t>Datum:</t>
  </si>
  <si>
    <t>3. 6. 2024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</si>
  <si>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</si>
  <si>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</si>
  <si>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</si>
  <si>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</si>
  <si>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</si>
  <si>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</si>
  <si>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</si>
  <si>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</si>
  <si>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</si>
  <si>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</si>
  <si>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</si>
  <si>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</si>
  <si>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</si>
  <si>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</si>
  <si>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</si>
  <si>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</si>
  <si>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</si>
  <si>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</si>
  <si>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</si>
  <si>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</si>
  <si>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</si>
  <si>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</si>
  <si>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</si>
  <si>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</si>
  <si>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</si>
  <si>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</si>
  <si>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</si>
  <si>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</si>
  <si>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</si>
  <si>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</si>
  <si>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</si>
  <si>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</si>
  <si>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</si>
  <si>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</si>
  <si>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</si>
  <si>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</si>
  <si>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</si>
  <si>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</si>
  <si>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</si>
  <si>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</si>
  <si>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</si>
  <si>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</si>
  <si>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</si>
  <si>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</si>
  <si>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</si>
  <si>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</si>
  <si>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</si>
  <si>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</si>
  <si>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</si>
  <si>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</si>
  <si>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</si>
  <si>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</si>
  <si>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</si>
  <si>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</si>
  <si>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</si>
  <si>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Budova A</t>
  </si>
  <si>
    <t>STA</t>
  </si>
  <si>
    <t>1</t>
  </si>
  <si>
    <t>{16685769-3e31-43cc-a9d4-9c73557a9805}</t>
  </si>
  <si>
    <t>2</t>
  </si>
  <si>
    <t>02</t>
  </si>
  <si>
    <t>Budova D</t>
  </si>
  <si>
    <t>{6d9883ed-9aa3-459a-a445-89be40b63f50}</t>
  </si>
  <si>
    <t>03</t>
  </si>
  <si>
    <t>Budova F</t>
  </si>
  <si>
    <t>{1e216365-6115-4a81-8d93-2feb6e87e8ae}</t>
  </si>
  <si>
    <t>KRYCÍ LIST SOUPISU PRACÍ</t>
  </si>
  <si>
    <t>Objekt:</t>
  </si>
  <si>
    <t>01 - Budova 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</si>
  <si>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</si>
  <si>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</si>
  <si>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</si>
  <si>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</si>
  <si>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</si>
  <si>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</si>
  <si>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742 - Elektroinstalace </t>
  </si>
  <si>
    <t>VRN - Vedlejší rozpočtové náklady</t>
  </si>
  <si>
    <t xml:space="preserve">    VRN8 - VRN a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</si>
  <si>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</si>
  <si>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</si>
  <si>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</si>
  <si>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</si>
  <si>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</si>
  <si>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</si>
  <si>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</si>
  <si>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</si>
  <si>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</si>
  <si>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</si>
  <si>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</si>
  <si>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</si>
  <si>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</si>
  <si>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</si>
  <si>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</si>
  <si>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</si>
  <si>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742</t>
  </si>
  <si>
    <t xml:space="preserve">Elektroinstalace </t>
  </si>
  <si>
    <t>K</t>
  </si>
  <si>
    <t>742110102</t>
  </si>
  <si>
    <t>Montáž kabelového žlabu pro slaboproud šířky do 150 mm</t>
  </si>
  <si>
    <t>m</t>
  </si>
  <si>
    <t>16</t>
  </si>
  <si>
    <t>1009343650</t>
  </si>
  <si>
    <t>M</t>
  </si>
  <si>
    <t>34575600</t>
  </si>
  <si>
    <t>žlab kabelový kovový pozinkovaný plný 50x62 mm vč. příslušenství</t>
  </si>
  <si>
    <t>32</t>
  </si>
  <si>
    <t>-95884907</t>
  </si>
  <si>
    <t>3</t>
  </si>
  <si>
    <t>56245112</t>
  </si>
  <si>
    <t>žlab kabelový kovový pozinkovaný plný 100x50 mm vč. příslušenství</t>
  </si>
  <si>
    <t>469731774</t>
  </si>
  <si>
    <t>4</t>
  </si>
  <si>
    <t>741711011</t>
  </si>
  <si>
    <t>Montáž nosné konstrukce fotovoltaických panelů na ploché střeše nosníky</t>
  </si>
  <si>
    <t>kus</t>
  </si>
  <si>
    <t>-760316223</t>
  </si>
  <si>
    <t>5</t>
  </si>
  <si>
    <t>42412402</t>
  </si>
  <si>
    <t>konstrukce nosná na rovné až mírně skloněné střechy a volná prostranství, standardní sklon 45°, pro vertikálně orientovaný panel, set pro 1 kus</t>
  </si>
  <si>
    <t>1042757747</t>
  </si>
  <si>
    <t>6</t>
  </si>
  <si>
    <t>741721211</t>
  </si>
  <si>
    <t>Montáž fotovoltaických panelů krystalických na plochou střechu výkonu přes 300 Wp</t>
  </si>
  <si>
    <t>-1336803747</t>
  </si>
  <si>
    <t>7</t>
  </si>
  <si>
    <t>35002031</t>
  </si>
  <si>
    <t>panel fotovoltaický monokrystalický 455Wp</t>
  </si>
  <si>
    <t>-1270684766</t>
  </si>
  <si>
    <t>8</t>
  </si>
  <si>
    <t>741730021</t>
  </si>
  <si>
    <t>Montáž střídače napětí DC/AC síťového třífázového pro fotovoltaické systémy, jmenovitý výkon DC 37,25 kW, jmenovitý výkon AC 27,6 kW</t>
  </si>
  <si>
    <t>-878818337</t>
  </si>
  <si>
    <t>9</t>
  </si>
  <si>
    <t>35673004.</t>
  </si>
  <si>
    <t>měnič fotovoltaický třífázový beztransformátorový jmenovitý výkon DC 37,25 kW, jmenovitý výkon AC 27,6 kW</t>
  </si>
  <si>
    <t>1376060340</t>
  </si>
  <si>
    <t>10</t>
  </si>
  <si>
    <t>741732061</t>
  </si>
  <si>
    <t>Montáž výkonového optimizéru na panel max. výkon do 500 W</t>
  </si>
  <si>
    <t>-1896274768</t>
  </si>
  <si>
    <t>11</t>
  </si>
  <si>
    <t>35671253</t>
  </si>
  <si>
    <t>optimizér přídavný na panel jemnovitý DC výkon 500W</t>
  </si>
  <si>
    <t>-1559848236</t>
  </si>
  <si>
    <t>R114784</t>
  </si>
  <si>
    <t>Zatěžovací bet. dlažba různého formátu, betonové obruby, D+M, vč. osazení na podkonstrukci FVE na střeše objektu</t>
  </si>
  <si>
    <t>kg</t>
  </si>
  <si>
    <t>1362726257</t>
  </si>
  <si>
    <t>13</t>
  </si>
  <si>
    <t>998771102</t>
  </si>
  <si>
    <t>Přesun hmot tonážní pro podlahy z dlaždic v objektech v přes 6 do 12 m</t>
  </si>
  <si>
    <t>t</t>
  </si>
  <si>
    <t>-1983599445</t>
  </si>
  <si>
    <t>14</t>
  </si>
  <si>
    <t>R321475</t>
  </si>
  <si>
    <t>Uzemnění montážní konstrukce a FV panelů, D+M, množství uvedeno dle počtu FV modulů na střeše</t>
  </si>
  <si>
    <t>864123457</t>
  </si>
  <si>
    <t>15</t>
  </si>
  <si>
    <t>R114841</t>
  </si>
  <si>
    <t>Solární vodič 1x6 mm2, odolný proti UV záření, pro vnější použití, nešířící oheň - samozhášlivý, D+M, vč. zapojení FV panelů do stringů</t>
  </si>
  <si>
    <t>1764108943</t>
  </si>
  <si>
    <t>R336941</t>
  </si>
  <si>
    <t>Kabel CYA 1x16 mm2</t>
  </si>
  <si>
    <t>64</t>
  </si>
  <si>
    <t>901489685</t>
  </si>
  <si>
    <t>17</t>
  </si>
  <si>
    <t>R336949</t>
  </si>
  <si>
    <t>Kabel CYKY J 5x16 mm2</t>
  </si>
  <si>
    <t>-670880883</t>
  </si>
  <si>
    <t>18</t>
  </si>
  <si>
    <t>R9668541</t>
  </si>
  <si>
    <t xml:space="preserve">Rozvaděč R-DC vč. kompletního vystrojení </t>
  </si>
  <si>
    <t>kpl</t>
  </si>
  <si>
    <t>-202173807</t>
  </si>
  <si>
    <t>P</t>
  </si>
  <si>
    <t>Poznámka k položce:_x000d_
600x600x210mm Oceloplechový s vystrojením přisazený kotveno na zdi</t>
  </si>
  <si>
    <t>19</t>
  </si>
  <si>
    <t>R96685496</t>
  </si>
  <si>
    <t xml:space="preserve">Rozvaděč R-AC vč. kompletního vystrojení </t>
  </si>
  <si>
    <t>-359153859</t>
  </si>
  <si>
    <t xml:space="preserve">Poznámka k položce:_x000d_
oceloplechová skříň např.1000x1000x300mm přisazená na stěně_x000d_
</t>
  </si>
  <si>
    <t>20</t>
  </si>
  <si>
    <t>R336521</t>
  </si>
  <si>
    <t>Vypínací prvek STOP FVE - central stop, D+M, kompletní provedení vč. označení dle požadavku PBŘ</t>
  </si>
  <si>
    <t>1298814655</t>
  </si>
  <si>
    <t>R3369741</t>
  </si>
  <si>
    <t>Stahovací elektro pásky dlouhodobě UV odolné, rozměr cca 3,6x140 mm, D+M, kompletní provedení, černá barva, množství uvedeno v ks pásek</t>
  </si>
  <si>
    <t>-649235836</t>
  </si>
  <si>
    <t>22</t>
  </si>
  <si>
    <t>763135101</t>
  </si>
  <si>
    <t>Montáž SDK kazetového podhledu z kazet 600x600 mm na zavěšenou viditelnou nosnou konstrukci</t>
  </si>
  <si>
    <t>m2</t>
  </si>
  <si>
    <t>-11356734</t>
  </si>
  <si>
    <t>23</t>
  </si>
  <si>
    <t>R115451</t>
  </si>
  <si>
    <t>Montáž lišty elektroinstalační, šířky do 120 mm</t>
  </si>
  <si>
    <t>-61502361</t>
  </si>
  <si>
    <t>24</t>
  </si>
  <si>
    <t>R36694</t>
  </si>
  <si>
    <t>Jistič do 100 A 3 pól. charakterist. B, LVN-100B-3</t>
  </si>
  <si>
    <t>-114948357</t>
  </si>
  <si>
    <t>VRN</t>
  </si>
  <si>
    <t>Vedlejší rozpočtové náklady</t>
  </si>
  <si>
    <t>VRN8</t>
  </si>
  <si>
    <t>VRN a ostatní</t>
  </si>
  <si>
    <t>25</t>
  </si>
  <si>
    <t>081002000</t>
  </si>
  <si>
    <t>Doprava zaměstnanců</t>
  </si>
  <si>
    <t>1024</t>
  </si>
  <si>
    <t>-529787541</t>
  </si>
  <si>
    <t>26</t>
  </si>
  <si>
    <t>Pol139</t>
  </si>
  <si>
    <t>Revize elektroinstalace FVE</t>
  </si>
  <si>
    <t>ks</t>
  </si>
  <si>
    <t>176326675</t>
  </si>
  <si>
    <t>27</t>
  </si>
  <si>
    <t>Pol143</t>
  </si>
  <si>
    <t>Práce elektro na dílně</t>
  </si>
  <si>
    <t>-1388536042</t>
  </si>
  <si>
    <t>Poznámka k položce:_x000d_
Příprava rozvaděčů</t>
  </si>
  <si>
    <t>28</t>
  </si>
  <si>
    <t>Pol144</t>
  </si>
  <si>
    <t>Práce elektro na stavbě</t>
  </si>
  <si>
    <t>-1127990065</t>
  </si>
  <si>
    <t>29</t>
  </si>
  <si>
    <t>Pol147</t>
  </si>
  <si>
    <t>Práce zednické a bourací, vrtací, kopací</t>
  </si>
  <si>
    <t>-577943142</t>
  </si>
  <si>
    <t>30</t>
  </si>
  <si>
    <t>Pol148</t>
  </si>
  <si>
    <t>Odzkoušení celé technologie</t>
  </si>
  <si>
    <t>hod</t>
  </si>
  <si>
    <t>1272801594</t>
  </si>
  <si>
    <t>31</t>
  </si>
  <si>
    <t>Pol151</t>
  </si>
  <si>
    <t>Dokumentace skutečného provedení elektro</t>
  </si>
  <si>
    <t>-1017747595</t>
  </si>
  <si>
    <t>Pol152</t>
  </si>
  <si>
    <t>Ostatní (materiál a práce)</t>
  </si>
  <si>
    <t>386242937</t>
  </si>
  <si>
    <t>33</t>
  </si>
  <si>
    <t>pol153</t>
  </si>
  <si>
    <t>Kompletační činnost</t>
  </si>
  <si>
    <t>-1885020821</t>
  </si>
  <si>
    <t>34</t>
  </si>
  <si>
    <t>Pol154</t>
  </si>
  <si>
    <t>Koordinační činnost</t>
  </si>
  <si>
    <t>-1291486502</t>
  </si>
  <si>
    <t>35</t>
  </si>
  <si>
    <t>Pol155</t>
  </si>
  <si>
    <t>Přesuny hmot</t>
  </si>
  <si>
    <t>-1020396118</t>
  </si>
  <si>
    <t>36</t>
  </si>
  <si>
    <t>Pol156</t>
  </si>
  <si>
    <t>Jeřáb, plošina</t>
  </si>
  <si>
    <t>-676662561</t>
  </si>
  <si>
    <t>37</t>
  </si>
  <si>
    <t>065002000</t>
  </si>
  <si>
    <t>Mimostaveništní doprava materiálů</t>
  </si>
  <si>
    <t>698379099</t>
  </si>
  <si>
    <t>38</t>
  </si>
  <si>
    <t>R369412</t>
  </si>
  <si>
    <t>Úprava (rozšíření) stávajícího dispečerského řízení</t>
  </si>
  <si>
    <t>-1957845559</t>
  </si>
  <si>
    <t>02 - Budova D</t>
  </si>
  <si>
    <t>1264876116</t>
  </si>
  <si>
    <t>-1660897371</t>
  </si>
  <si>
    <t>žlab kabelový kovový pozinkovaný plný 100x50mm vč. příslušenství</t>
  </si>
  <si>
    <t>-98935589</t>
  </si>
  <si>
    <t>384793783</t>
  </si>
  <si>
    <t>1107319421</t>
  </si>
  <si>
    <t>-2111008949</t>
  </si>
  <si>
    <t>1255353632</t>
  </si>
  <si>
    <t>741730022</t>
  </si>
  <si>
    <t>Montáž střídače napětí DC/AC síťového třífázového pro fotovoltaické systémy, jmenovitý výkon DC 67,5 kW, jmenovitý výkon AC 50 kW</t>
  </si>
  <si>
    <t>-157138333</t>
  </si>
  <si>
    <t>35673005.</t>
  </si>
  <si>
    <t>měnič fotovoltaický třífázový beztransformátorový jmenovitý výkon DC 67,5 kW, jmenovitý výkon AC 50 kW</t>
  </si>
  <si>
    <t>1667203955</t>
  </si>
  <si>
    <t>1129378994</t>
  </si>
  <si>
    <t>691353856</t>
  </si>
  <si>
    <t>-2098788169</t>
  </si>
  <si>
    <t>1578313428</t>
  </si>
  <si>
    <t>-1132633763</t>
  </si>
  <si>
    <t>-1511351123</t>
  </si>
  <si>
    <t>R336986</t>
  </si>
  <si>
    <t>Kabel CYA 1x35 mm2</t>
  </si>
  <si>
    <t>-173282943</t>
  </si>
  <si>
    <t>R336996</t>
  </si>
  <si>
    <t>Kabel CYKY J 5x25 mm2</t>
  </si>
  <si>
    <t>-880010337</t>
  </si>
  <si>
    <t>-9393199</t>
  </si>
  <si>
    <t>-879761121</t>
  </si>
  <si>
    <t>-1709076767</t>
  </si>
  <si>
    <t>-1526024204</t>
  </si>
  <si>
    <t>-681533148</t>
  </si>
  <si>
    <t>79095585</t>
  </si>
  <si>
    <t>1828604295</t>
  </si>
  <si>
    <t>-1977498158</t>
  </si>
  <si>
    <t>-144759418</t>
  </si>
  <si>
    <t>1039497058</t>
  </si>
  <si>
    <t>76720466</t>
  </si>
  <si>
    <t>827822828</t>
  </si>
  <si>
    <t>380233833</t>
  </si>
  <si>
    <t>-285221167</t>
  </si>
  <si>
    <t>44912103</t>
  </si>
  <si>
    <t>1981806881</t>
  </si>
  <si>
    <t>1178737028</t>
  </si>
  <si>
    <t>1890786543</t>
  </si>
  <si>
    <t>-2066007457</t>
  </si>
  <si>
    <t>-1687199750</t>
  </si>
  <si>
    <t>03 - Budova F</t>
  </si>
  <si>
    <t>-4771513</t>
  </si>
  <si>
    <t>486444405</t>
  </si>
  <si>
    <t>-1629640869</t>
  </si>
  <si>
    <t>-1661130410</t>
  </si>
  <si>
    <t>-1671739161</t>
  </si>
  <si>
    <t>1691796517</t>
  </si>
  <si>
    <t>-136584926</t>
  </si>
  <si>
    <t>Montáž střídače napětí DC/AC síťového třífázového pro fotovoltaické systémy, jmenovitý výkon DC 45 kW, jmenovitý výkon AC 30 kW</t>
  </si>
  <si>
    <t>1452537693</t>
  </si>
  <si>
    <t xml:space="preserve">měnič fotovoltaický třífázový beztransformátorový  jmenovitý výkon DC 45 kW, jmenovitý výkon AC 30 kW</t>
  </si>
  <si>
    <t>1801764504</t>
  </si>
  <si>
    <t>574127975</t>
  </si>
  <si>
    <t>904084619</t>
  </si>
  <si>
    <t>-673953788</t>
  </si>
  <si>
    <t>373809681</t>
  </si>
  <si>
    <t>-675579486</t>
  </si>
  <si>
    <t>-1753311486</t>
  </si>
  <si>
    <t>R336989</t>
  </si>
  <si>
    <t>-2144061057</t>
  </si>
  <si>
    <t>R336999</t>
  </si>
  <si>
    <t>547442127</t>
  </si>
  <si>
    <t>-825033737</t>
  </si>
  <si>
    <t>-1287190663</t>
  </si>
  <si>
    <t>-1720805680</t>
  </si>
  <si>
    <t>-1430417492</t>
  </si>
  <si>
    <t>-1659756263</t>
  </si>
  <si>
    <t>1517261949</t>
  </si>
  <si>
    <t>1917438757</t>
  </si>
  <si>
    <t>-379634491</t>
  </si>
  <si>
    <t>1320438147</t>
  </si>
  <si>
    <t>-1961877568</t>
  </si>
  <si>
    <t>924221176</t>
  </si>
  <si>
    <t>1776565405</t>
  </si>
  <si>
    <t>862506954</t>
  </si>
  <si>
    <t>952607739</t>
  </si>
  <si>
    <t>922714386</t>
  </si>
  <si>
    <t>-1782892424</t>
  </si>
  <si>
    <t>1534312543</t>
  </si>
  <si>
    <t>775574294</t>
  </si>
  <si>
    <t>290132163</t>
  </si>
  <si>
    <t>370655407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</si>
</sst>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03_06_2024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FVE v areálu Nemocnice Jindřichův Hradec, a.s.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3. 6. 2024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Budova 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Budova A'!P120</f>
        <v>0</v>
      </c>
      <c r="AV95" s="125">
        <f>'01 - Budova A'!J33</f>
        <v>0</v>
      </c>
      <c r="AW95" s="125">
        <f>'01 - Budova A'!J34</f>
        <v>0</v>
      </c>
      <c r="AX95" s="125">
        <f>'01 - Budova A'!J35</f>
        <v>0</v>
      </c>
      <c r="AY95" s="125">
        <f>'01 - Budova A'!J36</f>
        <v>0</v>
      </c>
      <c r="AZ95" s="125">
        <f>'01 - Budova A'!F33</f>
        <v>0</v>
      </c>
      <c r="BA95" s="125">
        <f>'01 - Budova A'!F34</f>
        <v>0</v>
      </c>
      <c r="BB95" s="125">
        <f>'01 - Budova A'!F35</f>
        <v>0</v>
      </c>
      <c r="BC95" s="125">
        <f>'01 - Budova A'!F36</f>
        <v>0</v>
      </c>
      <c r="BD95" s="127">
        <f>'01 - Budova 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Budova D'!J30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Budova D'!P120</f>
        <v>0</v>
      </c>
      <c r="AV96" s="125">
        <f>'02 - Budova D'!J33</f>
        <v>0</v>
      </c>
      <c r="AW96" s="125">
        <f>'02 - Budova D'!J34</f>
        <v>0</v>
      </c>
      <c r="AX96" s="125">
        <f>'02 - Budova D'!J35</f>
        <v>0</v>
      </c>
      <c r="AY96" s="125">
        <f>'02 - Budova D'!J36</f>
        <v>0</v>
      </c>
      <c r="AZ96" s="125">
        <f>'02 - Budova D'!F33</f>
        <v>0</v>
      </c>
      <c r="BA96" s="125">
        <f>'02 - Budova D'!F34</f>
        <v>0</v>
      </c>
      <c r="BB96" s="125">
        <f>'02 - Budova D'!F35</f>
        <v>0</v>
      </c>
      <c r="BC96" s="125">
        <f>'02 - Budova D'!F36</f>
        <v>0</v>
      </c>
      <c r="BD96" s="127">
        <f>'02 - Budova D'!F37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Budova F'!J30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'03 - Budova F'!P120</f>
        <v>0</v>
      </c>
      <c r="AV97" s="130">
        <f>'03 - Budova F'!J33</f>
        <v>0</v>
      </c>
      <c r="AW97" s="130">
        <f>'03 - Budova F'!J34</f>
        <v>0</v>
      </c>
      <c r="AX97" s="130">
        <f>'03 - Budova F'!J35</f>
        <v>0</v>
      </c>
      <c r="AY97" s="130">
        <f>'03 - Budova F'!J36</f>
        <v>0</v>
      </c>
      <c r="AZ97" s="130">
        <f>'03 - Budova F'!F33</f>
        <v>0</v>
      </c>
      <c r="BA97" s="130">
        <f>'03 - Budova F'!F34</f>
        <v>0</v>
      </c>
      <c r="BB97" s="130">
        <f>'03 - Budova F'!F35</f>
        <v>0</v>
      </c>
      <c r="BC97" s="130">
        <f>'03 - Budova F'!F36</f>
        <v>0</v>
      </c>
      <c r="BD97" s="132">
        <f>'03 - Budova F'!F37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turTdCdd+q/iLpHUcoaJPQoD6Q28lLnFXP/VV+FGcoX7310TqANAChwue7ZvJM2HB09he53mueBD11DS8VTqpQ==" hashValue="93Lyp3vErwcxBPgncAvBIKe53Y+HMydf2a03SdS5UIAUoTXXf1+URAQ6N3PkNDIjG4pxV6L5oBD7prwLcv4rOQ==" algorithmName="SHA-512" password="CC17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Budova A'!C2" display="/"/>
    <hyperlink ref="A96" location="'02 - Budova D'!C2" display="/"/>
    <hyperlink ref="A97" location="'03 - Budova F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FVE v areálu Nemocnice Jindřichův Hradec, a.s.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ROUND((SUM(BE120:BE165)),  2)</f>
        <v>0</v>
      </c>
      <c r="G33" s="35"/>
      <c r="H33" s="35"/>
      <c r="I33" s="152">
        <v>0.20999999999999999</v>
      </c>
      <c r="J33" s="151">
        <f>ROUND(((SUM(BE120:BE165))*I33),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ROUND((SUM(BF120:BF165)),  2)</f>
        <v>0</v>
      </c>
      <c r="G34" s="35"/>
      <c r="H34" s="35"/>
      <c r="I34" s="152">
        <v>0.12</v>
      </c>
      <c r="J34" s="151">
        <f>ROUND(((SUM(BF120:BF165))*I34),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ROUND((SUM(BG120:BG165)),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ROUND((SUM(BH120:BH165)),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ROUND((SUM(BI120:BI165)),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FVE v areálu Nemocnice Jindřichův Hradec,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Budova 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100</v>
      </c>
      <c r="E99" s="179"/>
      <c r="F99" s="179"/>
      <c r="G99" s="179"/>
      <c r="H99" s="179"/>
      <c r="I99" s="179"/>
      <c r="J99" s="180">
        <f>J149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FVE v areálu Nemocnice Jindřichův Hradec, a.s.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01 - Budova 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3. 6. 2024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103</v>
      </c>
      <c r="D119" s="191" t="s">
        <v>58</v>
      </c>
      <c r="E119" s="191" t="s">
        <v>54</v>
      </c>
      <c r="F119" s="191" t="s">
        <v>55</v>
      </c>
      <c r="G119" s="191" t="s">
        <v>104</v>
      </c>
      <c r="H119" s="191" t="s">
        <v>105</v>
      </c>
      <c r="I119" s="191" t="s">
        <v>106</v>
      </c>
      <c r="J119" s="192" t="s">
        <v>95</v>
      </c>
      <c r="K119" s="193" t="s">
        <v>107</v>
      </c>
      <c r="L119" s="194"/>
      <c r="M119" s="97" t="s">
        <v>1</v>
      </c>
      <c r="N119" s="98" t="s">
        <v>37</v>
      </c>
      <c r="O119" s="98" t="s">
        <v>108</v>
      </c>
      <c r="P119" s="98" t="s">
        <v>109</v>
      </c>
      <c r="Q119" s="98" t="s">
        <v>110</v>
      </c>
      <c r="R119" s="98" t="s">
        <v>111</v>
      </c>
      <c r="S119" s="98" t="s">
        <v>112</v>
      </c>
      <c r="T119" s="99" t="s">
        <v>113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114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P121+P149</f>
        <v>0</v>
      </c>
      <c r="Q120" s="101"/>
      <c r="R120" s="197">
        <f>R121+R149</f>
        <v>2.9422400000000004</v>
      </c>
      <c r="S120" s="101"/>
      <c r="T120" s="198">
        <f>T121+T149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97</v>
      </c>
      <c r="BK120" s="199">
        <f>BK121+BK149</f>
        <v>0</v>
      </c>
    </row>
    <row r="121" s="12" customFormat="1" ht="25.92" customHeight="1">
      <c r="A121" s="12"/>
      <c r="B121" s="200"/>
      <c r="C121" s="201"/>
      <c r="D121" s="202" t="s">
        <v>72</v>
      </c>
      <c r="E121" s="203" t="s">
        <v>115</v>
      </c>
      <c r="F121" s="203" t="s">
        <v>116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2.9422400000000004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72</v>
      </c>
      <c r="AU121" s="212" t="s">
        <v>73</v>
      </c>
      <c r="AY121" s="211" t="s">
        <v>117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72</v>
      </c>
      <c r="E122" s="214" t="s">
        <v>118</v>
      </c>
      <c r="F122" s="214" t="s">
        <v>119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SUM(P123:P148)</f>
        <v>0</v>
      </c>
      <c r="Q122" s="208"/>
      <c r="R122" s="209">
        <f>SUM(R123:R148)</f>
        <v>2.9422400000000004</v>
      </c>
      <c r="S122" s="208"/>
      <c r="T122" s="210">
        <f>SUM(T123:T148)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81</v>
      </c>
      <c r="AY122" s="211" t="s">
        <v>117</v>
      </c>
      <c r="BK122" s="213">
        <f>SUM(BK123:BK148)</f>
        <v>0</v>
      </c>
    </row>
    <row r="123" s="2" customFormat="1" ht="24.15" customHeight="1">
      <c r="A123" s="35"/>
      <c r="B123" s="36"/>
      <c r="C123" s="216" t="s">
        <v>81</v>
      </c>
      <c r="D123" s="216" t="s">
        <v>120</v>
      </c>
      <c r="E123" s="217" t="s">
        <v>121</v>
      </c>
      <c r="F123" s="218" t="s">
        <v>122</v>
      </c>
      <c r="G123" s="219" t="s">
        <v>123</v>
      </c>
      <c r="H123" s="220">
        <v>150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124</v>
      </c>
      <c r="AT123" s="228" t="s">
        <v>120</v>
      </c>
      <c r="AU123" s="228" t="s">
        <v>83</v>
      </c>
      <c r="AY123" s="14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124</v>
      </c>
      <c r="BM123" s="228" t="s">
        <v>125</v>
      </c>
    </row>
    <row r="124" s="2" customFormat="1" ht="24.15" customHeight="1">
      <c r="A124" s="35"/>
      <c r="B124" s="36"/>
      <c r="C124" s="230" t="s">
        <v>83</v>
      </c>
      <c r="D124" s="230" t="s">
        <v>126</v>
      </c>
      <c r="E124" s="231" t="s">
        <v>127</v>
      </c>
      <c r="F124" s="232" t="s">
        <v>128</v>
      </c>
      <c r="G124" s="233" t="s">
        <v>123</v>
      </c>
      <c r="H124" s="234">
        <v>138</v>
      </c>
      <c r="I124" s="235"/>
      <c r="J124" s="236">
        <f>ROUND(I124*H124,2)</f>
        <v>0</v>
      </c>
      <c r="K124" s="237"/>
      <c r="L124" s="238"/>
      <c r="M124" s="239" t="s">
        <v>1</v>
      </c>
      <c r="N124" s="240" t="s">
        <v>38</v>
      </c>
      <c r="O124" s="88"/>
      <c r="P124" s="226">
        <f>O124*H124</f>
        <v>0</v>
      </c>
      <c r="Q124" s="226">
        <v>0.0015</v>
      </c>
      <c r="R124" s="226">
        <f>Q124*H124</f>
        <v>0.20700000000000002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129</v>
      </c>
      <c r="AT124" s="228" t="s">
        <v>126</v>
      </c>
      <c r="AU124" s="228" t="s">
        <v>83</v>
      </c>
      <c r="AY124" s="14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124</v>
      </c>
      <c r="BM124" s="228" t="s">
        <v>130</v>
      </c>
    </row>
    <row r="125" s="2" customFormat="1" ht="24.15" customHeight="1">
      <c r="A125" s="35"/>
      <c r="B125" s="36"/>
      <c r="C125" s="230" t="s">
        <v>131</v>
      </c>
      <c r="D125" s="230" t="s">
        <v>126</v>
      </c>
      <c r="E125" s="231" t="s">
        <v>132</v>
      </c>
      <c r="F125" s="232" t="s">
        <v>133</v>
      </c>
      <c r="G125" s="233" t="s">
        <v>123</v>
      </c>
      <c r="H125" s="234">
        <v>12</v>
      </c>
      <c r="I125" s="235"/>
      <c r="J125" s="236">
        <f>ROUND(I125*H125,2)</f>
        <v>0</v>
      </c>
      <c r="K125" s="237"/>
      <c r="L125" s="238"/>
      <c r="M125" s="239" t="s">
        <v>1</v>
      </c>
      <c r="N125" s="240" t="s">
        <v>38</v>
      </c>
      <c r="O125" s="88"/>
      <c r="P125" s="226">
        <f>O125*H125</f>
        <v>0</v>
      </c>
      <c r="Q125" s="226">
        <v>0.0055199999999999997</v>
      </c>
      <c r="R125" s="226">
        <f>Q125*H125</f>
        <v>0.066239999999999993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129</v>
      </c>
      <c r="AT125" s="228" t="s">
        <v>126</v>
      </c>
      <c r="AU125" s="228" t="s">
        <v>83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124</v>
      </c>
      <c r="BM125" s="228" t="s">
        <v>134</v>
      </c>
    </row>
    <row r="126" s="2" customFormat="1" ht="24.15" customHeight="1">
      <c r="A126" s="35"/>
      <c r="B126" s="36"/>
      <c r="C126" s="216" t="s">
        <v>135</v>
      </c>
      <c r="D126" s="216" t="s">
        <v>120</v>
      </c>
      <c r="E126" s="217" t="s">
        <v>136</v>
      </c>
      <c r="F126" s="218" t="s">
        <v>137</v>
      </c>
      <c r="G126" s="219" t="s">
        <v>138</v>
      </c>
      <c r="H126" s="220">
        <v>68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124</v>
      </c>
      <c r="AT126" s="228" t="s">
        <v>120</v>
      </c>
      <c r="AU126" s="228" t="s">
        <v>83</v>
      </c>
      <c r="AY126" s="14" t="s">
        <v>117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124</v>
      </c>
      <c r="BM126" s="228" t="s">
        <v>139</v>
      </c>
    </row>
    <row r="127" s="2" customFormat="1" ht="44.25" customHeight="1">
      <c r="A127" s="35"/>
      <c r="B127" s="36"/>
      <c r="C127" s="230" t="s">
        <v>140</v>
      </c>
      <c r="D127" s="230" t="s">
        <v>126</v>
      </c>
      <c r="E127" s="231" t="s">
        <v>141</v>
      </c>
      <c r="F127" s="232" t="s">
        <v>142</v>
      </c>
      <c r="G127" s="233" t="s">
        <v>138</v>
      </c>
      <c r="H127" s="234">
        <v>68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38</v>
      </c>
      <c r="O127" s="88"/>
      <c r="P127" s="226">
        <f>O127*H127</f>
        <v>0</v>
      </c>
      <c r="Q127" s="226">
        <v>0.01</v>
      </c>
      <c r="R127" s="226">
        <f>Q127*H127</f>
        <v>0.68000000000000005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129</v>
      </c>
      <c r="AT127" s="228" t="s">
        <v>126</v>
      </c>
      <c r="AU127" s="228" t="s">
        <v>83</v>
      </c>
      <c r="AY127" s="14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124</v>
      </c>
      <c r="BM127" s="228" t="s">
        <v>143</v>
      </c>
    </row>
    <row r="128" s="2" customFormat="1" ht="24.15" customHeight="1">
      <c r="A128" s="35"/>
      <c r="B128" s="36"/>
      <c r="C128" s="216" t="s">
        <v>144</v>
      </c>
      <c r="D128" s="216" t="s">
        <v>120</v>
      </c>
      <c r="E128" s="217" t="s">
        <v>145</v>
      </c>
      <c r="F128" s="218" t="s">
        <v>146</v>
      </c>
      <c r="G128" s="219" t="s">
        <v>138</v>
      </c>
      <c r="H128" s="220">
        <v>68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124</v>
      </c>
      <c r="AT128" s="228" t="s">
        <v>120</v>
      </c>
      <c r="AU128" s="228" t="s">
        <v>83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124</v>
      </c>
      <c r="BM128" s="228" t="s">
        <v>147</v>
      </c>
    </row>
    <row r="129" s="2" customFormat="1" ht="16.5" customHeight="1">
      <c r="A129" s="35"/>
      <c r="B129" s="36"/>
      <c r="C129" s="230" t="s">
        <v>148</v>
      </c>
      <c r="D129" s="230" t="s">
        <v>126</v>
      </c>
      <c r="E129" s="231" t="s">
        <v>149</v>
      </c>
      <c r="F129" s="232" t="s">
        <v>150</v>
      </c>
      <c r="G129" s="233" t="s">
        <v>138</v>
      </c>
      <c r="H129" s="234">
        <v>68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38</v>
      </c>
      <c r="O129" s="88"/>
      <c r="P129" s="226">
        <f>O129*H129</f>
        <v>0</v>
      </c>
      <c r="Q129" s="226">
        <v>0.0275</v>
      </c>
      <c r="R129" s="226">
        <f>Q129*H129</f>
        <v>1.8700000000000001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129</v>
      </c>
      <c r="AT129" s="228" t="s">
        <v>126</v>
      </c>
      <c r="AU129" s="228" t="s">
        <v>83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124</v>
      </c>
      <c r="BM129" s="228" t="s">
        <v>151</v>
      </c>
    </row>
    <row r="130" s="2" customFormat="1" ht="44.25" customHeight="1">
      <c r="A130" s="35"/>
      <c r="B130" s="36"/>
      <c r="C130" s="216" t="s">
        <v>152</v>
      </c>
      <c r="D130" s="216" t="s">
        <v>120</v>
      </c>
      <c r="E130" s="217" t="s">
        <v>153</v>
      </c>
      <c r="F130" s="218" t="s">
        <v>154</v>
      </c>
      <c r="G130" s="219" t="s">
        <v>138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124</v>
      </c>
      <c r="AT130" s="228" t="s">
        <v>120</v>
      </c>
      <c r="AU130" s="228" t="s">
        <v>83</v>
      </c>
      <c r="AY130" s="14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124</v>
      </c>
      <c r="BM130" s="228" t="s">
        <v>155</v>
      </c>
    </row>
    <row r="131" s="2" customFormat="1" ht="37.8" customHeight="1">
      <c r="A131" s="35"/>
      <c r="B131" s="36"/>
      <c r="C131" s="230" t="s">
        <v>156</v>
      </c>
      <c r="D131" s="230" t="s">
        <v>126</v>
      </c>
      <c r="E131" s="231" t="s">
        <v>157</v>
      </c>
      <c r="F131" s="232" t="s">
        <v>158</v>
      </c>
      <c r="G131" s="233" t="s">
        <v>138</v>
      </c>
      <c r="H131" s="234">
        <v>1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38</v>
      </c>
      <c r="O131" s="88"/>
      <c r="P131" s="226">
        <f>O131*H131</f>
        <v>0</v>
      </c>
      <c r="Q131" s="226">
        <v>0.035999999999999997</v>
      </c>
      <c r="R131" s="226">
        <f>Q131*H131</f>
        <v>0.035999999999999997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126</v>
      </c>
      <c r="AU131" s="228" t="s">
        <v>83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124</v>
      </c>
      <c r="BM131" s="228" t="s">
        <v>159</v>
      </c>
    </row>
    <row r="132" s="2" customFormat="1" ht="24.15" customHeight="1">
      <c r="A132" s="35"/>
      <c r="B132" s="36"/>
      <c r="C132" s="216" t="s">
        <v>160</v>
      </c>
      <c r="D132" s="216" t="s">
        <v>120</v>
      </c>
      <c r="E132" s="217" t="s">
        <v>161</v>
      </c>
      <c r="F132" s="218" t="s">
        <v>162</v>
      </c>
      <c r="G132" s="219" t="s">
        <v>138</v>
      </c>
      <c r="H132" s="220">
        <v>68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124</v>
      </c>
      <c r="AT132" s="228" t="s">
        <v>120</v>
      </c>
      <c r="AU132" s="228" t="s">
        <v>83</v>
      </c>
      <c r="AY132" s="14" t="s">
        <v>117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124</v>
      </c>
      <c r="BM132" s="228" t="s">
        <v>163</v>
      </c>
    </row>
    <row r="133" s="2" customFormat="1" ht="21.75" customHeight="1">
      <c r="A133" s="35"/>
      <c r="B133" s="36"/>
      <c r="C133" s="230" t="s">
        <v>164</v>
      </c>
      <c r="D133" s="230" t="s">
        <v>126</v>
      </c>
      <c r="E133" s="231" t="s">
        <v>165</v>
      </c>
      <c r="F133" s="232" t="s">
        <v>166</v>
      </c>
      <c r="G133" s="233" t="s">
        <v>138</v>
      </c>
      <c r="H133" s="234">
        <v>68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38</v>
      </c>
      <c r="O133" s="88"/>
      <c r="P133" s="226">
        <f>O133*H133</f>
        <v>0</v>
      </c>
      <c r="Q133" s="226">
        <v>0.001</v>
      </c>
      <c r="R133" s="226">
        <f>Q133*H133</f>
        <v>0.068000000000000005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129</v>
      </c>
      <c r="AT133" s="228" t="s">
        <v>126</v>
      </c>
      <c r="AU133" s="228" t="s">
        <v>83</v>
      </c>
      <c r="AY133" s="14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124</v>
      </c>
      <c r="BM133" s="228" t="s">
        <v>167</v>
      </c>
    </row>
    <row r="134" s="2" customFormat="1" ht="37.8" customHeight="1">
      <c r="A134" s="35"/>
      <c r="B134" s="36"/>
      <c r="C134" s="216" t="s">
        <v>8</v>
      </c>
      <c r="D134" s="216" t="s">
        <v>120</v>
      </c>
      <c r="E134" s="217" t="s">
        <v>168</v>
      </c>
      <c r="F134" s="218" t="s">
        <v>169</v>
      </c>
      <c r="G134" s="219" t="s">
        <v>170</v>
      </c>
      <c r="H134" s="220">
        <v>2720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124</v>
      </c>
      <c r="AT134" s="228" t="s">
        <v>120</v>
      </c>
      <c r="AU134" s="228" t="s">
        <v>83</v>
      </c>
      <c r="AY134" s="14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124</v>
      </c>
      <c r="BM134" s="228" t="s">
        <v>171</v>
      </c>
    </row>
    <row r="135" s="2" customFormat="1" ht="24.15" customHeight="1">
      <c r="A135" s="35"/>
      <c r="B135" s="36"/>
      <c r="C135" s="216" t="s">
        <v>172</v>
      </c>
      <c r="D135" s="216" t="s">
        <v>120</v>
      </c>
      <c r="E135" s="217" t="s">
        <v>173</v>
      </c>
      <c r="F135" s="218" t="s">
        <v>174</v>
      </c>
      <c r="G135" s="219" t="s">
        <v>175</v>
      </c>
      <c r="H135" s="220">
        <v>2.7200000000000002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124</v>
      </c>
      <c r="AT135" s="228" t="s">
        <v>120</v>
      </c>
      <c r="AU135" s="228" t="s">
        <v>83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124</v>
      </c>
      <c r="BM135" s="228" t="s">
        <v>176</v>
      </c>
    </row>
    <row r="136" s="2" customFormat="1" ht="33" customHeight="1">
      <c r="A136" s="35"/>
      <c r="B136" s="36"/>
      <c r="C136" s="216" t="s">
        <v>177</v>
      </c>
      <c r="D136" s="216" t="s">
        <v>120</v>
      </c>
      <c r="E136" s="217" t="s">
        <v>178</v>
      </c>
      <c r="F136" s="218" t="s">
        <v>179</v>
      </c>
      <c r="G136" s="219" t="s">
        <v>138</v>
      </c>
      <c r="H136" s="220">
        <v>118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124</v>
      </c>
      <c r="AT136" s="228" t="s">
        <v>120</v>
      </c>
      <c r="AU136" s="228" t="s">
        <v>83</v>
      </c>
      <c r="AY136" s="14" t="s">
        <v>117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124</v>
      </c>
      <c r="BM136" s="228" t="s">
        <v>180</v>
      </c>
    </row>
    <row r="137" s="2" customFormat="1" ht="37.8" customHeight="1">
      <c r="A137" s="35"/>
      <c r="B137" s="36"/>
      <c r="C137" s="216" t="s">
        <v>181</v>
      </c>
      <c r="D137" s="216" t="s">
        <v>120</v>
      </c>
      <c r="E137" s="217" t="s">
        <v>182</v>
      </c>
      <c r="F137" s="218" t="s">
        <v>183</v>
      </c>
      <c r="G137" s="219" t="s">
        <v>123</v>
      </c>
      <c r="H137" s="220">
        <v>1828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124</v>
      </c>
      <c r="AT137" s="228" t="s">
        <v>120</v>
      </c>
      <c r="AU137" s="228" t="s">
        <v>83</v>
      </c>
      <c r="AY137" s="14" t="s">
        <v>117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124</v>
      </c>
      <c r="BM137" s="228" t="s">
        <v>184</v>
      </c>
    </row>
    <row r="138" s="2" customFormat="1" ht="16.5" customHeight="1">
      <c r="A138" s="35"/>
      <c r="B138" s="36"/>
      <c r="C138" s="216" t="s">
        <v>124</v>
      </c>
      <c r="D138" s="216" t="s">
        <v>120</v>
      </c>
      <c r="E138" s="217" t="s">
        <v>185</v>
      </c>
      <c r="F138" s="218" t="s">
        <v>186</v>
      </c>
      <c r="G138" s="219" t="s">
        <v>123</v>
      </c>
      <c r="H138" s="220">
        <v>28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187</v>
      </c>
      <c r="AT138" s="228" t="s">
        <v>120</v>
      </c>
      <c r="AU138" s="228" t="s">
        <v>83</v>
      </c>
      <c r="AY138" s="14" t="s">
        <v>117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187</v>
      </c>
      <c r="BM138" s="228" t="s">
        <v>188</v>
      </c>
    </row>
    <row r="139" s="2" customFormat="1" ht="16.5" customHeight="1">
      <c r="A139" s="35"/>
      <c r="B139" s="36"/>
      <c r="C139" s="216" t="s">
        <v>189</v>
      </c>
      <c r="D139" s="216" t="s">
        <v>120</v>
      </c>
      <c r="E139" s="217" t="s">
        <v>190</v>
      </c>
      <c r="F139" s="218" t="s">
        <v>191</v>
      </c>
      <c r="G139" s="219" t="s">
        <v>123</v>
      </c>
      <c r="H139" s="220">
        <v>6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187</v>
      </c>
      <c r="AT139" s="228" t="s">
        <v>120</v>
      </c>
      <c r="AU139" s="228" t="s">
        <v>83</v>
      </c>
      <c r="AY139" s="14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187</v>
      </c>
      <c r="BM139" s="228" t="s">
        <v>192</v>
      </c>
    </row>
    <row r="140" s="2" customFormat="1" ht="16.5" customHeight="1">
      <c r="A140" s="35"/>
      <c r="B140" s="36"/>
      <c r="C140" s="216" t="s">
        <v>193</v>
      </c>
      <c r="D140" s="216" t="s">
        <v>120</v>
      </c>
      <c r="E140" s="217" t="s">
        <v>194</v>
      </c>
      <c r="F140" s="218" t="s">
        <v>195</v>
      </c>
      <c r="G140" s="219" t="s">
        <v>196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187</v>
      </c>
      <c r="AT140" s="228" t="s">
        <v>120</v>
      </c>
      <c r="AU140" s="228" t="s">
        <v>83</v>
      </c>
      <c r="AY140" s="14" t="s">
        <v>117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187</v>
      </c>
      <c r="BM140" s="228" t="s">
        <v>197</v>
      </c>
    </row>
    <row r="141" s="2" customFormat="1">
      <c r="A141" s="35"/>
      <c r="B141" s="36"/>
      <c r="C141" s="37"/>
      <c r="D141" s="241" t="s">
        <v>198</v>
      </c>
      <c r="E141" s="37"/>
      <c r="F141" s="242" t="s">
        <v>199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16" t="s">
        <v>200</v>
      </c>
      <c r="D142" s="216" t="s">
        <v>120</v>
      </c>
      <c r="E142" s="217" t="s">
        <v>201</v>
      </c>
      <c r="F142" s="218" t="s">
        <v>202</v>
      </c>
      <c r="G142" s="219" t="s">
        <v>196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187</v>
      </c>
      <c r="AT142" s="228" t="s">
        <v>120</v>
      </c>
      <c r="AU142" s="228" t="s">
        <v>83</v>
      </c>
      <c r="AY142" s="14" t="s">
        <v>117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187</v>
      </c>
      <c r="BM142" s="228" t="s">
        <v>203</v>
      </c>
    </row>
    <row r="143" s="2" customFormat="1">
      <c r="A143" s="35"/>
      <c r="B143" s="36"/>
      <c r="C143" s="37"/>
      <c r="D143" s="241" t="s">
        <v>198</v>
      </c>
      <c r="E143" s="37"/>
      <c r="F143" s="242" t="s">
        <v>204</v>
      </c>
      <c r="G143" s="37"/>
      <c r="H143" s="37"/>
      <c r="I143" s="243"/>
      <c r="J143" s="37"/>
      <c r="K143" s="37"/>
      <c r="L143" s="41"/>
      <c r="M143" s="244"/>
      <c r="N143" s="24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33" customHeight="1">
      <c r="A144" s="35"/>
      <c r="B144" s="36"/>
      <c r="C144" s="216" t="s">
        <v>205</v>
      </c>
      <c r="D144" s="216" t="s">
        <v>120</v>
      </c>
      <c r="E144" s="217" t="s">
        <v>206</v>
      </c>
      <c r="F144" s="218" t="s">
        <v>207</v>
      </c>
      <c r="G144" s="219" t="s">
        <v>138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187</v>
      </c>
      <c r="AT144" s="228" t="s">
        <v>120</v>
      </c>
      <c r="AU144" s="228" t="s">
        <v>83</v>
      </c>
      <c r="AY144" s="14" t="s">
        <v>117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187</v>
      </c>
      <c r="BM144" s="228" t="s">
        <v>208</v>
      </c>
    </row>
    <row r="145" s="2" customFormat="1" ht="44.25" customHeight="1">
      <c r="A145" s="35"/>
      <c r="B145" s="36"/>
      <c r="C145" s="216" t="s">
        <v>7</v>
      </c>
      <c r="D145" s="216" t="s">
        <v>120</v>
      </c>
      <c r="E145" s="217" t="s">
        <v>209</v>
      </c>
      <c r="F145" s="218" t="s">
        <v>210</v>
      </c>
      <c r="G145" s="219" t="s">
        <v>138</v>
      </c>
      <c r="H145" s="220">
        <v>500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187</v>
      </c>
      <c r="AT145" s="228" t="s">
        <v>120</v>
      </c>
      <c r="AU145" s="228" t="s">
        <v>83</v>
      </c>
      <c r="AY145" s="14" t="s">
        <v>117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187</v>
      </c>
      <c r="BM145" s="228" t="s">
        <v>211</v>
      </c>
    </row>
    <row r="146" s="2" customFormat="1" ht="33" customHeight="1">
      <c r="A146" s="35"/>
      <c r="B146" s="36"/>
      <c r="C146" s="216" t="s">
        <v>212</v>
      </c>
      <c r="D146" s="216" t="s">
        <v>120</v>
      </c>
      <c r="E146" s="217" t="s">
        <v>213</v>
      </c>
      <c r="F146" s="218" t="s">
        <v>214</v>
      </c>
      <c r="G146" s="219" t="s">
        <v>215</v>
      </c>
      <c r="H146" s="220">
        <v>12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0.00125</v>
      </c>
      <c r="R146" s="226">
        <f>Q146*H146</f>
        <v>0.014999999999999999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124</v>
      </c>
      <c r="AT146" s="228" t="s">
        <v>120</v>
      </c>
      <c r="AU146" s="228" t="s">
        <v>83</v>
      </c>
      <c r="AY146" s="14" t="s">
        <v>117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124</v>
      </c>
      <c r="BM146" s="228" t="s">
        <v>216</v>
      </c>
    </row>
    <row r="147" s="2" customFormat="1" ht="16.5" customHeight="1">
      <c r="A147" s="35"/>
      <c r="B147" s="36"/>
      <c r="C147" s="216" t="s">
        <v>217</v>
      </c>
      <c r="D147" s="216" t="s">
        <v>120</v>
      </c>
      <c r="E147" s="217" t="s">
        <v>218</v>
      </c>
      <c r="F147" s="218" t="s">
        <v>219</v>
      </c>
      <c r="G147" s="219" t="s">
        <v>123</v>
      </c>
      <c r="H147" s="220">
        <v>10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124</v>
      </c>
      <c r="AT147" s="228" t="s">
        <v>120</v>
      </c>
      <c r="AU147" s="228" t="s">
        <v>83</v>
      </c>
      <c r="AY147" s="14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124</v>
      </c>
      <c r="BM147" s="228" t="s">
        <v>220</v>
      </c>
    </row>
    <row r="148" s="2" customFormat="1" ht="21.75" customHeight="1">
      <c r="A148" s="35"/>
      <c r="B148" s="36"/>
      <c r="C148" s="216" t="s">
        <v>221</v>
      </c>
      <c r="D148" s="216" t="s">
        <v>120</v>
      </c>
      <c r="E148" s="217" t="s">
        <v>222</v>
      </c>
      <c r="F148" s="218" t="s">
        <v>223</v>
      </c>
      <c r="G148" s="219" t="s">
        <v>138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124</v>
      </c>
      <c r="AT148" s="228" t="s">
        <v>120</v>
      </c>
      <c r="AU148" s="228" t="s">
        <v>83</v>
      </c>
      <c r="AY148" s="14" t="s">
        <v>117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124</v>
      </c>
      <c r="BM148" s="228" t="s">
        <v>224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225</v>
      </c>
      <c r="F149" s="203" t="s">
        <v>226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140</v>
      </c>
      <c r="AT149" s="212" t="s">
        <v>72</v>
      </c>
      <c r="AU149" s="212" t="s">
        <v>73</v>
      </c>
      <c r="AY149" s="211" t="s">
        <v>117</v>
      </c>
      <c r="BK149" s="213">
        <f>BK150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227</v>
      </c>
      <c r="F150" s="214" t="s">
        <v>228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SUM(P151:P165)</f>
        <v>0</v>
      </c>
      <c r="Q150" s="208"/>
      <c r="R150" s="209">
        <f>SUM(R151:R165)</f>
        <v>0</v>
      </c>
      <c r="S150" s="208"/>
      <c r="T150" s="210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140</v>
      </c>
      <c r="AT150" s="212" t="s">
        <v>72</v>
      </c>
      <c r="AU150" s="212" t="s">
        <v>81</v>
      </c>
      <c r="AY150" s="211" t="s">
        <v>117</v>
      </c>
      <c r="BK150" s="213">
        <f>SUM(BK151:BK165)</f>
        <v>0</v>
      </c>
    </row>
    <row r="151" s="2" customFormat="1" ht="16.5" customHeight="1">
      <c r="A151" s="35"/>
      <c r="B151" s="36"/>
      <c r="C151" s="216" t="s">
        <v>229</v>
      </c>
      <c r="D151" s="216" t="s">
        <v>120</v>
      </c>
      <c r="E151" s="217" t="s">
        <v>230</v>
      </c>
      <c r="F151" s="218" t="s">
        <v>231</v>
      </c>
      <c r="G151" s="219" t="s">
        <v>196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232</v>
      </c>
      <c r="AT151" s="228" t="s">
        <v>120</v>
      </c>
      <c r="AU151" s="228" t="s">
        <v>83</v>
      </c>
      <c r="AY151" s="14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232</v>
      </c>
      <c r="BM151" s="228" t="s">
        <v>233</v>
      </c>
    </row>
    <row r="152" s="2" customFormat="1" ht="16.5" customHeight="1">
      <c r="A152" s="35"/>
      <c r="B152" s="36"/>
      <c r="C152" s="216" t="s">
        <v>234</v>
      </c>
      <c r="D152" s="216" t="s">
        <v>120</v>
      </c>
      <c r="E152" s="217" t="s">
        <v>235</v>
      </c>
      <c r="F152" s="218" t="s">
        <v>236</v>
      </c>
      <c r="G152" s="219" t="s">
        <v>237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120</v>
      </c>
      <c r="AU152" s="228" t="s">
        <v>83</v>
      </c>
      <c r="AY152" s="14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135</v>
      </c>
      <c r="BM152" s="228" t="s">
        <v>238</v>
      </c>
    </row>
    <row r="153" s="2" customFormat="1" ht="16.5" customHeight="1">
      <c r="A153" s="35"/>
      <c r="B153" s="36"/>
      <c r="C153" s="216" t="s">
        <v>239</v>
      </c>
      <c r="D153" s="216" t="s">
        <v>120</v>
      </c>
      <c r="E153" s="217" t="s">
        <v>240</v>
      </c>
      <c r="F153" s="218" t="s">
        <v>241</v>
      </c>
      <c r="G153" s="219" t="s">
        <v>196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120</v>
      </c>
      <c r="AU153" s="228" t="s">
        <v>83</v>
      </c>
      <c r="AY153" s="14" t="s">
        <v>117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135</v>
      </c>
      <c r="BM153" s="228" t="s">
        <v>242</v>
      </c>
    </row>
    <row r="154" s="2" customFormat="1">
      <c r="A154" s="35"/>
      <c r="B154" s="36"/>
      <c r="C154" s="37"/>
      <c r="D154" s="241" t="s">
        <v>198</v>
      </c>
      <c r="E154" s="37"/>
      <c r="F154" s="242" t="s">
        <v>243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198</v>
      </c>
      <c r="AU154" s="14" t="s">
        <v>83</v>
      </c>
    </row>
    <row r="155" s="2" customFormat="1" ht="16.5" customHeight="1">
      <c r="A155" s="35"/>
      <c r="B155" s="36"/>
      <c r="C155" s="216" t="s">
        <v>244</v>
      </c>
      <c r="D155" s="216" t="s">
        <v>120</v>
      </c>
      <c r="E155" s="217" t="s">
        <v>245</v>
      </c>
      <c r="F155" s="218" t="s">
        <v>246</v>
      </c>
      <c r="G155" s="219" t="s">
        <v>196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120</v>
      </c>
      <c r="AU155" s="228" t="s">
        <v>83</v>
      </c>
      <c r="AY155" s="14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135</v>
      </c>
      <c r="BM155" s="228" t="s">
        <v>247</v>
      </c>
    </row>
    <row r="156" s="2" customFormat="1" ht="16.5" customHeight="1">
      <c r="A156" s="35"/>
      <c r="B156" s="36"/>
      <c r="C156" s="216" t="s">
        <v>248</v>
      </c>
      <c r="D156" s="216" t="s">
        <v>120</v>
      </c>
      <c r="E156" s="217" t="s">
        <v>249</v>
      </c>
      <c r="F156" s="218" t="s">
        <v>250</v>
      </c>
      <c r="G156" s="219" t="s">
        <v>196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120</v>
      </c>
      <c r="AU156" s="228" t="s">
        <v>83</v>
      </c>
      <c r="AY156" s="14" t="s">
        <v>117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135</v>
      </c>
      <c r="BM156" s="228" t="s">
        <v>251</v>
      </c>
    </row>
    <row r="157" s="2" customFormat="1" ht="16.5" customHeight="1">
      <c r="A157" s="35"/>
      <c r="B157" s="36"/>
      <c r="C157" s="216" t="s">
        <v>252</v>
      </c>
      <c r="D157" s="216" t="s">
        <v>120</v>
      </c>
      <c r="E157" s="217" t="s">
        <v>253</v>
      </c>
      <c r="F157" s="218" t="s">
        <v>254</v>
      </c>
      <c r="G157" s="219" t="s">
        <v>255</v>
      </c>
      <c r="H157" s="220">
        <v>16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120</v>
      </c>
      <c r="AU157" s="228" t="s">
        <v>83</v>
      </c>
      <c r="AY157" s="14" t="s">
        <v>117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135</v>
      </c>
      <c r="BM157" s="228" t="s">
        <v>256</v>
      </c>
    </row>
    <row r="158" s="2" customFormat="1" ht="16.5" customHeight="1">
      <c r="A158" s="35"/>
      <c r="B158" s="36"/>
      <c r="C158" s="216" t="s">
        <v>257</v>
      </c>
      <c r="D158" s="216" t="s">
        <v>120</v>
      </c>
      <c r="E158" s="217" t="s">
        <v>258</v>
      </c>
      <c r="F158" s="218" t="s">
        <v>259</v>
      </c>
      <c r="G158" s="219" t="s">
        <v>255</v>
      </c>
      <c r="H158" s="220">
        <v>24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120</v>
      </c>
      <c r="AU158" s="228" t="s">
        <v>83</v>
      </c>
      <c r="AY158" s="14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135</v>
      </c>
      <c r="BM158" s="228" t="s">
        <v>260</v>
      </c>
    </row>
    <row r="159" s="2" customFormat="1" ht="16.5" customHeight="1">
      <c r="A159" s="35"/>
      <c r="B159" s="36"/>
      <c r="C159" s="216" t="s">
        <v>129</v>
      </c>
      <c r="D159" s="216" t="s">
        <v>120</v>
      </c>
      <c r="E159" s="217" t="s">
        <v>261</v>
      </c>
      <c r="F159" s="218" t="s">
        <v>262</v>
      </c>
      <c r="G159" s="219" t="s">
        <v>196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120</v>
      </c>
      <c r="AU159" s="228" t="s">
        <v>83</v>
      </c>
      <c r="AY159" s="14" t="s">
        <v>117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135</v>
      </c>
      <c r="BM159" s="228" t="s">
        <v>263</v>
      </c>
    </row>
    <row r="160" s="2" customFormat="1" ht="16.5" customHeight="1">
      <c r="A160" s="35"/>
      <c r="B160" s="36"/>
      <c r="C160" s="216" t="s">
        <v>264</v>
      </c>
      <c r="D160" s="216" t="s">
        <v>120</v>
      </c>
      <c r="E160" s="217" t="s">
        <v>265</v>
      </c>
      <c r="F160" s="218" t="s">
        <v>266</v>
      </c>
      <c r="G160" s="219" t="s">
        <v>196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232</v>
      </c>
      <c r="AT160" s="228" t="s">
        <v>120</v>
      </c>
      <c r="AU160" s="228" t="s">
        <v>83</v>
      </c>
      <c r="AY160" s="14" t="s">
        <v>117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232</v>
      </c>
      <c r="BM160" s="228" t="s">
        <v>267</v>
      </c>
    </row>
    <row r="161" s="2" customFormat="1" ht="16.5" customHeight="1">
      <c r="A161" s="35"/>
      <c r="B161" s="36"/>
      <c r="C161" s="216" t="s">
        <v>268</v>
      </c>
      <c r="D161" s="216" t="s">
        <v>120</v>
      </c>
      <c r="E161" s="217" t="s">
        <v>269</v>
      </c>
      <c r="F161" s="218" t="s">
        <v>270</v>
      </c>
      <c r="G161" s="219" t="s">
        <v>196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232</v>
      </c>
      <c r="AT161" s="228" t="s">
        <v>120</v>
      </c>
      <c r="AU161" s="228" t="s">
        <v>83</v>
      </c>
      <c r="AY161" s="14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232</v>
      </c>
      <c r="BM161" s="228" t="s">
        <v>271</v>
      </c>
    </row>
    <row r="162" s="2" customFormat="1" ht="16.5" customHeight="1">
      <c r="A162" s="35"/>
      <c r="B162" s="36"/>
      <c r="C162" s="216" t="s">
        <v>272</v>
      </c>
      <c r="D162" s="216" t="s">
        <v>120</v>
      </c>
      <c r="E162" s="217" t="s">
        <v>273</v>
      </c>
      <c r="F162" s="218" t="s">
        <v>274</v>
      </c>
      <c r="G162" s="219" t="s">
        <v>196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232</v>
      </c>
      <c r="AT162" s="228" t="s">
        <v>120</v>
      </c>
      <c r="AU162" s="228" t="s">
        <v>83</v>
      </c>
      <c r="AY162" s="14" t="s">
        <v>117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232</v>
      </c>
      <c r="BM162" s="228" t="s">
        <v>275</v>
      </c>
    </row>
    <row r="163" s="2" customFormat="1" ht="16.5" customHeight="1">
      <c r="A163" s="35"/>
      <c r="B163" s="36"/>
      <c r="C163" s="216" t="s">
        <v>276</v>
      </c>
      <c r="D163" s="216" t="s">
        <v>120</v>
      </c>
      <c r="E163" s="217" t="s">
        <v>277</v>
      </c>
      <c r="F163" s="218" t="s">
        <v>278</v>
      </c>
      <c r="G163" s="219" t="s">
        <v>196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232</v>
      </c>
      <c r="AT163" s="228" t="s">
        <v>120</v>
      </c>
      <c r="AU163" s="228" t="s">
        <v>83</v>
      </c>
      <c r="AY163" s="14" t="s">
        <v>117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232</v>
      </c>
      <c r="BM163" s="228" t="s">
        <v>279</v>
      </c>
    </row>
    <row r="164" s="2" customFormat="1" ht="16.5" customHeight="1">
      <c r="A164" s="35"/>
      <c r="B164" s="36"/>
      <c r="C164" s="216" t="s">
        <v>280</v>
      </c>
      <c r="D164" s="216" t="s">
        <v>120</v>
      </c>
      <c r="E164" s="217" t="s">
        <v>281</v>
      </c>
      <c r="F164" s="218" t="s">
        <v>282</v>
      </c>
      <c r="G164" s="219" t="s">
        <v>196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232</v>
      </c>
      <c r="AT164" s="228" t="s">
        <v>120</v>
      </c>
      <c r="AU164" s="228" t="s">
        <v>83</v>
      </c>
      <c r="AY164" s="14" t="s">
        <v>117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232</v>
      </c>
      <c r="BM164" s="228" t="s">
        <v>283</v>
      </c>
    </row>
    <row r="165" s="2" customFormat="1" ht="16.5" customHeight="1">
      <c r="A165" s="35"/>
      <c r="B165" s="36"/>
      <c r="C165" s="216" t="s">
        <v>284</v>
      </c>
      <c r="D165" s="216" t="s">
        <v>120</v>
      </c>
      <c r="E165" s="217" t="s">
        <v>285</v>
      </c>
      <c r="F165" s="218" t="s">
        <v>286</v>
      </c>
      <c r="G165" s="219" t="s">
        <v>196</v>
      </c>
      <c r="H165" s="220">
        <v>1</v>
      </c>
      <c r="I165" s="221"/>
      <c r="J165" s="222">
        <f>ROUND(I165*H165,2)</f>
        <v>0</v>
      </c>
      <c r="K165" s="223"/>
      <c r="L165" s="41"/>
      <c r="M165" s="246" t="s">
        <v>1</v>
      </c>
      <c r="N165" s="247" t="s">
        <v>38</v>
      </c>
      <c r="O165" s="24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232</v>
      </c>
      <c r="AT165" s="228" t="s">
        <v>120</v>
      </c>
      <c r="AU165" s="228" t="s">
        <v>83</v>
      </c>
      <c r="AY165" s="14" t="s">
        <v>117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232</v>
      </c>
      <c r="BM165" s="228" t="s">
        <v>287</v>
      </c>
    </row>
    <row r="166" s="2" customFormat="1" ht="6.96" customHeight="1">
      <c r="A166" s="35"/>
      <c r="B166" s="63"/>
      <c r="C166" s="64"/>
      <c r="D166" s="64"/>
      <c r="E166" s="64"/>
      <c r="F166" s="64"/>
      <c r="G166" s="64"/>
      <c r="H166" s="64"/>
      <c r="I166" s="64"/>
      <c r="J166" s="64"/>
      <c r="K166" s="64"/>
      <c r="L166" s="41"/>
      <c r="M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</sheetData>
  <sheetProtection sheet="1" autoFilter="0" formatColumns="0" formatRows="0" objects="1" scenarios="1" spinCount="100000" saltValue="jPoaO/glGXmEy1ZTxwyxbqcc0Yu23okQzn1mki08KtkXff1kbsqZx0l+DMDUvN6Dc+Uokug2rvBAKTN4WdmmsA==" hashValue="bpe32uK38l7NM0v1qRifPxp9UBmXBZDvPasO0saxIojuXgpJY9dxvTSaSnzgt/5A0qm2wRB4HgaNTYWXChUmWw==" algorithmName="SHA-512" password="CC17"/>
  <autoFilter ref="C119:K16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FVE v areálu Nemocnice Jindřichův Hradec, a.s.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ROUND((SUM(BE120:BE164)),  2)</f>
        <v>0</v>
      </c>
      <c r="G33" s="35"/>
      <c r="H33" s="35"/>
      <c r="I33" s="152">
        <v>0.20999999999999999</v>
      </c>
      <c r="J33" s="151">
        <f>ROUND(((SUM(BE120:BE164))*I33),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ROUND((SUM(BF120:BF164)),  2)</f>
        <v>0</v>
      </c>
      <c r="G34" s="35"/>
      <c r="H34" s="35"/>
      <c r="I34" s="152">
        <v>0.12</v>
      </c>
      <c r="J34" s="151">
        <f>ROUND(((SUM(BF120:BF164))*I34),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ROUND((SUM(BG120:BG164)),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ROUND((SUM(BH120:BH164)),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ROUND((SUM(BI120:BI164)),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FVE v areálu Nemocnice Jindřichův Hradec,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Budova 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100</v>
      </c>
      <c r="E99" s="179"/>
      <c r="F99" s="179"/>
      <c r="G99" s="179"/>
      <c r="H99" s="179"/>
      <c r="I99" s="179"/>
      <c r="J99" s="180">
        <f>J149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FVE v areálu Nemocnice Jindřichův Hradec, a.s.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02 - Budova 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3. 6. 2024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103</v>
      </c>
      <c r="D119" s="191" t="s">
        <v>58</v>
      </c>
      <c r="E119" s="191" t="s">
        <v>54</v>
      </c>
      <c r="F119" s="191" t="s">
        <v>55</v>
      </c>
      <c r="G119" s="191" t="s">
        <v>104</v>
      </c>
      <c r="H119" s="191" t="s">
        <v>105</v>
      </c>
      <c r="I119" s="191" t="s">
        <v>106</v>
      </c>
      <c r="J119" s="192" t="s">
        <v>95</v>
      </c>
      <c r="K119" s="193" t="s">
        <v>107</v>
      </c>
      <c r="L119" s="194"/>
      <c r="M119" s="97" t="s">
        <v>1</v>
      </c>
      <c r="N119" s="98" t="s">
        <v>37</v>
      </c>
      <c r="O119" s="98" t="s">
        <v>108</v>
      </c>
      <c r="P119" s="98" t="s">
        <v>109</v>
      </c>
      <c r="Q119" s="98" t="s">
        <v>110</v>
      </c>
      <c r="R119" s="98" t="s">
        <v>111</v>
      </c>
      <c r="S119" s="98" t="s">
        <v>112</v>
      </c>
      <c r="T119" s="99" t="s">
        <v>113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114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P121+P149</f>
        <v>0</v>
      </c>
      <c r="Q120" s="101"/>
      <c r="R120" s="197">
        <f>R121+R149</f>
        <v>5.7537800000000008</v>
      </c>
      <c r="S120" s="101"/>
      <c r="T120" s="198">
        <f>T121+T149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97</v>
      </c>
      <c r="BK120" s="199">
        <f>BK121+BK149</f>
        <v>0</v>
      </c>
    </row>
    <row r="121" s="12" customFormat="1" ht="25.92" customHeight="1">
      <c r="A121" s="12"/>
      <c r="B121" s="200"/>
      <c r="C121" s="201"/>
      <c r="D121" s="202" t="s">
        <v>72</v>
      </c>
      <c r="E121" s="203" t="s">
        <v>115</v>
      </c>
      <c r="F121" s="203" t="s">
        <v>116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5.7537800000000008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72</v>
      </c>
      <c r="AU121" s="212" t="s">
        <v>73</v>
      </c>
      <c r="AY121" s="211" t="s">
        <v>117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72</v>
      </c>
      <c r="E122" s="214" t="s">
        <v>118</v>
      </c>
      <c r="F122" s="214" t="s">
        <v>119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SUM(P123:P148)</f>
        <v>0</v>
      </c>
      <c r="Q122" s="208"/>
      <c r="R122" s="209">
        <f>SUM(R123:R148)</f>
        <v>5.7537800000000008</v>
      </c>
      <c r="S122" s="208"/>
      <c r="T122" s="210">
        <f>SUM(T123:T148)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81</v>
      </c>
      <c r="AY122" s="211" t="s">
        <v>117</v>
      </c>
      <c r="BK122" s="213">
        <f>SUM(BK123:BK148)</f>
        <v>0</v>
      </c>
    </row>
    <row r="123" s="2" customFormat="1" ht="24.15" customHeight="1">
      <c r="A123" s="35"/>
      <c r="B123" s="36"/>
      <c r="C123" s="216" t="s">
        <v>81</v>
      </c>
      <c r="D123" s="216" t="s">
        <v>120</v>
      </c>
      <c r="E123" s="217" t="s">
        <v>121</v>
      </c>
      <c r="F123" s="218" t="s">
        <v>122</v>
      </c>
      <c r="G123" s="219" t="s">
        <v>123</v>
      </c>
      <c r="H123" s="220">
        <v>122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124</v>
      </c>
      <c r="AT123" s="228" t="s">
        <v>120</v>
      </c>
      <c r="AU123" s="228" t="s">
        <v>83</v>
      </c>
      <c r="AY123" s="14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124</v>
      </c>
      <c r="BM123" s="228" t="s">
        <v>289</v>
      </c>
    </row>
    <row r="124" s="2" customFormat="1" ht="24.15" customHeight="1">
      <c r="A124" s="35"/>
      <c r="B124" s="36"/>
      <c r="C124" s="230" t="s">
        <v>83</v>
      </c>
      <c r="D124" s="230" t="s">
        <v>126</v>
      </c>
      <c r="E124" s="231" t="s">
        <v>127</v>
      </c>
      <c r="F124" s="232" t="s">
        <v>128</v>
      </c>
      <c r="G124" s="233" t="s">
        <v>123</v>
      </c>
      <c r="H124" s="234">
        <v>58</v>
      </c>
      <c r="I124" s="235"/>
      <c r="J124" s="236">
        <f>ROUND(I124*H124,2)</f>
        <v>0</v>
      </c>
      <c r="K124" s="237"/>
      <c r="L124" s="238"/>
      <c r="M124" s="239" t="s">
        <v>1</v>
      </c>
      <c r="N124" s="240" t="s">
        <v>38</v>
      </c>
      <c r="O124" s="88"/>
      <c r="P124" s="226">
        <f>O124*H124</f>
        <v>0</v>
      </c>
      <c r="Q124" s="226">
        <v>0.0015</v>
      </c>
      <c r="R124" s="226">
        <f>Q124*H124</f>
        <v>0.087000000000000008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129</v>
      </c>
      <c r="AT124" s="228" t="s">
        <v>126</v>
      </c>
      <c r="AU124" s="228" t="s">
        <v>83</v>
      </c>
      <c r="AY124" s="14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124</v>
      </c>
      <c r="BM124" s="228" t="s">
        <v>290</v>
      </c>
    </row>
    <row r="125" s="2" customFormat="1" ht="24.15" customHeight="1">
      <c r="A125" s="35"/>
      <c r="B125" s="36"/>
      <c r="C125" s="230" t="s">
        <v>131</v>
      </c>
      <c r="D125" s="230" t="s">
        <v>126</v>
      </c>
      <c r="E125" s="231" t="s">
        <v>132</v>
      </c>
      <c r="F125" s="232" t="s">
        <v>291</v>
      </c>
      <c r="G125" s="233" t="s">
        <v>123</v>
      </c>
      <c r="H125" s="234">
        <v>64</v>
      </c>
      <c r="I125" s="235"/>
      <c r="J125" s="236">
        <f>ROUND(I125*H125,2)</f>
        <v>0</v>
      </c>
      <c r="K125" s="237"/>
      <c r="L125" s="238"/>
      <c r="M125" s="239" t="s">
        <v>1</v>
      </c>
      <c r="N125" s="240" t="s">
        <v>38</v>
      </c>
      <c r="O125" s="88"/>
      <c r="P125" s="226">
        <f>O125*H125</f>
        <v>0</v>
      </c>
      <c r="Q125" s="226">
        <v>0.0055199999999999997</v>
      </c>
      <c r="R125" s="226">
        <f>Q125*H125</f>
        <v>0.35327999999999998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129</v>
      </c>
      <c r="AT125" s="228" t="s">
        <v>126</v>
      </c>
      <c r="AU125" s="228" t="s">
        <v>83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124</v>
      </c>
      <c r="BM125" s="228" t="s">
        <v>292</v>
      </c>
    </row>
    <row r="126" s="2" customFormat="1" ht="24.15" customHeight="1">
      <c r="A126" s="35"/>
      <c r="B126" s="36"/>
      <c r="C126" s="216" t="s">
        <v>135</v>
      </c>
      <c r="D126" s="216" t="s">
        <v>120</v>
      </c>
      <c r="E126" s="217" t="s">
        <v>136</v>
      </c>
      <c r="F126" s="218" t="s">
        <v>137</v>
      </c>
      <c r="G126" s="219" t="s">
        <v>138</v>
      </c>
      <c r="H126" s="220">
        <v>135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124</v>
      </c>
      <c r="AT126" s="228" t="s">
        <v>120</v>
      </c>
      <c r="AU126" s="228" t="s">
        <v>83</v>
      </c>
      <c r="AY126" s="14" t="s">
        <v>117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124</v>
      </c>
      <c r="BM126" s="228" t="s">
        <v>293</v>
      </c>
    </row>
    <row r="127" s="2" customFormat="1" ht="44.25" customHeight="1">
      <c r="A127" s="35"/>
      <c r="B127" s="36"/>
      <c r="C127" s="230" t="s">
        <v>140</v>
      </c>
      <c r="D127" s="230" t="s">
        <v>126</v>
      </c>
      <c r="E127" s="231" t="s">
        <v>141</v>
      </c>
      <c r="F127" s="232" t="s">
        <v>142</v>
      </c>
      <c r="G127" s="233" t="s">
        <v>138</v>
      </c>
      <c r="H127" s="234">
        <v>135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38</v>
      </c>
      <c r="O127" s="88"/>
      <c r="P127" s="226">
        <f>O127*H127</f>
        <v>0</v>
      </c>
      <c r="Q127" s="226">
        <v>0.01</v>
      </c>
      <c r="R127" s="226">
        <f>Q127*H127</f>
        <v>1.3500000000000001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129</v>
      </c>
      <c r="AT127" s="228" t="s">
        <v>126</v>
      </c>
      <c r="AU127" s="228" t="s">
        <v>83</v>
      </c>
      <c r="AY127" s="14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124</v>
      </c>
      <c r="BM127" s="228" t="s">
        <v>294</v>
      </c>
    </row>
    <row r="128" s="2" customFormat="1" ht="24.15" customHeight="1">
      <c r="A128" s="35"/>
      <c r="B128" s="36"/>
      <c r="C128" s="216" t="s">
        <v>144</v>
      </c>
      <c r="D128" s="216" t="s">
        <v>120</v>
      </c>
      <c r="E128" s="217" t="s">
        <v>145</v>
      </c>
      <c r="F128" s="218" t="s">
        <v>146</v>
      </c>
      <c r="G128" s="219" t="s">
        <v>138</v>
      </c>
      <c r="H128" s="220">
        <v>135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124</v>
      </c>
      <c r="AT128" s="228" t="s">
        <v>120</v>
      </c>
      <c r="AU128" s="228" t="s">
        <v>83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124</v>
      </c>
      <c r="BM128" s="228" t="s">
        <v>295</v>
      </c>
    </row>
    <row r="129" s="2" customFormat="1" ht="16.5" customHeight="1">
      <c r="A129" s="35"/>
      <c r="B129" s="36"/>
      <c r="C129" s="230" t="s">
        <v>148</v>
      </c>
      <c r="D129" s="230" t="s">
        <v>126</v>
      </c>
      <c r="E129" s="231" t="s">
        <v>149</v>
      </c>
      <c r="F129" s="232" t="s">
        <v>150</v>
      </c>
      <c r="G129" s="233" t="s">
        <v>138</v>
      </c>
      <c r="H129" s="234">
        <v>135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38</v>
      </c>
      <c r="O129" s="88"/>
      <c r="P129" s="226">
        <f>O129*H129</f>
        <v>0</v>
      </c>
      <c r="Q129" s="226">
        <v>0.0275</v>
      </c>
      <c r="R129" s="226">
        <f>Q129*H129</f>
        <v>3.7124999999999999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129</v>
      </c>
      <c r="AT129" s="228" t="s">
        <v>126</v>
      </c>
      <c r="AU129" s="228" t="s">
        <v>83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124</v>
      </c>
      <c r="BM129" s="228" t="s">
        <v>296</v>
      </c>
    </row>
    <row r="130" s="2" customFormat="1" ht="37.8" customHeight="1">
      <c r="A130" s="35"/>
      <c r="B130" s="36"/>
      <c r="C130" s="216" t="s">
        <v>152</v>
      </c>
      <c r="D130" s="216" t="s">
        <v>120</v>
      </c>
      <c r="E130" s="217" t="s">
        <v>297</v>
      </c>
      <c r="F130" s="218" t="s">
        <v>298</v>
      </c>
      <c r="G130" s="219" t="s">
        <v>138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124</v>
      </c>
      <c r="AT130" s="228" t="s">
        <v>120</v>
      </c>
      <c r="AU130" s="228" t="s">
        <v>83</v>
      </c>
      <c r="AY130" s="14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124</v>
      </c>
      <c r="BM130" s="228" t="s">
        <v>299</v>
      </c>
    </row>
    <row r="131" s="2" customFormat="1" ht="33" customHeight="1">
      <c r="A131" s="35"/>
      <c r="B131" s="36"/>
      <c r="C131" s="230" t="s">
        <v>156</v>
      </c>
      <c r="D131" s="230" t="s">
        <v>126</v>
      </c>
      <c r="E131" s="231" t="s">
        <v>300</v>
      </c>
      <c r="F131" s="232" t="s">
        <v>301</v>
      </c>
      <c r="G131" s="233" t="s">
        <v>138</v>
      </c>
      <c r="H131" s="234">
        <v>1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38</v>
      </c>
      <c r="O131" s="88"/>
      <c r="P131" s="226">
        <f>O131*H131</f>
        <v>0</v>
      </c>
      <c r="Q131" s="226">
        <v>0.035999999999999997</v>
      </c>
      <c r="R131" s="226">
        <f>Q131*H131</f>
        <v>0.035999999999999997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126</v>
      </c>
      <c r="AU131" s="228" t="s">
        <v>83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124</v>
      </c>
      <c r="BM131" s="228" t="s">
        <v>302</v>
      </c>
    </row>
    <row r="132" s="2" customFormat="1" ht="24.15" customHeight="1">
      <c r="A132" s="35"/>
      <c r="B132" s="36"/>
      <c r="C132" s="216" t="s">
        <v>160</v>
      </c>
      <c r="D132" s="216" t="s">
        <v>120</v>
      </c>
      <c r="E132" s="217" t="s">
        <v>161</v>
      </c>
      <c r="F132" s="218" t="s">
        <v>162</v>
      </c>
      <c r="G132" s="219" t="s">
        <v>138</v>
      </c>
      <c r="H132" s="220">
        <v>135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124</v>
      </c>
      <c r="AT132" s="228" t="s">
        <v>120</v>
      </c>
      <c r="AU132" s="228" t="s">
        <v>83</v>
      </c>
      <c r="AY132" s="14" t="s">
        <v>117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124</v>
      </c>
      <c r="BM132" s="228" t="s">
        <v>303</v>
      </c>
    </row>
    <row r="133" s="2" customFormat="1" ht="21.75" customHeight="1">
      <c r="A133" s="35"/>
      <c r="B133" s="36"/>
      <c r="C133" s="230" t="s">
        <v>164</v>
      </c>
      <c r="D133" s="230" t="s">
        <v>126</v>
      </c>
      <c r="E133" s="231" t="s">
        <v>165</v>
      </c>
      <c r="F133" s="232" t="s">
        <v>166</v>
      </c>
      <c r="G133" s="233" t="s">
        <v>138</v>
      </c>
      <c r="H133" s="234">
        <v>135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38</v>
      </c>
      <c r="O133" s="88"/>
      <c r="P133" s="226">
        <f>O133*H133</f>
        <v>0</v>
      </c>
      <c r="Q133" s="226">
        <v>0.001</v>
      </c>
      <c r="R133" s="226">
        <f>Q133*H133</f>
        <v>0.13500000000000001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129</v>
      </c>
      <c r="AT133" s="228" t="s">
        <v>126</v>
      </c>
      <c r="AU133" s="228" t="s">
        <v>83</v>
      </c>
      <c r="AY133" s="14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124</v>
      </c>
      <c r="BM133" s="228" t="s">
        <v>304</v>
      </c>
    </row>
    <row r="134" s="2" customFormat="1" ht="37.8" customHeight="1">
      <c r="A134" s="35"/>
      <c r="B134" s="36"/>
      <c r="C134" s="216" t="s">
        <v>8</v>
      </c>
      <c r="D134" s="216" t="s">
        <v>120</v>
      </c>
      <c r="E134" s="217" t="s">
        <v>168</v>
      </c>
      <c r="F134" s="218" t="s">
        <v>169</v>
      </c>
      <c r="G134" s="219" t="s">
        <v>170</v>
      </c>
      <c r="H134" s="220">
        <v>6750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124</v>
      </c>
      <c r="AT134" s="228" t="s">
        <v>120</v>
      </c>
      <c r="AU134" s="228" t="s">
        <v>83</v>
      </c>
      <c r="AY134" s="14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124</v>
      </c>
      <c r="BM134" s="228" t="s">
        <v>305</v>
      </c>
    </row>
    <row r="135" s="2" customFormat="1" ht="24.15" customHeight="1">
      <c r="A135" s="35"/>
      <c r="B135" s="36"/>
      <c r="C135" s="216" t="s">
        <v>172</v>
      </c>
      <c r="D135" s="216" t="s">
        <v>120</v>
      </c>
      <c r="E135" s="217" t="s">
        <v>173</v>
      </c>
      <c r="F135" s="218" t="s">
        <v>174</v>
      </c>
      <c r="G135" s="219" t="s">
        <v>175</v>
      </c>
      <c r="H135" s="220">
        <v>6.75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124</v>
      </c>
      <c r="AT135" s="228" t="s">
        <v>120</v>
      </c>
      <c r="AU135" s="228" t="s">
        <v>83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124</v>
      </c>
      <c r="BM135" s="228" t="s">
        <v>306</v>
      </c>
    </row>
    <row r="136" s="2" customFormat="1" ht="33" customHeight="1">
      <c r="A136" s="35"/>
      <c r="B136" s="36"/>
      <c r="C136" s="216" t="s">
        <v>177</v>
      </c>
      <c r="D136" s="216" t="s">
        <v>120</v>
      </c>
      <c r="E136" s="217" t="s">
        <v>178</v>
      </c>
      <c r="F136" s="218" t="s">
        <v>179</v>
      </c>
      <c r="G136" s="219" t="s">
        <v>138</v>
      </c>
      <c r="H136" s="220">
        <v>135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124</v>
      </c>
      <c r="AT136" s="228" t="s">
        <v>120</v>
      </c>
      <c r="AU136" s="228" t="s">
        <v>83</v>
      </c>
      <c r="AY136" s="14" t="s">
        <v>117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124</v>
      </c>
      <c r="BM136" s="228" t="s">
        <v>307</v>
      </c>
    </row>
    <row r="137" s="2" customFormat="1" ht="37.8" customHeight="1">
      <c r="A137" s="35"/>
      <c r="B137" s="36"/>
      <c r="C137" s="216" t="s">
        <v>181</v>
      </c>
      <c r="D137" s="216" t="s">
        <v>120</v>
      </c>
      <c r="E137" s="217" t="s">
        <v>182</v>
      </c>
      <c r="F137" s="218" t="s">
        <v>183</v>
      </c>
      <c r="G137" s="219" t="s">
        <v>123</v>
      </c>
      <c r="H137" s="220">
        <v>2684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124</v>
      </c>
      <c r="AT137" s="228" t="s">
        <v>120</v>
      </c>
      <c r="AU137" s="228" t="s">
        <v>83</v>
      </c>
      <c r="AY137" s="14" t="s">
        <v>117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124</v>
      </c>
      <c r="BM137" s="228" t="s">
        <v>308</v>
      </c>
    </row>
    <row r="138" s="2" customFormat="1" ht="16.5" customHeight="1">
      <c r="A138" s="35"/>
      <c r="B138" s="36"/>
      <c r="C138" s="216" t="s">
        <v>124</v>
      </c>
      <c r="D138" s="216" t="s">
        <v>120</v>
      </c>
      <c r="E138" s="217" t="s">
        <v>309</v>
      </c>
      <c r="F138" s="218" t="s">
        <v>310</v>
      </c>
      <c r="G138" s="219" t="s">
        <v>123</v>
      </c>
      <c r="H138" s="220">
        <v>84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187</v>
      </c>
      <c r="AT138" s="228" t="s">
        <v>120</v>
      </c>
      <c r="AU138" s="228" t="s">
        <v>83</v>
      </c>
      <c r="AY138" s="14" t="s">
        <v>117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187</v>
      </c>
      <c r="BM138" s="228" t="s">
        <v>311</v>
      </c>
    </row>
    <row r="139" s="2" customFormat="1" ht="16.5" customHeight="1">
      <c r="A139" s="35"/>
      <c r="B139" s="36"/>
      <c r="C139" s="216" t="s">
        <v>189</v>
      </c>
      <c r="D139" s="216" t="s">
        <v>120</v>
      </c>
      <c r="E139" s="217" t="s">
        <v>312</v>
      </c>
      <c r="F139" s="218" t="s">
        <v>313</v>
      </c>
      <c r="G139" s="219" t="s">
        <v>123</v>
      </c>
      <c r="H139" s="220">
        <v>84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187</v>
      </c>
      <c r="AT139" s="228" t="s">
        <v>120</v>
      </c>
      <c r="AU139" s="228" t="s">
        <v>83</v>
      </c>
      <c r="AY139" s="14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187</v>
      </c>
      <c r="BM139" s="228" t="s">
        <v>314</v>
      </c>
    </row>
    <row r="140" s="2" customFormat="1" ht="16.5" customHeight="1">
      <c r="A140" s="35"/>
      <c r="B140" s="36"/>
      <c r="C140" s="216" t="s">
        <v>193</v>
      </c>
      <c r="D140" s="216" t="s">
        <v>120</v>
      </c>
      <c r="E140" s="217" t="s">
        <v>194</v>
      </c>
      <c r="F140" s="218" t="s">
        <v>195</v>
      </c>
      <c r="G140" s="219" t="s">
        <v>196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187</v>
      </c>
      <c r="AT140" s="228" t="s">
        <v>120</v>
      </c>
      <c r="AU140" s="228" t="s">
        <v>83</v>
      </c>
      <c r="AY140" s="14" t="s">
        <v>117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187</v>
      </c>
      <c r="BM140" s="228" t="s">
        <v>315</v>
      </c>
    </row>
    <row r="141" s="2" customFormat="1">
      <c r="A141" s="35"/>
      <c r="B141" s="36"/>
      <c r="C141" s="37"/>
      <c r="D141" s="241" t="s">
        <v>198</v>
      </c>
      <c r="E141" s="37"/>
      <c r="F141" s="242" t="s">
        <v>199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16" t="s">
        <v>200</v>
      </c>
      <c r="D142" s="216" t="s">
        <v>120</v>
      </c>
      <c r="E142" s="217" t="s">
        <v>201</v>
      </c>
      <c r="F142" s="218" t="s">
        <v>202</v>
      </c>
      <c r="G142" s="219" t="s">
        <v>196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187</v>
      </c>
      <c r="AT142" s="228" t="s">
        <v>120</v>
      </c>
      <c r="AU142" s="228" t="s">
        <v>83</v>
      </c>
      <c r="AY142" s="14" t="s">
        <v>117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187</v>
      </c>
      <c r="BM142" s="228" t="s">
        <v>316</v>
      </c>
    </row>
    <row r="143" s="2" customFormat="1">
      <c r="A143" s="35"/>
      <c r="B143" s="36"/>
      <c r="C143" s="37"/>
      <c r="D143" s="241" t="s">
        <v>198</v>
      </c>
      <c r="E143" s="37"/>
      <c r="F143" s="242" t="s">
        <v>204</v>
      </c>
      <c r="G143" s="37"/>
      <c r="H143" s="37"/>
      <c r="I143" s="243"/>
      <c r="J143" s="37"/>
      <c r="K143" s="37"/>
      <c r="L143" s="41"/>
      <c r="M143" s="244"/>
      <c r="N143" s="24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33" customHeight="1">
      <c r="A144" s="35"/>
      <c r="B144" s="36"/>
      <c r="C144" s="216" t="s">
        <v>205</v>
      </c>
      <c r="D144" s="216" t="s">
        <v>120</v>
      </c>
      <c r="E144" s="217" t="s">
        <v>206</v>
      </c>
      <c r="F144" s="218" t="s">
        <v>207</v>
      </c>
      <c r="G144" s="219" t="s">
        <v>138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187</v>
      </c>
      <c r="AT144" s="228" t="s">
        <v>120</v>
      </c>
      <c r="AU144" s="228" t="s">
        <v>83</v>
      </c>
      <c r="AY144" s="14" t="s">
        <v>117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187</v>
      </c>
      <c r="BM144" s="228" t="s">
        <v>317</v>
      </c>
    </row>
    <row r="145" s="2" customFormat="1" ht="44.25" customHeight="1">
      <c r="A145" s="35"/>
      <c r="B145" s="36"/>
      <c r="C145" s="216" t="s">
        <v>7</v>
      </c>
      <c r="D145" s="216" t="s">
        <v>120</v>
      </c>
      <c r="E145" s="217" t="s">
        <v>209</v>
      </c>
      <c r="F145" s="218" t="s">
        <v>210</v>
      </c>
      <c r="G145" s="219" t="s">
        <v>138</v>
      </c>
      <c r="H145" s="220">
        <v>1000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187</v>
      </c>
      <c r="AT145" s="228" t="s">
        <v>120</v>
      </c>
      <c r="AU145" s="228" t="s">
        <v>83</v>
      </c>
      <c r="AY145" s="14" t="s">
        <v>117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187</v>
      </c>
      <c r="BM145" s="228" t="s">
        <v>318</v>
      </c>
    </row>
    <row r="146" s="2" customFormat="1" ht="33" customHeight="1">
      <c r="A146" s="35"/>
      <c r="B146" s="36"/>
      <c r="C146" s="216" t="s">
        <v>212</v>
      </c>
      <c r="D146" s="216" t="s">
        <v>120</v>
      </c>
      <c r="E146" s="217" t="s">
        <v>213</v>
      </c>
      <c r="F146" s="218" t="s">
        <v>214</v>
      </c>
      <c r="G146" s="219" t="s">
        <v>215</v>
      </c>
      <c r="H146" s="220">
        <v>64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0.00125</v>
      </c>
      <c r="R146" s="226">
        <f>Q146*H146</f>
        <v>0.080000000000000002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124</v>
      </c>
      <c r="AT146" s="228" t="s">
        <v>120</v>
      </c>
      <c r="AU146" s="228" t="s">
        <v>83</v>
      </c>
      <c r="AY146" s="14" t="s">
        <v>117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124</v>
      </c>
      <c r="BM146" s="228" t="s">
        <v>319</v>
      </c>
    </row>
    <row r="147" s="2" customFormat="1" ht="16.5" customHeight="1">
      <c r="A147" s="35"/>
      <c r="B147" s="36"/>
      <c r="C147" s="216" t="s">
        <v>217</v>
      </c>
      <c r="D147" s="216" t="s">
        <v>120</v>
      </c>
      <c r="E147" s="217" t="s">
        <v>218</v>
      </c>
      <c r="F147" s="218" t="s">
        <v>219</v>
      </c>
      <c r="G147" s="219" t="s">
        <v>123</v>
      </c>
      <c r="H147" s="220">
        <v>12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124</v>
      </c>
      <c r="AT147" s="228" t="s">
        <v>120</v>
      </c>
      <c r="AU147" s="228" t="s">
        <v>83</v>
      </c>
      <c r="AY147" s="14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124</v>
      </c>
      <c r="BM147" s="228" t="s">
        <v>320</v>
      </c>
    </row>
    <row r="148" s="2" customFormat="1" ht="21.75" customHeight="1">
      <c r="A148" s="35"/>
      <c r="B148" s="36"/>
      <c r="C148" s="216" t="s">
        <v>221</v>
      </c>
      <c r="D148" s="216" t="s">
        <v>120</v>
      </c>
      <c r="E148" s="217" t="s">
        <v>222</v>
      </c>
      <c r="F148" s="218" t="s">
        <v>223</v>
      </c>
      <c r="G148" s="219" t="s">
        <v>138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124</v>
      </c>
      <c r="AT148" s="228" t="s">
        <v>120</v>
      </c>
      <c r="AU148" s="228" t="s">
        <v>83</v>
      </c>
      <c r="AY148" s="14" t="s">
        <v>117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124</v>
      </c>
      <c r="BM148" s="228" t="s">
        <v>321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225</v>
      </c>
      <c r="F149" s="203" t="s">
        <v>226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140</v>
      </c>
      <c r="AT149" s="212" t="s">
        <v>72</v>
      </c>
      <c r="AU149" s="212" t="s">
        <v>73</v>
      </c>
      <c r="AY149" s="211" t="s">
        <v>117</v>
      </c>
      <c r="BK149" s="213">
        <f>BK150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227</v>
      </c>
      <c r="F150" s="214" t="s">
        <v>228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SUM(P151:P164)</f>
        <v>0</v>
      </c>
      <c r="Q150" s="208"/>
      <c r="R150" s="209">
        <f>SUM(R151:R164)</f>
        <v>0</v>
      </c>
      <c r="S150" s="208"/>
      <c r="T150" s="210">
        <f>SUM(T151:T164)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140</v>
      </c>
      <c r="AT150" s="212" t="s">
        <v>72</v>
      </c>
      <c r="AU150" s="212" t="s">
        <v>81</v>
      </c>
      <c r="AY150" s="211" t="s">
        <v>117</v>
      </c>
      <c r="BK150" s="213">
        <f>SUM(BK151:BK164)</f>
        <v>0</v>
      </c>
    </row>
    <row r="151" s="2" customFormat="1" ht="16.5" customHeight="1">
      <c r="A151" s="35"/>
      <c r="B151" s="36"/>
      <c r="C151" s="216" t="s">
        <v>229</v>
      </c>
      <c r="D151" s="216" t="s">
        <v>120</v>
      </c>
      <c r="E151" s="217" t="s">
        <v>230</v>
      </c>
      <c r="F151" s="218" t="s">
        <v>231</v>
      </c>
      <c r="G151" s="219" t="s">
        <v>196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232</v>
      </c>
      <c r="AT151" s="228" t="s">
        <v>120</v>
      </c>
      <c r="AU151" s="228" t="s">
        <v>83</v>
      </c>
      <c r="AY151" s="14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232</v>
      </c>
      <c r="BM151" s="228" t="s">
        <v>322</v>
      </c>
    </row>
    <row r="152" s="2" customFormat="1" ht="16.5" customHeight="1">
      <c r="A152" s="35"/>
      <c r="B152" s="36"/>
      <c r="C152" s="216" t="s">
        <v>234</v>
      </c>
      <c r="D152" s="216" t="s">
        <v>120</v>
      </c>
      <c r="E152" s="217" t="s">
        <v>235</v>
      </c>
      <c r="F152" s="218" t="s">
        <v>236</v>
      </c>
      <c r="G152" s="219" t="s">
        <v>237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120</v>
      </c>
      <c r="AU152" s="228" t="s">
        <v>83</v>
      </c>
      <c r="AY152" s="14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135</v>
      </c>
      <c r="BM152" s="228" t="s">
        <v>323</v>
      </c>
    </row>
    <row r="153" s="2" customFormat="1" ht="16.5" customHeight="1">
      <c r="A153" s="35"/>
      <c r="B153" s="36"/>
      <c r="C153" s="216" t="s">
        <v>239</v>
      </c>
      <c r="D153" s="216" t="s">
        <v>120</v>
      </c>
      <c r="E153" s="217" t="s">
        <v>240</v>
      </c>
      <c r="F153" s="218" t="s">
        <v>241</v>
      </c>
      <c r="G153" s="219" t="s">
        <v>196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120</v>
      </c>
      <c r="AU153" s="228" t="s">
        <v>83</v>
      </c>
      <c r="AY153" s="14" t="s">
        <v>117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135</v>
      </c>
      <c r="BM153" s="228" t="s">
        <v>324</v>
      </c>
    </row>
    <row r="154" s="2" customFormat="1">
      <c r="A154" s="35"/>
      <c r="B154" s="36"/>
      <c r="C154" s="37"/>
      <c r="D154" s="241" t="s">
        <v>198</v>
      </c>
      <c r="E154" s="37"/>
      <c r="F154" s="242" t="s">
        <v>243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198</v>
      </c>
      <c r="AU154" s="14" t="s">
        <v>83</v>
      </c>
    </row>
    <row r="155" s="2" customFormat="1" ht="16.5" customHeight="1">
      <c r="A155" s="35"/>
      <c r="B155" s="36"/>
      <c r="C155" s="216" t="s">
        <v>244</v>
      </c>
      <c r="D155" s="216" t="s">
        <v>120</v>
      </c>
      <c r="E155" s="217" t="s">
        <v>245</v>
      </c>
      <c r="F155" s="218" t="s">
        <v>246</v>
      </c>
      <c r="G155" s="219" t="s">
        <v>196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120</v>
      </c>
      <c r="AU155" s="228" t="s">
        <v>83</v>
      </c>
      <c r="AY155" s="14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135</v>
      </c>
      <c r="BM155" s="228" t="s">
        <v>325</v>
      </c>
    </row>
    <row r="156" s="2" customFormat="1" ht="16.5" customHeight="1">
      <c r="A156" s="35"/>
      <c r="B156" s="36"/>
      <c r="C156" s="216" t="s">
        <v>248</v>
      </c>
      <c r="D156" s="216" t="s">
        <v>120</v>
      </c>
      <c r="E156" s="217" t="s">
        <v>249</v>
      </c>
      <c r="F156" s="218" t="s">
        <v>250</v>
      </c>
      <c r="G156" s="219" t="s">
        <v>196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120</v>
      </c>
      <c r="AU156" s="228" t="s">
        <v>83</v>
      </c>
      <c r="AY156" s="14" t="s">
        <v>117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135</v>
      </c>
      <c r="BM156" s="228" t="s">
        <v>326</v>
      </c>
    </row>
    <row r="157" s="2" customFormat="1" ht="16.5" customHeight="1">
      <c r="A157" s="35"/>
      <c r="B157" s="36"/>
      <c r="C157" s="216" t="s">
        <v>252</v>
      </c>
      <c r="D157" s="216" t="s">
        <v>120</v>
      </c>
      <c r="E157" s="217" t="s">
        <v>253</v>
      </c>
      <c r="F157" s="218" t="s">
        <v>254</v>
      </c>
      <c r="G157" s="219" t="s">
        <v>255</v>
      </c>
      <c r="H157" s="220">
        <v>16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120</v>
      </c>
      <c r="AU157" s="228" t="s">
        <v>83</v>
      </c>
      <c r="AY157" s="14" t="s">
        <v>117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135</v>
      </c>
      <c r="BM157" s="228" t="s">
        <v>327</v>
      </c>
    </row>
    <row r="158" s="2" customFormat="1" ht="16.5" customHeight="1">
      <c r="A158" s="35"/>
      <c r="B158" s="36"/>
      <c r="C158" s="216" t="s">
        <v>257</v>
      </c>
      <c r="D158" s="216" t="s">
        <v>120</v>
      </c>
      <c r="E158" s="217" t="s">
        <v>258</v>
      </c>
      <c r="F158" s="218" t="s">
        <v>259</v>
      </c>
      <c r="G158" s="219" t="s">
        <v>255</v>
      </c>
      <c r="H158" s="220">
        <v>24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120</v>
      </c>
      <c r="AU158" s="228" t="s">
        <v>83</v>
      </c>
      <c r="AY158" s="14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135</v>
      </c>
      <c r="BM158" s="228" t="s">
        <v>328</v>
      </c>
    </row>
    <row r="159" s="2" customFormat="1" ht="16.5" customHeight="1">
      <c r="A159" s="35"/>
      <c r="B159" s="36"/>
      <c r="C159" s="216" t="s">
        <v>129</v>
      </c>
      <c r="D159" s="216" t="s">
        <v>120</v>
      </c>
      <c r="E159" s="217" t="s">
        <v>261</v>
      </c>
      <c r="F159" s="218" t="s">
        <v>262</v>
      </c>
      <c r="G159" s="219" t="s">
        <v>196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120</v>
      </c>
      <c r="AU159" s="228" t="s">
        <v>83</v>
      </c>
      <c r="AY159" s="14" t="s">
        <v>117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135</v>
      </c>
      <c r="BM159" s="228" t="s">
        <v>329</v>
      </c>
    </row>
    <row r="160" s="2" customFormat="1" ht="16.5" customHeight="1">
      <c r="A160" s="35"/>
      <c r="B160" s="36"/>
      <c r="C160" s="216" t="s">
        <v>264</v>
      </c>
      <c r="D160" s="216" t="s">
        <v>120</v>
      </c>
      <c r="E160" s="217" t="s">
        <v>265</v>
      </c>
      <c r="F160" s="218" t="s">
        <v>266</v>
      </c>
      <c r="G160" s="219" t="s">
        <v>196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232</v>
      </c>
      <c r="AT160" s="228" t="s">
        <v>120</v>
      </c>
      <c r="AU160" s="228" t="s">
        <v>83</v>
      </c>
      <c r="AY160" s="14" t="s">
        <v>117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232</v>
      </c>
      <c r="BM160" s="228" t="s">
        <v>330</v>
      </c>
    </row>
    <row r="161" s="2" customFormat="1" ht="16.5" customHeight="1">
      <c r="A161" s="35"/>
      <c r="B161" s="36"/>
      <c r="C161" s="216" t="s">
        <v>268</v>
      </c>
      <c r="D161" s="216" t="s">
        <v>120</v>
      </c>
      <c r="E161" s="217" t="s">
        <v>269</v>
      </c>
      <c r="F161" s="218" t="s">
        <v>270</v>
      </c>
      <c r="G161" s="219" t="s">
        <v>196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232</v>
      </c>
      <c r="AT161" s="228" t="s">
        <v>120</v>
      </c>
      <c r="AU161" s="228" t="s">
        <v>83</v>
      </c>
      <c r="AY161" s="14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232</v>
      </c>
      <c r="BM161" s="228" t="s">
        <v>331</v>
      </c>
    </row>
    <row r="162" s="2" customFormat="1" ht="16.5" customHeight="1">
      <c r="A162" s="35"/>
      <c r="B162" s="36"/>
      <c r="C162" s="216" t="s">
        <v>272</v>
      </c>
      <c r="D162" s="216" t="s">
        <v>120</v>
      </c>
      <c r="E162" s="217" t="s">
        <v>273</v>
      </c>
      <c r="F162" s="218" t="s">
        <v>274</v>
      </c>
      <c r="G162" s="219" t="s">
        <v>196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232</v>
      </c>
      <c r="AT162" s="228" t="s">
        <v>120</v>
      </c>
      <c r="AU162" s="228" t="s">
        <v>83</v>
      </c>
      <c r="AY162" s="14" t="s">
        <v>117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232</v>
      </c>
      <c r="BM162" s="228" t="s">
        <v>332</v>
      </c>
    </row>
    <row r="163" s="2" customFormat="1" ht="16.5" customHeight="1">
      <c r="A163" s="35"/>
      <c r="B163" s="36"/>
      <c r="C163" s="216" t="s">
        <v>276</v>
      </c>
      <c r="D163" s="216" t="s">
        <v>120</v>
      </c>
      <c r="E163" s="217" t="s">
        <v>277</v>
      </c>
      <c r="F163" s="218" t="s">
        <v>278</v>
      </c>
      <c r="G163" s="219" t="s">
        <v>196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232</v>
      </c>
      <c r="AT163" s="228" t="s">
        <v>120</v>
      </c>
      <c r="AU163" s="228" t="s">
        <v>83</v>
      </c>
      <c r="AY163" s="14" t="s">
        <v>117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232</v>
      </c>
      <c r="BM163" s="228" t="s">
        <v>333</v>
      </c>
    </row>
    <row r="164" s="2" customFormat="1" ht="16.5" customHeight="1">
      <c r="A164" s="35"/>
      <c r="B164" s="36"/>
      <c r="C164" s="216" t="s">
        <v>280</v>
      </c>
      <c r="D164" s="216" t="s">
        <v>120</v>
      </c>
      <c r="E164" s="217" t="s">
        <v>281</v>
      </c>
      <c r="F164" s="218" t="s">
        <v>282</v>
      </c>
      <c r="G164" s="219" t="s">
        <v>196</v>
      </c>
      <c r="H164" s="220">
        <v>1</v>
      </c>
      <c r="I164" s="221"/>
      <c r="J164" s="222">
        <f>ROUND(I164*H164,2)</f>
        <v>0</v>
      </c>
      <c r="K164" s="223"/>
      <c r="L164" s="41"/>
      <c r="M164" s="246" t="s">
        <v>1</v>
      </c>
      <c r="N164" s="247" t="s">
        <v>38</v>
      </c>
      <c r="O164" s="248"/>
      <c r="P164" s="249">
        <f>O164*H164</f>
        <v>0</v>
      </c>
      <c r="Q164" s="249">
        <v>0</v>
      </c>
      <c r="R164" s="249">
        <f>Q164*H164</f>
        <v>0</v>
      </c>
      <c r="S164" s="249">
        <v>0</v>
      </c>
      <c r="T164" s="25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232</v>
      </c>
      <c r="AT164" s="228" t="s">
        <v>120</v>
      </c>
      <c r="AU164" s="228" t="s">
        <v>83</v>
      </c>
      <c r="AY164" s="14" t="s">
        <v>117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232</v>
      </c>
      <c r="BM164" s="228" t="s">
        <v>334</v>
      </c>
    </row>
    <row r="165" s="2" customFormat="1" ht="6.96" customHeight="1">
      <c r="A165" s="35"/>
      <c r="B165" s="63"/>
      <c r="C165" s="64"/>
      <c r="D165" s="64"/>
      <c r="E165" s="64"/>
      <c r="F165" s="64"/>
      <c r="G165" s="64"/>
      <c r="H165" s="64"/>
      <c r="I165" s="64"/>
      <c r="J165" s="64"/>
      <c r="K165" s="64"/>
      <c r="L165" s="41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sheet="1" autoFilter="0" formatColumns="0" formatRows="0" objects="1" scenarios="1" spinCount="100000" saltValue="Xye0f03+b9Yp6fFlhQz4wR37aFpnPNmejAEerunAlVpH8M50Ck/Ar7cSvGUJeG5bae0w/Cp3LaK1cR1Ri5UFhg==" hashValue="5gmDQXLUOtCSpujFDNf6fVHwcNQWWzodcbQGgztjfxVj1ZrEnXhOabU9S3+JHbRI+/JN4k998M8p4VljkWPw/Q==" algorithmName="SHA-512" password="CC17"/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FVE v areálu Nemocnice Jindřichův Hradec, a.s.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335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ROUND((SUM(BE120:BE164)),  2)</f>
        <v>0</v>
      </c>
      <c r="G33" s="35"/>
      <c r="H33" s="35"/>
      <c r="I33" s="152">
        <v>0.20999999999999999</v>
      </c>
      <c r="J33" s="151">
        <f>ROUND(((SUM(BE120:BE164))*I33),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ROUND((SUM(BF120:BF164)),  2)</f>
        <v>0</v>
      </c>
      <c r="G34" s="35"/>
      <c r="H34" s="35"/>
      <c r="I34" s="152">
        <v>0.12</v>
      </c>
      <c r="J34" s="151">
        <f>ROUND(((SUM(BF120:BF164))*I34),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ROUND((SUM(BG120:BG164)),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ROUND((SUM(BH120:BH164)),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ROUND((SUM(BI120:BI164)),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FVE v areálu Nemocnice Jindřichův Hradec,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Budova F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100</v>
      </c>
      <c r="E99" s="179"/>
      <c r="F99" s="179"/>
      <c r="G99" s="179"/>
      <c r="H99" s="179"/>
      <c r="I99" s="179"/>
      <c r="J99" s="180">
        <f>J149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FVE v areálu Nemocnice Jindřichův Hradec, a.s.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03 - Budova F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3. 6. 2024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103</v>
      </c>
      <c r="D119" s="191" t="s">
        <v>58</v>
      </c>
      <c r="E119" s="191" t="s">
        <v>54</v>
      </c>
      <c r="F119" s="191" t="s">
        <v>55</v>
      </c>
      <c r="G119" s="191" t="s">
        <v>104</v>
      </c>
      <c r="H119" s="191" t="s">
        <v>105</v>
      </c>
      <c r="I119" s="191" t="s">
        <v>106</v>
      </c>
      <c r="J119" s="192" t="s">
        <v>95</v>
      </c>
      <c r="K119" s="193" t="s">
        <v>107</v>
      </c>
      <c r="L119" s="194"/>
      <c r="M119" s="97" t="s">
        <v>1</v>
      </c>
      <c r="N119" s="98" t="s">
        <v>37</v>
      </c>
      <c r="O119" s="98" t="s">
        <v>108</v>
      </c>
      <c r="P119" s="98" t="s">
        <v>109</v>
      </c>
      <c r="Q119" s="98" t="s">
        <v>110</v>
      </c>
      <c r="R119" s="98" t="s">
        <v>111</v>
      </c>
      <c r="S119" s="98" t="s">
        <v>112</v>
      </c>
      <c r="T119" s="99" t="s">
        <v>113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114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P121+P149</f>
        <v>0</v>
      </c>
      <c r="Q120" s="101"/>
      <c r="R120" s="197">
        <f>R121+R149</f>
        <v>3.6932800000000006</v>
      </c>
      <c r="S120" s="101"/>
      <c r="T120" s="198">
        <f>T121+T149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97</v>
      </c>
      <c r="BK120" s="199">
        <f>BK121+BK149</f>
        <v>0</v>
      </c>
    </row>
    <row r="121" s="12" customFormat="1" ht="25.92" customHeight="1">
      <c r="A121" s="12"/>
      <c r="B121" s="200"/>
      <c r="C121" s="201"/>
      <c r="D121" s="202" t="s">
        <v>72</v>
      </c>
      <c r="E121" s="203" t="s">
        <v>115</v>
      </c>
      <c r="F121" s="203" t="s">
        <v>116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3.6932800000000006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72</v>
      </c>
      <c r="AU121" s="212" t="s">
        <v>73</v>
      </c>
      <c r="AY121" s="211" t="s">
        <v>117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72</v>
      </c>
      <c r="E122" s="214" t="s">
        <v>118</v>
      </c>
      <c r="F122" s="214" t="s">
        <v>119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SUM(P123:P148)</f>
        <v>0</v>
      </c>
      <c r="Q122" s="208"/>
      <c r="R122" s="209">
        <f>SUM(R123:R148)</f>
        <v>3.6932800000000006</v>
      </c>
      <c r="S122" s="208"/>
      <c r="T122" s="210">
        <f>SUM(T123:T148)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81</v>
      </c>
      <c r="AY122" s="211" t="s">
        <v>117</v>
      </c>
      <c r="BK122" s="213">
        <f>SUM(BK123:BK148)</f>
        <v>0</v>
      </c>
    </row>
    <row r="123" s="2" customFormat="1" ht="24.15" customHeight="1">
      <c r="A123" s="35"/>
      <c r="B123" s="36"/>
      <c r="C123" s="216" t="s">
        <v>81</v>
      </c>
      <c r="D123" s="216" t="s">
        <v>120</v>
      </c>
      <c r="E123" s="217" t="s">
        <v>121</v>
      </c>
      <c r="F123" s="218" t="s">
        <v>122</v>
      </c>
      <c r="G123" s="219" t="s">
        <v>123</v>
      </c>
      <c r="H123" s="220">
        <v>156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124</v>
      </c>
      <c r="AT123" s="228" t="s">
        <v>120</v>
      </c>
      <c r="AU123" s="228" t="s">
        <v>83</v>
      </c>
      <c r="AY123" s="14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124</v>
      </c>
      <c r="BM123" s="228" t="s">
        <v>336</v>
      </c>
    </row>
    <row r="124" s="2" customFormat="1" ht="24.15" customHeight="1">
      <c r="A124" s="35"/>
      <c r="B124" s="36"/>
      <c r="C124" s="230" t="s">
        <v>83</v>
      </c>
      <c r="D124" s="230" t="s">
        <v>126</v>
      </c>
      <c r="E124" s="231" t="s">
        <v>127</v>
      </c>
      <c r="F124" s="232" t="s">
        <v>128</v>
      </c>
      <c r="G124" s="233" t="s">
        <v>123</v>
      </c>
      <c r="H124" s="234">
        <v>142</v>
      </c>
      <c r="I124" s="235"/>
      <c r="J124" s="236">
        <f>ROUND(I124*H124,2)</f>
        <v>0</v>
      </c>
      <c r="K124" s="237"/>
      <c r="L124" s="238"/>
      <c r="M124" s="239" t="s">
        <v>1</v>
      </c>
      <c r="N124" s="240" t="s">
        <v>38</v>
      </c>
      <c r="O124" s="88"/>
      <c r="P124" s="226">
        <f>O124*H124</f>
        <v>0</v>
      </c>
      <c r="Q124" s="226">
        <v>0.0015</v>
      </c>
      <c r="R124" s="226">
        <f>Q124*H124</f>
        <v>0.213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129</v>
      </c>
      <c r="AT124" s="228" t="s">
        <v>126</v>
      </c>
      <c r="AU124" s="228" t="s">
        <v>83</v>
      </c>
      <c r="AY124" s="14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124</v>
      </c>
      <c r="BM124" s="228" t="s">
        <v>337</v>
      </c>
    </row>
    <row r="125" s="2" customFormat="1" ht="24.15" customHeight="1">
      <c r="A125" s="35"/>
      <c r="B125" s="36"/>
      <c r="C125" s="230" t="s">
        <v>131</v>
      </c>
      <c r="D125" s="230" t="s">
        <v>126</v>
      </c>
      <c r="E125" s="231" t="s">
        <v>132</v>
      </c>
      <c r="F125" s="232" t="s">
        <v>133</v>
      </c>
      <c r="G125" s="233" t="s">
        <v>123</v>
      </c>
      <c r="H125" s="234">
        <v>14</v>
      </c>
      <c r="I125" s="235"/>
      <c r="J125" s="236">
        <f>ROUND(I125*H125,2)</f>
        <v>0</v>
      </c>
      <c r="K125" s="237"/>
      <c r="L125" s="238"/>
      <c r="M125" s="239" t="s">
        <v>1</v>
      </c>
      <c r="N125" s="240" t="s">
        <v>38</v>
      </c>
      <c r="O125" s="88"/>
      <c r="P125" s="226">
        <f>O125*H125</f>
        <v>0</v>
      </c>
      <c r="Q125" s="226">
        <v>0.0055199999999999997</v>
      </c>
      <c r="R125" s="226">
        <f>Q125*H125</f>
        <v>0.077280000000000001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129</v>
      </c>
      <c r="AT125" s="228" t="s">
        <v>126</v>
      </c>
      <c r="AU125" s="228" t="s">
        <v>83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124</v>
      </c>
      <c r="BM125" s="228" t="s">
        <v>338</v>
      </c>
    </row>
    <row r="126" s="2" customFormat="1" ht="24.15" customHeight="1">
      <c r="A126" s="35"/>
      <c r="B126" s="36"/>
      <c r="C126" s="216" t="s">
        <v>135</v>
      </c>
      <c r="D126" s="216" t="s">
        <v>120</v>
      </c>
      <c r="E126" s="217" t="s">
        <v>136</v>
      </c>
      <c r="F126" s="218" t="s">
        <v>137</v>
      </c>
      <c r="G126" s="219" t="s">
        <v>138</v>
      </c>
      <c r="H126" s="220">
        <v>87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124</v>
      </c>
      <c r="AT126" s="228" t="s">
        <v>120</v>
      </c>
      <c r="AU126" s="228" t="s">
        <v>83</v>
      </c>
      <c r="AY126" s="14" t="s">
        <v>117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124</v>
      </c>
      <c r="BM126" s="228" t="s">
        <v>339</v>
      </c>
    </row>
    <row r="127" s="2" customFormat="1" ht="44.25" customHeight="1">
      <c r="A127" s="35"/>
      <c r="B127" s="36"/>
      <c r="C127" s="230" t="s">
        <v>140</v>
      </c>
      <c r="D127" s="230" t="s">
        <v>126</v>
      </c>
      <c r="E127" s="231" t="s">
        <v>141</v>
      </c>
      <c r="F127" s="232" t="s">
        <v>142</v>
      </c>
      <c r="G127" s="233" t="s">
        <v>138</v>
      </c>
      <c r="H127" s="234">
        <v>87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38</v>
      </c>
      <c r="O127" s="88"/>
      <c r="P127" s="226">
        <f>O127*H127</f>
        <v>0</v>
      </c>
      <c r="Q127" s="226">
        <v>0.01</v>
      </c>
      <c r="R127" s="226">
        <f>Q127*H127</f>
        <v>0.87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129</v>
      </c>
      <c r="AT127" s="228" t="s">
        <v>126</v>
      </c>
      <c r="AU127" s="228" t="s">
        <v>83</v>
      </c>
      <c r="AY127" s="14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124</v>
      </c>
      <c r="BM127" s="228" t="s">
        <v>340</v>
      </c>
    </row>
    <row r="128" s="2" customFormat="1" ht="24.15" customHeight="1">
      <c r="A128" s="35"/>
      <c r="B128" s="36"/>
      <c r="C128" s="216" t="s">
        <v>144</v>
      </c>
      <c r="D128" s="216" t="s">
        <v>120</v>
      </c>
      <c r="E128" s="217" t="s">
        <v>145</v>
      </c>
      <c r="F128" s="218" t="s">
        <v>146</v>
      </c>
      <c r="G128" s="219" t="s">
        <v>138</v>
      </c>
      <c r="H128" s="220">
        <v>87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124</v>
      </c>
      <c r="AT128" s="228" t="s">
        <v>120</v>
      </c>
      <c r="AU128" s="228" t="s">
        <v>83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124</v>
      </c>
      <c r="BM128" s="228" t="s">
        <v>341</v>
      </c>
    </row>
    <row r="129" s="2" customFormat="1" ht="16.5" customHeight="1">
      <c r="A129" s="35"/>
      <c r="B129" s="36"/>
      <c r="C129" s="230" t="s">
        <v>148</v>
      </c>
      <c r="D129" s="230" t="s">
        <v>126</v>
      </c>
      <c r="E129" s="231" t="s">
        <v>149</v>
      </c>
      <c r="F129" s="232" t="s">
        <v>150</v>
      </c>
      <c r="G129" s="233" t="s">
        <v>138</v>
      </c>
      <c r="H129" s="234">
        <v>87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38</v>
      </c>
      <c r="O129" s="88"/>
      <c r="P129" s="226">
        <f>O129*H129</f>
        <v>0</v>
      </c>
      <c r="Q129" s="226">
        <v>0.0275</v>
      </c>
      <c r="R129" s="226">
        <f>Q129*H129</f>
        <v>2.3925000000000001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129</v>
      </c>
      <c r="AT129" s="228" t="s">
        <v>126</v>
      </c>
      <c r="AU129" s="228" t="s">
        <v>83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124</v>
      </c>
      <c r="BM129" s="228" t="s">
        <v>342</v>
      </c>
    </row>
    <row r="130" s="2" customFormat="1" ht="37.8" customHeight="1">
      <c r="A130" s="35"/>
      <c r="B130" s="36"/>
      <c r="C130" s="216" t="s">
        <v>152</v>
      </c>
      <c r="D130" s="216" t="s">
        <v>120</v>
      </c>
      <c r="E130" s="217" t="s">
        <v>297</v>
      </c>
      <c r="F130" s="218" t="s">
        <v>343</v>
      </c>
      <c r="G130" s="219" t="s">
        <v>138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124</v>
      </c>
      <c r="AT130" s="228" t="s">
        <v>120</v>
      </c>
      <c r="AU130" s="228" t="s">
        <v>83</v>
      </c>
      <c r="AY130" s="14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124</v>
      </c>
      <c r="BM130" s="228" t="s">
        <v>344</v>
      </c>
    </row>
    <row r="131" s="2" customFormat="1" ht="33" customHeight="1">
      <c r="A131" s="35"/>
      <c r="B131" s="36"/>
      <c r="C131" s="230" t="s">
        <v>156</v>
      </c>
      <c r="D131" s="230" t="s">
        <v>126</v>
      </c>
      <c r="E131" s="231" t="s">
        <v>300</v>
      </c>
      <c r="F131" s="232" t="s">
        <v>345</v>
      </c>
      <c r="G131" s="233" t="s">
        <v>138</v>
      </c>
      <c r="H131" s="234">
        <v>1</v>
      </c>
      <c r="I131" s="235"/>
      <c r="J131" s="236">
        <f>ROUND(I131*H131,2)</f>
        <v>0</v>
      </c>
      <c r="K131" s="237"/>
      <c r="L131" s="238"/>
      <c r="M131" s="239" t="s">
        <v>1</v>
      </c>
      <c r="N131" s="240" t="s">
        <v>38</v>
      </c>
      <c r="O131" s="88"/>
      <c r="P131" s="226">
        <f>O131*H131</f>
        <v>0</v>
      </c>
      <c r="Q131" s="226">
        <v>0.035999999999999997</v>
      </c>
      <c r="R131" s="226">
        <f>Q131*H131</f>
        <v>0.035999999999999997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126</v>
      </c>
      <c r="AU131" s="228" t="s">
        <v>83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124</v>
      </c>
      <c r="BM131" s="228" t="s">
        <v>346</v>
      </c>
    </row>
    <row r="132" s="2" customFormat="1" ht="24.15" customHeight="1">
      <c r="A132" s="35"/>
      <c r="B132" s="36"/>
      <c r="C132" s="216" t="s">
        <v>160</v>
      </c>
      <c r="D132" s="216" t="s">
        <v>120</v>
      </c>
      <c r="E132" s="217" t="s">
        <v>161</v>
      </c>
      <c r="F132" s="218" t="s">
        <v>162</v>
      </c>
      <c r="G132" s="219" t="s">
        <v>138</v>
      </c>
      <c r="H132" s="220">
        <v>87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124</v>
      </c>
      <c r="AT132" s="228" t="s">
        <v>120</v>
      </c>
      <c r="AU132" s="228" t="s">
        <v>83</v>
      </c>
      <c r="AY132" s="14" t="s">
        <v>117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124</v>
      </c>
      <c r="BM132" s="228" t="s">
        <v>347</v>
      </c>
    </row>
    <row r="133" s="2" customFormat="1" ht="21.75" customHeight="1">
      <c r="A133" s="35"/>
      <c r="B133" s="36"/>
      <c r="C133" s="230" t="s">
        <v>164</v>
      </c>
      <c r="D133" s="230" t="s">
        <v>126</v>
      </c>
      <c r="E133" s="231" t="s">
        <v>165</v>
      </c>
      <c r="F133" s="232" t="s">
        <v>166</v>
      </c>
      <c r="G133" s="233" t="s">
        <v>138</v>
      </c>
      <c r="H133" s="234">
        <v>87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38</v>
      </c>
      <c r="O133" s="88"/>
      <c r="P133" s="226">
        <f>O133*H133</f>
        <v>0</v>
      </c>
      <c r="Q133" s="226">
        <v>0.001</v>
      </c>
      <c r="R133" s="226">
        <f>Q133*H133</f>
        <v>0.087000000000000008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129</v>
      </c>
      <c r="AT133" s="228" t="s">
        <v>126</v>
      </c>
      <c r="AU133" s="228" t="s">
        <v>83</v>
      </c>
      <c r="AY133" s="14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124</v>
      </c>
      <c r="BM133" s="228" t="s">
        <v>348</v>
      </c>
    </row>
    <row r="134" s="2" customFormat="1" ht="37.8" customHeight="1">
      <c r="A134" s="35"/>
      <c r="B134" s="36"/>
      <c r="C134" s="216" t="s">
        <v>8</v>
      </c>
      <c r="D134" s="216" t="s">
        <v>120</v>
      </c>
      <c r="E134" s="217" t="s">
        <v>168</v>
      </c>
      <c r="F134" s="218" t="s">
        <v>169</v>
      </c>
      <c r="G134" s="219" t="s">
        <v>170</v>
      </c>
      <c r="H134" s="220">
        <v>4350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124</v>
      </c>
      <c r="AT134" s="228" t="s">
        <v>120</v>
      </c>
      <c r="AU134" s="228" t="s">
        <v>83</v>
      </c>
      <c r="AY134" s="14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124</v>
      </c>
      <c r="BM134" s="228" t="s">
        <v>349</v>
      </c>
    </row>
    <row r="135" s="2" customFormat="1" ht="24.15" customHeight="1">
      <c r="A135" s="35"/>
      <c r="B135" s="36"/>
      <c r="C135" s="216" t="s">
        <v>172</v>
      </c>
      <c r="D135" s="216" t="s">
        <v>120</v>
      </c>
      <c r="E135" s="217" t="s">
        <v>173</v>
      </c>
      <c r="F135" s="218" t="s">
        <v>174</v>
      </c>
      <c r="G135" s="219" t="s">
        <v>175</v>
      </c>
      <c r="H135" s="220">
        <v>4.3499999999999996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124</v>
      </c>
      <c r="AT135" s="228" t="s">
        <v>120</v>
      </c>
      <c r="AU135" s="228" t="s">
        <v>83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124</v>
      </c>
      <c r="BM135" s="228" t="s">
        <v>350</v>
      </c>
    </row>
    <row r="136" s="2" customFormat="1" ht="33" customHeight="1">
      <c r="A136" s="35"/>
      <c r="B136" s="36"/>
      <c r="C136" s="216" t="s">
        <v>177</v>
      </c>
      <c r="D136" s="216" t="s">
        <v>120</v>
      </c>
      <c r="E136" s="217" t="s">
        <v>178</v>
      </c>
      <c r="F136" s="218" t="s">
        <v>179</v>
      </c>
      <c r="G136" s="219" t="s">
        <v>138</v>
      </c>
      <c r="H136" s="220">
        <v>87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124</v>
      </c>
      <c r="AT136" s="228" t="s">
        <v>120</v>
      </c>
      <c r="AU136" s="228" t="s">
        <v>83</v>
      </c>
      <c r="AY136" s="14" t="s">
        <v>117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124</v>
      </c>
      <c r="BM136" s="228" t="s">
        <v>351</v>
      </c>
    </row>
    <row r="137" s="2" customFormat="1" ht="37.8" customHeight="1">
      <c r="A137" s="35"/>
      <c r="B137" s="36"/>
      <c r="C137" s="216" t="s">
        <v>181</v>
      </c>
      <c r="D137" s="216" t="s">
        <v>120</v>
      </c>
      <c r="E137" s="217" t="s">
        <v>182</v>
      </c>
      <c r="F137" s="218" t="s">
        <v>183</v>
      </c>
      <c r="G137" s="219" t="s">
        <v>123</v>
      </c>
      <c r="H137" s="220">
        <v>2326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124</v>
      </c>
      <c r="AT137" s="228" t="s">
        <v>120</v>
      </c>
      <c r="AU137" s="228" t="s">
        <v>83</v>
      </c>
      <c r="AY137" s="14" t="s">
        <v>117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124</v>
      </c>
      <c r="BM137" s="228" t="s">
        <v>352</v>
      </c>
    </row>
    <row r="138" s="2" customFormat="1" ht="16.5" customHeight="1">
      <c r="A138" s="35"/>
      <c r="B138" s="36"/>
      <c r="C138" s="216" t="s">
        <v>124</v>
      </c>
      <c r="D138" s="216" t="s">
        <v>120</v>
      </c>
      <c r="E138" s="217" t="s">
        <v>353</v>
      </c>
      <c r="F138" s="218" t="s">
        <v>310</v>
      </c>
      <c r="G138" s="219" t="s">
        <v>123</v>
      </c>
      <c r="H138" s="220">
        <v>34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187</v>
      </c>
      <c r="AT138" s="228" t="s">
        <v>120</v>
      </c>
      <c r="AU138" s="228" t="s">
        <v>83</v>
      </c>
      <c r="AY138" s="14" t="s">
        <v>117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187</v>
      </c>
      <c r="BM138" s="228" t="s">
        <v>354</v>
      </c>
    </row>
    <row r="139" s="2" customFormat="1" ht="16.5" customHeight="1">
      <c r="A139" s="35"/>
      <c r="B139" s="36"/>
      <c r="C139" s="216" t="s">
        <v>189</v>
      </c>
      <c r="D139" s="216" t="s">
        <v>120</v>
      </c>
      <c r="E139" s="217" t="s">
        <v>355</v>
      </c>
      <c r="F139" s="218" t="s">
        <v>191</v>
      </c>
      <c r="G139" s="219" t="s">
        <v>123</v>
      </c>
      <c r="H139" s="220">
        <v>34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187</v>
      </c>
      <c r="AT139" s="228" t="s">
        <v>120</v>
      </c>
      <c r="AU139" s="228" t="s">
        <v>83</v>
      </c>
      <c r="AY139" s="14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187</v>
      </c>
      <c r="BM139" s="228" t="s">
        <v>356</v>
      </c>
    </row>
    <row r="140" s="2" customFormat="1" ht="16.5" customHeight="1">
      <c r="A140" s="35"/>
      <c r="B140" s="36"/>
      <c r="C140" s="216" t="s">
        <v>193</v>
      </c>
      <c r="D140" s="216" t="s">
        <v>120</v>
      </c>
      <c r="E140" s="217" t="s">
        <v>194</v>
      </c>
      <c r="F140" s="218" t="s">
        <v>195</v>
      </c>
      <c r="G140" s="219" t="s">
        <v>196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187</v>
      </c>
      <c r="AT140" s="228" t="s">
        <v>120</v>
      </c>
      <c r="AU140" s="228" t="s">
        <v>83</v>
      </c>
      <c r="AY140" s="14" t="s">
        <v>117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187</v>
      </c>
      <c r="BM140" s="228" t="s">
        <v>357</v>
      </c>
    </row>
    <row r="141" s="2" customFormat="1">
      <c r="A141" s="35"/>
      <c r="B141" s="36"/>
      <c r="C141" s="37"/>
      <c r="D141" s="241" t="s">
        <v>198</v>
      </c>
      <c r="E141" s="37"/>
      <c r="F141" s="242" t="s">
        <v>199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198</v>
      </c>
      <c r="AU141" s="14" t="s">
        <v>83</v>
      </c>
    </row>
    <row r="142" s="2" customFormat="1" ht="16.5" customHeight="1">
      <c r="A142" s="35"/>
      <c r="B142" s="36"/>
      <c r="C142" s="216" t="s">
        <v>200</v>
      </c>
      <c r="D142" s="216" t="s">
        <v>120</v>
      </c>
      <c r="E142" s="217" t="s">
        <v>201</v>
      </c>
      <c r="F142" s="218" t="s">
        <v>202</v>
      </c>
      <c r="G142" s="219" t="s">
        <v>196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187</v>
      </c>
      <c r="AT142" s="228" t="s">
        <v>120</v>
      </c>
      <c r="AU142" s="228" t="s">
        <v>83</v>
      </c>
      <c r="AY142" s="14" t="s">
        <v>117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187</v>
      </c>
      <c r="BM142" s="228" t="s">
        <v>358</v>
      </c>
    </row>
    <row r="143" s="2" customFormat="1">
      <c r="A143" s="35"/>
      <c r="B143" s="36"/>
      <c r="C143" s="37"/>
      <c r="D143" s="241" t="s">
        <v>198</v>
      </c>
      <c r="E143" s="37"/>
      <c r="F143" s="242" t="s">
        <v>204</v>
      </c>
      <c r="G143" s="37"/>
      <c r="H143" s="37"/>
      <c r="I143" s="243"/>
      <c r="J143" s="37"/>
      <c r="K143" s="37"/>
      <c r="L143" s="41"/>
      <c r="M143" s="244"/>
      <c r="N143" s="24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198</v>
      </c>
      <c r="AU143" s="14" t="s">
        <v>83</v>
      </c>
    </row>
    <row r="144" s="2" customFormat="1" ht="33" customHeight="1">
      <c r="A144" s="35"/>
      <c r="B144" s="36"/>
      <c r="C144" s="216" t="s">
        <v>205</v>
      </c>
      <c r="D144" s="216" t="s">
        <v>120</v>
      </c>
      <c r="E144" s="217" t="s">
        <v>206</v>
      </c>
      <c r="F144" s="218" t="s">
        <v>207</v>
      </c>
      <c r="G144" s="219" t="s">
        <v>138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187</v>
      </c>
      <c r="AT144" s="228" t="s">
        <v>120</v>
      </c>
      <c r="AU144" s="228" t="s">
        <v>83</v>
      </c>
      <c r="AY144" s="14" t="s">
        <v>117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187</v>
      </c>
      <c r="BM144" s="228" t="s">
        <v>359</v>
      </c>
    </row>
    <row r="145" s="2" customFormat="1" ht="44.25" customHeight="1">
      <c r="A145" s="35"/>
      <c r="B145" s="36"/>
      <c r="C145" s="216" t="s">
        <v>7</v>
      </c>
      <c r="D145" s="216" t="s">
        <v>120</v>
      </c>
      <c r="E145" s="217" t="s">
        <v>209</v>
      </c>
      <c r="F145" s="218" t="s">
        <v>210</v>
      </c>
      <c r="G145" s="219" t="s">
        <v>138</v>
      </c>
      <c r="H145" s="220">
        <v>750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187</v>
      </c>
      <c r="AT145" s="228" t="s">
        <v>120</v>
      </c>
      <c r="AU145" s="228" t="s">
        <v>83</v>
      </c>
      <c r="AY145" s="14" t="s">
        <v>117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187</v>
      </c>
      <c r="BM145" s="228" t="s">
        <v>360</v>
      </c>
    </row>
    <row r="146" s="2" customFormat="1" ht="33" customHeight="1">
      <c r="A146" s="35"/>
      <c r="B146" s="36"/>
      <c r="C146" s="216" t="s">
        <v>212</v>
      </c>
      <c r="D146" s="216" t="s">
        <v>120</v>
      </c>
      <c r="E146" s="217" t="s">
        <v>213</v>
      </c>
      <c r="F146" s="218" t="s">
        <v>214</v>
      </c>
      <c r="G146" s="219" t="s">
        <v>215</v>
      </c>
      <c r="H146" s="220">
        <v>14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0.00125</v>
      </c>
      <c r="R146" s="226">
        <f>Q146*H146</f>
        <v>0.017500000000000002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124</v>
      </c>
      <c r="AT146" s="228" t="s">
        <v>120</v>
      </c>
      <c r="AU146" s="228" t="s">
        <v>83</v>
      </c>
      <c r="AY146" s="14" t="s">
        <v>117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124</v>
      </c>
      <c r="BM146" s="228" t="s">
        <v>361</v>
      </c>
    </row>
    <row r="147" s="2" customFormat="1" ht="16.5" customHeight="1">
      <c r="A147" s="35"/>
      <c r="B147" s="36"/>
      <c r="C147" s="216" t="s">
        <v>217</v>
      </c>
      <c r="D147" s="216" t="s">
        <v>120</v>
      </c>
      <c r="E147" s="217" t="s">
        <v>218</v>
      </c>
      <c r="F147" s="218" t="s">
        <v>219</v>
      </c>
      <c r="G147" s="219" t="s">
        <v>123</v>
      </c>
      <c r="H147" s="220">
        <v>11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124</v>
      </c>
      <c r="AT147" s="228" t="s">
        <v>120</v>
      </c>
      <c r="AU147" s="228" t="s">
        <v>83</v>
      </c>
      <c r="AY147" s="14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124</v>
      </c>
      <c r="BM147" s="228" t="s">
        <v>362</v>
      </c>
    </row>
    <row r="148" s="2" customFormat="1" ht="21.75" customHeight="1">
      <c r="A148" s="35"/>
      <c r="B148" s="36"/>
      <c r="C148" s="216" t="s">
        <v>221</v>
      </c>
      <c r="D148" s="216" t="s">
        <v>120</v>
      </c>
      <c r="E148" s="217" t="s">
        <v>222</v>
      </c>
      <c r="F148" s="218" t="s">
        <v>223</v>
      </c>
      <c r="G148" s="219" t="s">
        <v>138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124</v>
      </c>
      <c r="AT148" s="228" t="s">
        <v>120</v>
      </c>
      <c r="AU148" s="228" t="s">
        <v>83</v>
      </c>
      <c r="AY148" s="14" t="s">
        <v>117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124</v>
      </c>
      <c r="BM148" s="228" t="s">
        <v>363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225</v>
      </c>
      <c r="F149" s="203" t="s">
        <v>226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140</v>
      </c>
      <c r="AT149" s="212" t="s">
        <v>72</v>
      </c>
      <c r="AU149" s="212" t="s">
        <v>73</v>
      </c>
      <c r="AY149" s="211" t="s">
        <v>117</v>
      </c>
      <c r="BK149" s="213">
        <f>BK150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227</v>
      </c>
      <c r="F150" s="214" t="s">
        <v>228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SUM(P151:P164)</f>
        <v>0</v>
      </c>
      <c r="Q150" s="208"/>
      <c r="R150" s="209">
        <f>SUM(R151:R164)</f>
        <v>0</v>
      </c>
      <c r="S150" s="208"/>
      <c r="T150" s="210">
        <f>SUM(T151:T164)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140</v>
      </c>
      <c r="AT150" s="212" t="s">
        <v>72</v>
      </c>
      <c r="AU150" s="212" t="s">
        <v>81</v>
      </c>
      <c r="AY150" s="211" t="s">
        <v>117</v>
      </c>
      <c r="BK150" s="213">
        <f>SUM(BK151:BK164)</f>
        <v>0</v>
      </c>
    </row>
    <row r="151" s="2" customFormat="1" ht="16.5" customHeight="1">
      <c r="A151" s="35"/>
      <c r="B151" s="36"/>
      <c r="C151" s="216" t="s">
        <v>229</v>
      </c>
      <c r="D151" s="216" t="s">
        <v>120</v>
      </c>
      <c r="E151" s="217" t="s">
        <v>230</v>
      </c>
      <c r="F151" s="218" t="s">
        <v>231</v>
      </c>
      <c r="G151" s="219" t="s">
        <v>196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232</v>
      </c>
      <c r="AT151" s="228" t="s">
        <v>120</v>
      </c>
      <c r="AU151" s="228" t="s">
        <v>83</v>
      </c>
      <c r="AY151" s="14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232</v>
      </c>
      <c r="BM151" s="228" t="s">
        <v>364</v>
      </c>
    </row>
    <row r="152" s="2" customFormat="1" ht="16.5" customHeight="1">
      <c r="A152" s="35"/>
      <c r="B152" s="36"/>
      <c r="C152" s="216" t="s">
        <v>234</v>
      </c>
      <c r="D152" s="216" t="s">
        <v>120</v>
      </c>
      <c r="E152" s="217" t="s">
        <v>235</v>
      </c>
      <c r="F152" s="218" t="s">
        <v>236</v>
      </c>
      <c r="G152" s="219" t="s">
        <v>237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135</v>
      </c>
      <c r="AT152" s="228" t="s">
        <v>120</v>
      </c>
      <c r="AU152" s="228" t="s">
        <v>83</v>
      </c>
      <c r="AY152" s="14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135</v>
      </c>
      <c r="BM152" s="228" t="s">
        <v>365</v>
      </c>
    </row>
    <row r="153" s="2" customFormat="1" ht="16.5" customHeight="1">
      <c r="A153" s="35"/>
      <c r="B153" s="36"/>
      <c r="C153" s="216" t="s">
        <v>239</v>
      </c>
      <c r="D153" s="216" t="s">
        <v>120</v>
      </c>
      <c r="E153" s="217" t="s">
        <v>240</v>
      </c>
      <c r="F153" s="218" t="s">
        <v>241</v>
      </c>
      <c r="G153" s="219" t="s">
        <v>196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135</v>
      </c>
      <c r="AT153" s="228" t="s">
        <v>120</v>
      </c>
      <c r="AU153" s="228" t="s">
        <v>83</v>
      </c>
      <c r="AY153" s="14" t="s">
        <v>117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135</v>
      </c>
      <c r="BM153" s="228" t="s">
        <v>366</v>
      </c>
    </row>
    <row r="154" s="2" customFormat="1">
      <c r="A154" s="35"/>
      <c r="B154" s="36"/>
      <c r="C154" s="37"/>
      <c r="D154" s="241" t="s">
        <v>198</v>
      </c>
      <c r="E154" s="37"/>
      <c r="F154" s="242" t="s">
        <v>243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198</v>
      </c>
      <c r="AU154" s="14" t="s">
        <v>83</v>
      </c>
    </row>
    <row r="155" s="2" customFormat="1" ht="16.5" customHeight="1">
      <c r="A155" s="35"/>
      <c r="B155" s="36"/>
      <c r="C155" s="216" t="s">
        <v>244</v>
      </c>
      <c r="D155" s="216" t="s">
        <v>120</v>
      </c>
      <c r="E155" s="217" t="s">
        <v>245</v>
      </c>
      <c r="F155" s="218" t="s">
        <v>246</v>
      </c>
      <c r="G155" s="219" t="s">
        <v>196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135</v>
      </c>
      <c r="AT155" s="228" t="s">
        <v>120</v>
      </c>
      <c r="AU155" s="228" t="s">
        <v>83</v>
      </c>
      <c r="AY155" s="14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135</v>
      </c>
      <c r="BM155" s="228" t="s">
        <v>367</v>
      </c>
    </row>
    <row r="156" s="2" customFormat="1" ht="16.5" customHeight="1">
      <c r="A156" s="35"/>
      <c r="B156" s="36"/>
      <c r="C156" s="216" t="s">
        <v>248</v>
      </c>
      <c r="D156" s="216" t="s">
        <v>120</v>
      </c>
      <c r="E156" s="217" t="s">
        <v>249</v>
      </c>
      <c r="F156" s="218" t="s">
        <v>250</v>
      </c>
      <c r="G156" s="219" t="s">
        <v>196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135</v>
      </c>
      <c r="AT156" s="228" t="s">
        <v>120</v>
      </c>
      <c r="AU156" s="228" t="s">
        <v>83</v>
      </c>
      <c r="AY156" s="14" t="s">
        <v>117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135</v>
      </c>
      <c r="BM156" s="228" t="s">
        <v>368</v>
      </c>
    </row>
    <row r="157" s="2" customFormat="1" ht="16.5" customHeight="1">
      <c r="A157" s="35"/>
      <c r="B157" s="36"/>
      <c r="C157" s="216" t="s">
        <v>252</v>
      </c>
      <c r="D157" s="216" t="s">
        <v>120</v>
      </c>
      <c r="E157" s="217" t="s">
        <v>253</v>
      </c>
      <c r="F157" s="218" t="s">
        <v>254</v>
      </c>
      <c r="G157" s="219" t="s">
        <v>255</v>
      </c>
      <c r="H157" s="220">
        <v>16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120</v>
      </c>
      <c r="AU157" s="228" t="s">
        <v>83</v>
      </c>
      <c r="AY157" s="14" t="s">
        <v>117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135</v>
      </c>
      <c r="BM157" s="228" t="s">
        <v>369</v>
      </c>
    </row>
    <row r="158" s="2" customFormat="1" ht="16.5" customHeight="1">
      <c r="A158" s="35"/>
      <c r="B158" s="36"/>
      <c r="C158" s="216" t="s">
        <v>257</v>
      </c>
      <c r="D158" s="216" t="s">
        <v>120</v>
      </c>
      <c r="E158" s="217" t="s">
        <v>258</v>
      </c>
      <c r="F158" s="218" t="s">
        <v>259</v>
      </c>
      <c r="G158" s="219" t="s">
        <v>255</v>
      </c>
      <c r="H158" s="220">
        <v>24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135</v>
      </c>
      <c r="AT158" s="228" t="s">
        <v>120</v>
      </c>
      <c r="AU158" s="228" t="s">
        <v>83</v>
      </c>
      <c r="AY158" s="14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135</v>
      </c>
      <c r="BM158" s="228" t="s">
        <v>370</v>
      </c>
    </row>
    <row r="159" s="2" customFormat="1" ht="16.5" customHeight="1">
      <c r="A159" s="35"/>
      <c r="B159" s="36"/>
      <c r="C159" s="216" t="s">
        <v>129</v>
      </c>
      <c r="D159" s="216" t="s">
        <v>120</v>
      </c>
      <c r="E159" s="217" t="s">
        <v>261</v>
      </c>
      <c r="F159" s="218" t="s">
        <v>262</v>
      </c>
      <c r="G159" s="219" t="s">
        <v>196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135</v>
      </c>
      <c r="AT159" s="228" t="s">
        <v>120</v>
      </c>
      <c r="AU159" s="228" t="s">
        <v>83</v>
      </c>
      <c r="AY159" s="14" t="s">
        <v>117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135</v>
      </c>
      <c r="BM159" s="228" t="s">
        <v>371</v>
      </c>
    </row>
    <row r="160" s="2" customFormat="1" ht="16.5" customHeight="1">
      <c r="A160" s="35"/>
      <c r="B160" s="36"/>
      <c r="C160" s="216" t="s">
        <v>264</v>
      </c>
      <c r="D160" s="216" t="s">
        <v>120</v>
      </c>
      <c r="E160" s="217" t="s">
        <v>265</v>
      </c>
      <c r="F160" s="218" t="s">
        <v>266</v>
      </c>
      <c r="G160" s="219" t="s">
        <v>196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232</v>
      </c>
      <c r="AT160" s="228" t="s">
        <v>120</v>
      </c>
      <c r="AU160" s="228" t="s">
        <v>83</v>
      </c>
      <c r="AY160" s="14" t="s">
        <v>117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232</v>
      </c>
      <c r="BM160" s="228" t="s">
        <v>372</v>
      </c>
    </row>
    <row r="161" s="2" customFormat="1" ht="16.5" customHeight="1">
      <c r="A161" s="35"/>
      <c r="B161" s="36"/>
      <c r="C161" s="216" t="s">
        <v>268</v>
      </c>
      <c r="D161" s="216" t="s">
        <v>120</v>
      </c>
      <c r="E161" s="217" t="s">
        <v>269</v>
      </c>
      <c r="F161" s="218" t="s">
        <v>270</v>
      </c>
      <c r="G161" s="219" t="s">
        <v>196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232</v>
      </c>
      <c r="AT161" s="228" t="s">
        <v>120</v>
      </c>
      <c r="AU161" s="228" t="s">
        <v>83</v>
      </c>
      <c r="AY161" s="14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232</v>
      </c>
      <c r="BM161" s="228" t="s">
        <v>373</v>
      </c>
    </row>
    <row r="162" s="2" customFormat="1" ht="16.5" customHeight="1">
      <c r="A162" s="35"/>
      <c r="B162" s="36"/>
      <c r="C162" s="216" t="s">
        <v>272</v>
      </c>
      <c r="D162" s="216" t="s">
        <v>120</v>
      </c>
      <c r="E162" s="217" t="s">
        <v>273</v>
      </c>
      <c r="F162" s="218" t="s">
        <v>274</v>
      </c>
      <c r="G162" s="219" t="s">
        <v>196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232</v>
      </c>
      <c r="AT162" s="228" t="s">
        <v>120</v>
      </c>
      <c r="AU162" s="228" t="s">
        <v>83</v>
      </c>
      <c r="AY162" s="14" t="s">
        <v>117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232</v>
      </c>
      <c r="BM162" s="228" t="s">
        <v>374</v>
      </c>
    </row>
    <row r="163" s="2" customFormat="1" ht="16.5" customHeight="1">
      <c r="A163" s="35"/>
      <c r="B163" s="36"/>
      <c r="C163" s="216" t="s">
        <v>276</v>
      </c>
      <c r="D163" s="216" t="s">
        <v>120</v>
      </c>
      <c r="E163" s="217" t="s">
        <v>277</v>
      </c>
      <c r="F163" s="218" t="s">
        <v>278</v>
      </c>
      <c r="G163" s="219" t="s">
        <v>196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232</v>
      </c>
      <c r="AT163" s="228" t="s">
        <v>120</v>
      </c>
      <c r="AU163" s="228" t="s">
        <v>83</v>
      </c>
      <c r="AY163" s="14" t="s">
        <v>117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232</v>
      </c>
      <c r="BM163" s="228" t="s">
        <v>375</v>
      </c>
    </row>
    <row r="164" s="2" customFormat="1" ht="16.5" customHeight="1">
      <c r="A164" s="35"/>
      <c r="B164" s="36"/>
      <c r="C164" s="216" t="s">
        <v>280</v>
      </c>
      <c r="D164" s="216" t="s">
        <v>120</v>
      </c>
      <c r="E164" s="217" t="s">
        <v>281</v>
      </c>
      <c r="F164" s="218" t="s">
        <v>282</v>
      </c>
      <c r="G164" s="219" t="s">
        <v>196</v>
      </c>
      <c r="H164" s="220">
        <v>1</v>
      </c>
      <c r="I164" s="221"/>
      <c r="J164" s="222">
        <f>ROUND(I164*H164,2)</f>
        <v>0</v>
      </c>
      <c r="K164" s="223"/>
      <c r="L164" s="41"/>
      <c r="M164" s="246" t="s">
        <v>1</v>
      </c>
      <c r="N164" s="247" t="s">
        <v>38</v>
      </c>
      <c r="O164" s="248"/>
      <c r="P164" s="249">
        <f>O164*H164</f>
        <v>0</v>
      </c>
      <c r="Q164" s="249">
        <v>0</v>
      </c>
      <c r="R164" s="249">
        <f>Q164*H164</f>
        <v>0</v>
      </c>
      <c r="S164" s="249">
        <v>0</v>
      </c>
      <c r="T164" s="25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232</v>
      </c>
      <c r="AT164" s="228" t="s">
        <v>120</v>
      </c>
      <c r="AU164" s="228" t="s">
        <v>83</v>
      </c>
      <c r="AY164" s="14" t="s">
        <v>117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232</v>
      </c>
      <c r="BM164" s="228" t="s">
        <v>376</v>
      </c>
    </row>
    <row r="165" s="2" customFormat="1" ht="6.96" customHeight="1">
      <c r="A165" s="35"/>
      <c r="B165" s="63"/>
      <c r="C165" s="64"/>
      <c r="D165" s="64"/>
      <c r="E165" s="64"/>
      <c r="F165" s="64"/>
      <c r="G165" s="64"/>
      <c r="H165" s="64"/>
      <c r="I165" s="64"/>
      <c r="J165" s="64"/>
      <c r="K165" s="64"/>
      <c r="L165" s="41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sheet="1" autoFilter="0" formatColumns="0" formatRows="0" objects="1" scenarios="1" spinCount="100000" saltValue="1NPlGpB6jyf3tm/Ce9HIOQyytPao3DlmXMgRRUXgAicCOFLoEoRYakRLmEfSsqL5OoaFEEbkDUQElh/7OS3NEA==" hashValue="cBcCw2LXYNoCIV8lXxzUcS9whEVnj8FnTIchH3Kpm+g+SHEDZUqttbe6g/5QJULL/xiqcYBS9SKrCyyV6fradA==" algorithmName="SHA-512" password="CC17"/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Gregořica</dc:creator>
  <cp:lastModifiedBy>Michal Gregořica</cp:lastModifiedBy>
  <dcterms:created xsi:type="dcterms:W3CDTF">2024-06-20T06:10:36Z</dcterms:created>
  <dcterms:modified xsi:type="dcterms:W3CDTF">2024-06-20T06:10:39Z</dcterms:modified>
</cp:coreProperties>
</file>