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546" activeTab="1"/>
  </bookViews>
  <sheets>
    <sheet name="Základní metody" sheetId="1" r:id="rId1"/>
    <sheet name="Fakultativní metody" sheetId="2" r:id="rId2"/>
  </sheets>
  <definedNames>
    <definedName name="_xlnm._FilterDatabase" localSheetId="1" hidden="1">'Fakultativní metody'!$A$6:$U$6</definedName>
    <definedName name="_xlnm._FilterDatabase" localSheetId="0" hidden="1">'Základní metody'!$A$6:$T$94</definedName>
  </definedNames>
  <calcPr fullCalcOnLoad="1"/>
</workbook>
</file>

<file path=xl/sharedStrings.xml><?xml version="1.0" encoding="utf-8"?>
<sst xmlns="http://schemas.openxmlformats.org/spreadsheetml/2006/main" count="167" uniqueCount="147">
  <si>
    <t>1. Základní druhy vyšetření</t>
  </si>
  <si>
    <t>Č.</t>
  </si>
  <si>
    <t>Druh vyšetření</t>
  </si>
  <si>
    <t>Reagenční souprava (obchodní název)</t>
  </si>
  <si>
    <t>Katalogové nebo objednací číslo</t>
  </si>
  <si>
    <t>Nabídková cena reagencií bez DPH (Kč/balení)</t>
  </si>
  <si>
    <t>Sazba DPH (%)</t>
  </si>
  <si>
    <t>Cena za 1 analýzu (reagencie) bez DPH (Kč)</t>
  </si>
  <si>
    <t>Celková cena za 1 analýzu vč. DPH (Kč)</t>
  </si>
  <si>
    <t>CRP</t>
  </si>
  <si>
    <t>C3 složka komplementu</t>
  </si>
  <si>
    <t>C4 složka komplementu</t>
  </si>
  <si>
    <t>NT-proBNP</t>
  </si>
  <si>
    <t>AFP</t>
  </si>
  <si>
    <t>CEA</t>
  </si>
  <si>
    <t>CA 15-3</t>
  </si>
  <si>
    <t>CA 19-9</t>
  </si>
  <si>
    <t>FSH</t>
  </si>
  <si>
    <t>LH</t>
  </si>
  <si>
    <t>PCT (prokalcitonin)</t>
  </si>
  <si>
    <t>U-celková bílkovina (v moči)</t>
  </si>
  <si>
    <t>Nominální počet vyšetření 
z balení</t>
  </si>
  <si>
    <t>Cena doplňkového materiálu na 1 analýzu bez DPH (Kč)</t>
  </si>
  <si>
    <t>Celkové náklady 
na 1 analýzu bez DPH (Kč)</t>
  </si>
  <si>
    <t>2. Fakultativní druhy vyšetření</t>
  </si>
  <si>
    <t>CA 72-4</t>
  </si>
  <si>
    <t>IL-6 (interleukin 6)</t>
  </si>
  <si>
    <t>AMH (Anti-Müllerian Hormon)</t>
  </si>
  <si>
    <t>hsTnT (high sensitivity Troponin T)</t>
  </si>
  <si>
    <t>RF (revmatoidní faktor)</t>
  </si>
  <si>
    <t>CA 125</t>
  </si>
  <si>
    <t>C-peptid</t>
  </si>
  <si>
    <t>PSA celkový</t>
  </si>
  <si>
    <t>PSA volný</t>
  </si>
  <si>
    <t>TSH</t>
  </si>
  <si>
    <t>Vitamin B12</t>
  </si>
  <si>
    <t>hCG + beta podjednotka</t>
  </si>
  <si>
    <t>IGE (imunoglobulin E) celkový</t>
  </si>
  <si>
    <t>Počet vyšetření spotřebovaných na kalibraci</t>
  </si>
  <si>
    <t>AST (metoda s pyridoxalfosfátem)</t>
  </si>
  <si>
    <t>ISE - Na</t>
  </si>
  <si>
    <t xml:space="preserve">ISE - Cl </t>
  </si>
  <si>
    <t xml:space="preserve">ALP </t>
  </si>
  <si>
    <t xml:space="preserve">Ca </t>
  </si>
  <si>
    <t xml:space="preserve">IGA </t>
  </si>
  <si>
    <t>IGG</t>
  </si>
  <si>
    <t xml:space="preserve">IGM </t>
  </si>
  <si>
    <t>Lipáza</t>
  </si>
  <si>
    <t>Lipoprotein (a)</t>
  </si>
  <si>
    <t>ApoB (apolipoprotein B)</t>
  </si>
  <si>
    <t>Bilirubin celkový</t>
  </si>
  <si>
    <t>Bilirubin konjugovaný</t>
  </si>
  <si>
    <t>Celková bílkovina</t>
  </si>
  <si>
    <t>Etanol</t>
  </si>
  <si>
    <t>Glukóza (metoda s hexokinázou)</t>
  </si>
  <si>
    <t>Homocystein</t>
  </si>
  <si>
    <t>Cholesterol celkový</t>
  </si>
  <si>
    <t>Cholesterol HDL</t>
  </si>
  <si>
    <t xml:space="preserve">Cholesterol LDL </t>
  </si>
  <si>
    <t>Kyselina močová</t>
  </si>
  <si>
    <t>Laktát</t>
  </si>
  <si>
    <t>Sérové indexy (hemolýza, iktericita, chylozita)</t>
  </si>
  <si>
    <t>Triacylglyceroly</t>
  </si>
  <si>
    <t>Transferin</t>
  </si>
  <si>
    <t>Urea</t>
  </si>
  <si>
    <t>Anti-TG (protilátky proti tyreoglobulinu)</t>
  </si>
  <si>
    <t>Anti-TPO (protilátky proti tyreoperoxidáze)</t>
  </si>
  <si>
    <t>Anti-TSH receptor (protilátky proti receptoru TSH, TRAK)</t>
  </si>
  <si>
    <t>BetaCTx (beta CrossLaps)</t>
  </si>
  <si>
    <t>Estradiol</t>
  </si>
  <si>
    <t>Ferritin</t>
  </si>
  <si>
    <t>Free T3</t>
  </si>
  <si>
    <t>Free T4</t>
  </si>
  <si>
    <t>Kortizol</t>
  </si>
  <si>
    <t>Kyselina listová</t>
  </si>
  <si>
    <t>Myoglobin</t>
  </si>
  <si>
    <t>Osteokalcin</t>
  </si>
  <si>
    <t>PTH 1-84 (parathormon biointaktní)</t>
  </si>
  <si>
    <t>Progesteron</t>
  </si>
  <si>
    <t>Prolaktin</t>
  </si>
  <si>
    <t>Testosteron celkový</t>
  </si>
  <si>
    <t xml:space="preserve">ISE - K </t>
  </si>
  <si>
    <t>Insulin</t>
  </si>
  <si>
    <t>P1NP</t>
  </si>
  <si>
    <t>Cystatin C</t>
  </si>
  <si>
    <t>SHBG</t>
  </si>
  <si>
    <t>Amikacin</t>
  </si>
  <si>
    <t>Digoxin</t>
  </si>
  <si>
    <t>Gentamicin</t>
  </si>
  <si>
    <t>Theofylin</t>
  </si>
  <si>
    <t>Vankomycin</t>
  </si>
  <si>
    <t>Kyselina valproová</t>
  </si>
  <si>
    <t>Tyreoglobulin</t>
  </si>
  <si>
    <t>Amyláza - pankreatická</t>
  </si>
  <si>
    <t>Beta2 mikroglobulin</t>
  </si>
  <si>
    <t>Karbamazepin</t>
  </si>
  <si>
    <t>Vitamin B12 aktivní</t>
  </si>
  <si>
    <t>PlGF</t>
  </si>
  <si>
    <t>sFLT-1</t>
  </si>
  <si>
    <t>Apolipoprotein A1</t>
  </si>
  <si>
    <t>Acetaminophen</t>
  </si>
  <si>
    <t>S100</t>
  </si>
  <si>
    <t>ALT (metoda s pyridoxalfosfátem)</t>
  </si>
  <si>
    <t>2) Zahrnuje náklady na kalibrační, kontrolní a doplňkový materiál</t>
  </si>
  <si>
    <r>
      <t>Obsahem nabídky ano - ne</t>
    </r>
    <r>
      <rPr>
        <b/>
        <vertAlign val="superscript"/>
        <sz val="10"/>
        <color indexed="10"/>
        <rFont val="Times New Roman"/>
        <family val="1"/>
      </rPr>
      <t>1)</t>
    </r>
  </si>
  <si>
    <t>1) Pokud je dané fakultativní vyšetření obsahem nabídky uchazeče, vybere uchazeč v daném řádku "ano" a vyplní odpovídající firemní hodnoty pro kalkulaci nabídkových provozních nákladů. Pokud není dané fakultativní vyšetření obsahem nabídky uchazeče, vybere uchazeč v daném řádku "ne" a ponechá předvyplněné údaje.</t>
  </si>
  <si>
    <t>ne</t>
  </si>
  <si>
    <t>3) Celková spotřeba balení je počítána automaticky. Při nutnosti navýšení potřebných balení lze vypočtenou hodnotu přepsat.</t>
  </si>
  <si>
    <t>Počet kalibrací za 12 měsíců</t>
  </si>
  <si>
    <t>Předpoklá-daný počet IKK za 12 měsíců</t>
  </si>
  <si>
    <r>
      <t>Doplňkový materiál bez DPH celkem (Kč/12 měsíců)</t>
    </r>
    <r>
      <rPr>
        <b/>
        <vertAlign val="superscript"/>
        <sz val="9"/>
        <color indexed="10"/>
        <rFont val="Times New Roman"/>
        <family val="1"/>
      </rPr>
      <t>2)</t>
    </r>
  </si>
  <si>
    <r>
      <t>Celková spotřeba balení (ks/12 měsíců)</t>
    </r>
    <r>
      <rPr>
        <b/>
        <vertAlign val="superscript"/>
        <sz val="10"/>
        <color indexed="20"/>
        <rFont val="Times New Roman"/>
        <family val="1"/>
      </rPr>
      <t>3)</t>
    </r>
  </si>
  <si>
    <t>Celkové náklady na reagencie bez DPH (Kč/12 měsíců)</t>
  </si>
  <si>
    <t>Celkové provozní náklady 
bez DPH (Kč/12 měsíců)</t>
  </si>
  <si>
    <t>Celkové provozní náklady vč. DPH (Kč/12 měsíců)</t>
  </si>
  <si>
    <t>1) Zahrnuje náklady na kalibrační, kontrolní a doplňkový materiál</t>
  </si>
  <si>
    <r>
      <t>Doplňkový materiál bez DPH celkem (Kč/12 měsíců)</t>
    </r>
    <r>
      <rPr>
        <b/>
        <vertAlign val="superscript"/>
        <sz val="9"/>
        <color indexed="10"/>
        <rFont val="Times New Roman"/>
        <family val="1"/>
      </rPr>
      <t>1)</t>
    </r>
  </si>
  <si>
    <r>
      <t>Celková spotřeba balení (ks/12 měsíců)</t>
    </r>
    <r>
      <rPr>
        <b/>
        <vertAlign val="superscript"/>
        <sz val="10"/>
        <color indexed="20"/>
        <rFont val="Times New Roman"/>
        <family val="1"/>
      </rPr>
      <t>2)</t>
    </r>
  </si>
  <si>
    <t>2) Celková spotřeba balení je počítána automaticky. Při nutnosti navýšení potřebných balení lze vypočtenou hodnotu přepsat.</t>
  </si>
  <si>
    <t>CRE (kreatinin, metoda Jaffé)</t>
  </si>
  <si>
    <t>Amyláza</t>
  </si>
  <si>
    <t>P (fosfáty anorganické)</t>
  </si>
  <si>
    <t>CK (kreatinkináza)</t>
  </si>
  <si>
    <t>Požadovaná vyšetření za 12 měsíců</t>
  </si>
  <si>
    <t>GGT (gamaglutamyltranferáza)</t>
  </si>
  <si>
    <t>Fe (železo)</t>
  </si>
  <si>
    <t>Vitamin D celkový</t>
  </si>
  <si>
    <t>Kalprotektin ve stolici</t>
  </si>
  <si>
    <t>ano</t>
  </si>
  <si>
    <t>Laktátdehydrogenáza</t>
  </si>
  <si>
    <t xml:space="preserve">Mg </t>
  </si>
  <si>
    <t>Celkové provozní náklady bez DPH (Kč/96 měsíců)</t>
  </si>
  <si>
    <t>Celkové provozní náklady vč. DPH (Kč/96 měsíců)</t>
  </si>
  <si>
    <t>Celková nabídková cena základních vyšetření bez DPH za 96 měsíců (Kč)</t>
  </si>
  <si>
    <t>Celková nabídková cena základních vyšetření s DPH za 96 měsíců (Kč)</t>
  </si>
  <si>
    <t>Celková nabídková cena fakultativních vyšetření bez DPH za 96 měsíců (Kč)</t>
  </si>
  <si>
    <t>Celková nabídková cena fakultativních vyšetření s DPH za 96 měsíců (Kč)</t>
  </si>
  <si>
    <t>Albumin (metoda s BCG) - sérum</t>
  </si>
  <si>
    <t>Albumin (metoda s BCG) - moč</t>
  </si>
  <si>
    <t>Alfa-1-antitrypsin</t>
  </si>
  <si>
    <t>Amoniak</t>
  </si>
  <si>
    <t>Glykovaný hemoglobin</t>
  </si>
  <si>
    <t>Haptoglobin</t>
  </si>
  <si>
    <t>Prealbumin</t>
  </si>
  <si>
    <t>CRE (kreatinin, enzym. stanovení)</t>
  </si>
  <si>
    <t>Příloha č. 4 ZD - Přehled vyšetření a kalkulace jejich materiálního zajištění</t>
  </si>
  <si>
    <t>Příloha č. 4 ZD Přehled vyšetření a kalkulace jejich materiálního zajištění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</si>
</sst>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"/>
    <numFmt numFmtId="168" formatCode="0.0000"/>
    <numFmt numFmtId="169" formatCode="0.000"/>
    <numFmt numFmtId="170" formatCode="#,##0.0\ &quot;Kč&quot;"/>
    <numFmt numFmtId="171" formatCode="#,##0\ &quot;Kč&quot;"/>
    <numFmt numFmtId="172" formatCode="#,##0.000\ &quot;Kč&quot;"/>
    <numFmt numFmtId="173" formatCode="#,##0.0000\ &quot;Kč&quot;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vertAlign val="superscript"/>
      <sz val="10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u val="single"/>
      <sz val="14"/>
      <name val="Times New Roman"/>
      <family val="1"/>
    </font>
    <font>
      <u val="single"/>
      <sz val="14"/>
      <color indexed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1" fillId="36" borderId="18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38" xfId="0" applyFont="1" applyFill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66" fontId="2" fillId="0" borderId="4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166" fontId="2" fillId="37" borderId="37" xfId="0" applyNumberFormat="1" applyFont="1" applyFill="1" applyBorder="1" applyAlignment="1">
      <alignment horizontal="center" vertical="center"/>
    </xf>
    <xf numFmtId="0" fontId="0" fillId="37" borderId="49" xfId="0" applyFill="1" applyBorder="1" applyAlignment="1">
      <alignment/>
    </xf>
    <xf numFmtId="0" fontId="2" fillId="37" borderId="50" xfId="0" applyFont="1" applyFill="1" applyBorder="1" applyAlignment="1">
      <alignment horizontal="left" vertical="center"/>
    </xf>
    <xf numFmtId="0" fontId="0" fillId="37" borderId="51" xfId="0" applyFill="1" applyBorder="1" applyAlignment="1">
      <alignment horizontal="left" vertical="center"/>
    </xf>
    <xf numFmtId="0" fontId="0" fillId="37" borderId="52" xfId="0" applyFill="1" applyBorder="1" applyAlignment="1">
      <alignment horizontal="left" vertical="center"/>
    </xf>
    <xf numFmtId="0" fontId="2" fillId="37" borderId="53" xfId="0" applyFont="1" applyFill="1" applyBorder="1" applyAlignment="1">
      <alignment horizontal="left" vertical="center"/>
    </xf>
    <xf numFmtId="0" fontId="0" fillId="37" borderId="37" xfId="0" applyFill="1" applyBorder="1" applyAlignment="1">
      <alignment horizontal="left" vertical="center"/>
    </xf>
    <xf numFmtId="0" fontId="0" fillId="37" borderId="54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38" borderId="50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" fillId="38" borderId="53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66" fontId="2" fillId="38" borderId="55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166" fontId="2" fillId="38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2" fillId="37" borderId="55" xfId="0" applyNumberFormat="1" applyFont="1" applyFill="1" applyBorder="1" applyAlignment="1">
      <alignment horizontal="center" vertical="center"/>
    </xf>
    <xf numFmtId="166" fontId="2" fillId="37" borderId="58" xfId="0" applyNumberFormat="1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66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.00390625" style="0" customWidth="1"/>
    <col min="2" max="2" width="28.7109375" style="0" customWidth="1"/>
    <col min="3" max="3" width="8.28125" style="0" customWidth="1"/>
    <col min="6" max="6" width="8.57421875" style="0" customWidth="1"/>
    <col min="10" max="10" width="11.28125" style="0" bestFit="1" customWidth="1"/>
    <col min="11" max="11" width="9.57421875" style="0" bestFit="1" customWidth="1"/>
    <col min="15" max="15" width="11.57421875" style="0" bestFit="1" customWidth="1"/>
    <col min="17" max="19" width="11.28125" style="0" bestFit="1" customWidth="1"/>
    <col min="20" max="20" width="14.28125" style="0" customWidth="1"/>
    <col min="21" max="21" width="15.8515625" style="0" customWidth="1"/>
    <col min="22" max="22" width="13.8515625" style="0" customWidth="1"/>
  </cols>
  <sheetData>
    <row r="1" s="2" customFormat="1" ht="18.75">
      <c r="A1" s="9" t="s">
        <v>145</v>
      </c>
    </row>
    <row r="2" s="2" customFormat="1" ht="18.75">
      <c r="A2" s="10" t="s">
        <v>0</v>
      </c>
    </row>
    <row r="3" s="2" customFormat="1" ht="12.75">
      <c r="A3" s="60" t="s">
        <v>115</v>
      </c>
    </row>
    <row r="4" spans="1:2" s="2" customFormat="1" ht="12.75">
      <c r="A4" s="8" t="s">
        <v>118</v>
      </c>
      <c r="B4" s="7"/>
    </row>
    <row r="5" s="2" customFormat="1" ht="13.5" thickBot="1">
      <c r="V5" s="65"/>
    </row>
    <row r="6" spans="1:22" s="11" customFormat="1" ht="104.25" customHeight="1" thickBot="1" thickTop="1">
      <c r="A6" s="18" t="s">
        <v>1</v>
      </c>
      <c r="B6" s="19" t="s">
        <v>2</v>
      </c>
      <c r="C6" s="20" t="s">
        <v>123</v>
      </c>
      <c r="D6" s="54" t="s">
        <v>108</v>
      </c>
      <c r="E6" s="54" t="s">
        <v>38</v>
      </c>
      <c r="F6" s="21" t="s">
        <v>109</v>
      </c>
      <c r="G6" s="22" t="s">
        <v>3</v>
      </c>
      <c r="H6" s="23" t="s">
        <v>4</v>
      </c>
      <c r="I6" s="23" t="s">
        <v>21</v>
      </c>
      <c r="J6" s="23" t="s">
        <v>5</v>
      </c>
      <c r="K6" s="23" t="s">
        <v>116</v>
      </c>
      <c r="L6" s="24" t="s">
        <v>6</v>
      </c>
      <c r="M6" s="25" t="s">
        <v>117</v>
      </c>
      <c r="N6" s="26" t="s">
        <v>7</v>
      </c>
      <c r="O6" s="26" t="s">
        <v>22</v>
      </c>
      <c r="P6" s="26" t="s">
        <v>23</v>
      </c>
      <c r="Q6" s="62" t="s">
        <v>112</v>
      </c>
      <c r="R6" s="27" t="s">
        <v>113</v>
      </c>
      <c r="S6" s="28" t="s">
        <v>114</v>
      </c>
      <c r="T6" s="61" t="s">
        <v>8</v>
      </c>
      <c r="U6" s="66" t="s">
        <v>131</v>
      </c>
      <c r="V6" s="64" t="s">
        <v>132</v>
      </c>
    </row>
    <row r="7" spans="1:22" s="2" customFormat="1" ht="24" customHeight="1">
      <c r="A7" s="29">
        <v>1</v>
      </c>
      <c r="B7" s="15" t="s">
        <v>40</v>
      </c>
      <c r="C7" s="14">
        <v>57000</v>
      </c>
      <c r="D7" s="55">
        <v>24</v>
      </c>
      <c r="E7" s="114"/>
      <c r="F7" s="47">
        <v>1300</v>
      </c>
      <c r="G7" s="118"/>
      <c r="H7" s="119"/>
      <c r="I7" s="119"/>
      <c r="J7" s="120"/>
      <c r="K7" s="120"/>
      <c r="L7" s="33">
        <v>0.21</v>
      </c>
      <c r="M7" s="43">
        <f>IF(I7,(C7+D7*E7+F7)/I7,0)</f>
        <v>0</v>
      </c>
      <c r="N7" s="79">
        <f>IF(I7,Q7/M7/I7,0)</f>
        <v>0</v>
      </c>
      <c r="O7" s="79">
        <f>IF(I7,K7/M7/I7,0)</f>
        <v>0</v>
      </c>
      <c r="P7" s="41">
        <f>N7+O7</f>
        <v>0</v>
      </c>
      <c r="Q7" s="80">
        <f>M7*J7</f>
        <v>0</v>
      </c>
      <c r="R7" s="81">
        <f>P7*M7*I7</f>
        <v>0</v>
      </c>
      <c r="S7" s="41">
        <f>R7*(1+L7)</f>
        <v>0</v>
      </c>
      <c r="T7" s="82">
        <f>IF(I7,S7/M7/I7,0)</f>
        <v>0</v>
      </c>
      <c r="U7" s="41">
        <f>R7*8</f>
        <v>0</v>
      </c>
      <c r="V7" s="90">
        <f>S7*8</f>
        <v>0</v>
      </c>
    </row>
    <row r="8" spans="1:22" s="2" customFormat="1" ht="24" customHeight="1">
      <c r="A8" s="30">
        <v>2</v>
      </c>
      <c r="B8" s="16" t="s">
        <v>81</v>
      </c>
      <c r="C8" s="13">
        <v>57000</v>
      </c>
      <c r="D8" s="55">
        <v>24</v>
      </c>
      <c r="E8" s="114"/>
      <c r="F8" s="47">
        <v>1300</v>
      </c>
      <c r="G8" s="121"/>
      <c r="H8" s="122"/>
      <c r="I8" s="122"/>
      <c r="J8" s="123"/>
      <c r="K8" s="123"/>
      <c r="L8" s="34">
        <v>0.21</v>
      </c>
      <c r="M8" s="43">
        <f aca="true" t="shared" si="0" ref="M8:M71">IF(I8,(C8+D8*E8+F8)/I8,0)</f>
        <v>0</v>
      </c>
      <c r="N8" s="79">
        <f aca="true" t="shared" si="1" ref="N8:N71">IF(I8,Q8/M8/I8,0)</f>
        <v>0</v>
      </c>
      <c r="O8" s="79">
        <f aca="true" t="shared" si="2" ref="O8:O71">IF(I8,K8/M8/I8,0)</f>
        <v>0</v>
      </c>
      <c r="P8" s="41">
        <f aca="true" t="shared" si="3" ref="P8:P63">N8+O8</f>
        <v>0</v>
      </c>
      <c r="Q8" s="80">
        <f aca="true" t="shared" si="4" ref="Q8:Q63">M8*J8</f>
        <v>0</v>
      </c>
      <c r="R8" s="81">
        <f aca="true" t="shared" si="5" ref="R8:R63">P8*M8*I8</f>
        <v>0</v>
      </c>
      <c r="S8" s="41">
        <f aca="true" t="shared" si="6" ref="S8:S63">R8*(1+L8)</f>
        <v>0</v>
      </c>
      <c r="T8" s="82">
        <f aca="true" t="shared" si="7" ref="T8:T71">IF(I8,S8/M8/I8,0)</f>
        <v>0</v>
      </c>
      <c r="U8" s="41">
        <f>R8*8</f>
        <v>0</v>
      </c>
      <c r="V8" s="91">
        <f>S8*8</f>
        <v>0</v>
      </c>
    </row>
    <row r="9" spans="1:22" s="2" customFormat="1" ht="24" customHeight="1">
      <c r="A9" s="30">
        <v>3</v>
      </c>
      <c r="B9" s="16" t="s">
        <v>41</v>
      </c>
      <c r="C9" s="13">
        <v>57000</v>
      </c>
      <c r="D9" s="55">
        <v>24</v>
      </c>
      <c r="E9" s="114"/>
      <c r="F9" s="47">
        <v>1300</v>
      </c>
      <c r="G9" s="121"/>
      <c r="H9" s="122"/>
      <c r="I9" s="122"/>
      <c r="J9" s="123"/>
      <c r="K9" s="123"/>
      <c r="L9" s="34">
        <v>0.21</v>
      </c>
      <c r="M9" s="43">
        <f t="shared" si="0"/>
        <v>0</v>
      </c>
      <c r="N9" s="79">
        <f t="shared" si="1"/>
        <v>0</v>
      </c>
      <c r="O9" s="79">
        <f t="shared" si="2"/>
        <v>0</v>
      </c>
      <c r="P9" s="41">
        <f t="shared" si="3"/>
        <v>0</v>
      </c>
      <c r="Q9" s="80">
        <f t="shared" si="4"/>
        <v>0</v>
      </c>
      <c r="R9" s="81">
        <f t="shared" si="5"/>
        <v>0</v>
      </c>
      <c r="S9" s="41">
        <f t="shared" si="6"/>
        <v>0</v>
      </c>
      <c r="T9" s="82">
        <f t="shared" si="7"/>
        <v>0</v>
      </c>
      <c r="U9" s="41">
        <f aca="true" t="shared" si="8" ref="U9:U79">R9*8</f>
        <v>0</v>
      </c>
      <c r="V9" s="92">
        <f>S9*8</f>
        <v>0</v>
      </c>
    </row>
    <row r="10" spans="1:22" s="2" customFormat="1" ht="24" customHeight="1" thickBot="1">
      <c r="A10" s="29">
        <v>4</v>
      </c>
      <c r="B10" s="16" t="s">
        <v>137</v>
      </c>
      <c r="C10" s="13">
        <v>6500</v>
      </c>
      <c r="D10" s="55">
        <v>24</v>
      </c>
      <c r="E10" s="114"/>
      <c r="F10" s="48">
        <v>1300</v>
      </c>
      <c r="G10" s="121"/>
      <c r="H10" s="122"/>
      <c r="I10" s="122"/>
      <c r="J10" s="123"/>
      <c r="K10" s="123"/>
      <c r="L10" s="34">
        <v>0.21</v>
      </c>
      <c r="M10" s="43">
        <f t="shared" si="0"/>
        <v>0</v>
      </c>
      <c r="N10" s="79">
        <f t="shared" si="1"/>
        <v>0</v>
      </c>
      <c r="O10" s="79">
        <f t="shared" si="2"/>
        <v>0</v>
      </c>
      <c r="P10" s="41">
        <f t="shared" si="3"/>
        <v>0</v>
      </c>
      <c r="Q10" s="80">
        <f t="shared" si="4"/>
        <v>0</v>
      </c>
      <c r="R10" s="81">
        <f t="shared" si="5"/>
        <v>0</v>
      </c>
      <c r="S10" s="41">
        <f t="shared" si="6"/>
        <v>0</v>
      </c>
      <c r="T10" s="82">
        <f t="shared" si="7"/>
        <v>0</v>
      </c>
      <c r="U10" s="41">
        <f t="shared" si="8"/>
        <v>0</v>
      </c>
      <c r="V10" s="91">
        <f aca="true" t="shared" si="9" ref="V10:V80">S10*8</f>
        <v>0</v>
      </c>
    </row>
    <row r="11" spans="1:22" s="2" customFormat="1" ht="24" customHeight="1">
      <c r="A11" s="29">
        <v>5</v>
      </c>
      <c r="B11" s="16" t="s">
        <v>138</v>
      </c>
      <c r="C11" s="13">
        <v>3700</v>
      </c>
      <c r="D11" s="55">
        <v>12</v>
      </c>
      <c r="E11" s="114"/>
      <c r="F11" s="47">
        <v>150</v>
      </c>
      <c r="G11" s="121"/>
      <c r="H11" s="122"/>
      <c r="I11" s="122"/>
      <c r="J11" s="123"/>
      <c r="K11" s="123"/>
      <c r="L11" s="34">
        <v>0.21</v>
      </c>
      <c r="M11" s="43">
        <f t="shared" si="0"/>
        <v>0</v>
      </c>
      <c r="N11" s="79">
        <f t="shared" si="1"/>
        <v>0</v>
      </c>
      <c r="O11" s="79">
        <f t="shared" si="2"/>
        <v>0</v>
      </c>
      <c r="P11" s="41">
        <f t="shared" si="3"/>
        <v>0</v>
      </c>
      <c r="Q11" s="80">
        <f t="shared" si="4"/>
        <v>0</v>
      </c>
      <c r="R11" s="81">
        <f t="shared" si="5"/>
        <v>0</v>
      </c>
      <c r="S11" s="41">
        <f>R11*(1+L11)</f>
        <v>0</v>
      </c>
      <c r="T11" s="82">
        <f t="shared" si="7"/>
        <v>0</v>
      </c>
      <c r="U11" s="41">
        <f>R11*8</f>
        <v>0</v>
      </c>
      <c r="V11" s="90">
        <f>S11*8</f>
        <v>0</v>
      </c>
    </row>
    <row r="12" spans="1:22" s="2" customFormat="1" ht="24" customHeight="1">
      <c r="A12" s="30">
        <v>6</v>
      </c>
      <c r="B12" s="16" t="s">
        <v>139</v>
      </c>
      <c r="C12" s="13">
        <v>150</v>
      </c>
      <c r="D12" s="55">
        <v>12</v>
      </c>
      <c r="E12" s="114"/>
      <c r="F12" s="47">
        <v>130</v>
      </c>
      <c r="G12" s="121"/>
      <c r="H12" s="122"/>
      <c r="I12" s="122"/>
      <c r="J12" s="123"/>
      <c r="K12" s="123"/>
      <c r="L12" s="34">
        <v>0.21</v>
      </c>
      <c r="M12" s="43">
        <f t="shared" si="0"/>
        <v>0</v>
      </c>
      <c r="N12" s="79">
        <f t="shared" si="1"/>
        <v>0</v>
      </c>
      <c r="O12" s="79">
        <f t="shared" si="2"/>
        <v>0</v>
      </c>
      <c r="P12" s="41">
        <f t="shared" si="3"/>
        <v>0</v>
      </c>
      <c r="Q12" s="80">
        <f t="shared" si="4"/>
        <v>0</v>
      </c>
      <c r="R12" s="81">
        <f t="shared" si="5"/>
        <v>0</v>
      </c>
      <c r="S12" s="41">
        <f>R12*(1+L12)</f>
        <v>0</v>
      </c>
      <c r="T12" s="82">
        <f t="shared" si="7"/>
        <v>0</v>
      </c>
      <c r="U12" s="41">
        <f>R12*8</f>
        <v>0</v>
      </c>
      <c r="V12" s="91">
        <f>S12*8</f>
        <v>0</v>
      </c>
    </row>
    <row r="13" spans="1:22" s="2" customFormat="1" ht="24" customHeight="1">
      <c r="A13" s="30">
        <v>7</v>
      </c>
      <c r="B13" s="16" t="s">
        <v>42</v>
      </c>
      <c r="C13" s="13">
        <v>45200</v>
      </c>
      <c r="D13" s="55">
        <v>24</v>
      </c>
      <c r="E13" s="114"/>
      <c r="F13" s="47">
        <v>1300</v>
      </c>
      <c r="G13" s="121"/>
      <c r="H13" s="122"/>
      <c r="I13" s="122"/>
      <c r="J13" s="123"/>
      <c r="K13" s="123"/>
      <c r="L13" s="34">
        <v>0.21</v>
      </c>
      <c r="M13" s="43">
        <f t="shared" si="0"/>
        <v>0</v>
      </c>
      <c r="N13" s="79">
        <f t="shared" si="1"/>
        <v>0</v>
      </c>
      <c r="O13" s="79">
        <f t="shared" si="2"/>
        <v>0</v>
      </c>
      <c r="P13" s="41">
        <f t="shared" si="3"/>
        <v>0</v>
      </c>
      <c r="Q13" s="80">
        <f t="shared" si="4"/>
        <v>0</v>
      </c>
      <c r="R13" s="81">
        <f t="shared" si="5"/>
        <v>0</v>
      </c>
      <c r="S13" s="41">
        <f t="shared" si="6"/>
        <v>0</v>
      </c>
      <c r="T13" s="82">
        <f t="shared" si="7"/>
        <v>0</v>
      </c>
      <c r="U13" s="41">
        <f t="shared" si="8"/>
        <v>0</v>
      </c>
      <c r="V13" s="92">
        <f t="shared" si="9"/>
        <v>0</v>
      </c>
    </row>
    <row r="14" spans="1:22" s="2" customFormat="1" ht="24" customHeight="1">
      <c r="A14" s="29">
        <v>8</v>
      </c>
      <c r="B14" s="16" t="s">
        <v>102</v>
      </c>
      <c r="C14" s="13">
        <v>50000</v>
      </c>
      <c r="D14" s="55">
        <v>24</v>
      </c>
      <c r="E14" s="114"/>
      <c r="F14" s="47">
        <v>1300</v>
      </c>
      <c r="G14" s="121"/>
      <c r="H14" s="122"/>
      <c r="I14" s="122"/>
      <c r="J14" s="123"/>
      <c r="K14" s="123"/>
      <c r="L14" s="34">
        <v>0.21</v>
      </c>
      <c r="M14" s="43">
        <f t="shared" si="0"/>
        <v>0</v>
      </c>
      <c r="N14" s="79">
        <f t="shared" si="1"/>
        <v>0</v>
      </c>
      <c r="O14" s="79">
        <f t="shared" si="2"/>
        <v>0</v>
      </c>
      <c r="P14" s="41">
        <f t="shared" si="3"/>
        <v>0</v>
      </c>
      <c r="Q14" s="80">
        <f t="shared" si="4"/>
        <v>0</v>
      </c>
      <c r="R14" s="81">
        <f t="shared" si="5"/>
        <v>0</v>
      </c>
      <c r="S14" s="41">
        <f t="shared" si="6"/>
        <v>0</v>
      </c>
      <c r="T14" s="82">
        <f t="shared" si="7"/>
        <v>0</v>
      </c>
      <c r="U14" s="41">
        <f t="shared" si="8"/>
        <v>0</v>
      </c>
      <c r="V14" s="91">
        <f t="shared" si="9"/>
        <v>0</v>
      </c>
    </row>
    <row r="15" spans="1:22" s="2" customFormat="1" ht="24" customHeight="1">
      <c r="A15" s="29">
        <v>9</v>
      </c>
      <c r="B15" s="16" t="s">
        <v>86</v>
      </c>
      <c r="C15" s="13">
        <v>100</v>
      </c>
      <c r="D15" s="55">
        <v>12</v>
      </c>
      <c r="E15" s="114"/>
      <c r="F15" s="47">
        <v>150</v>
      </c>
      <c r="G15" s="121"/>
      <c r="H15" s="122"/>
      <c r="I15" s="122"/>
      <c r="J15" s="123"/>
      <c r="K15" s="123"/>
      <c r="L15" s="34">
        <v>0.21</v>
      </c>
      <c r="M15" s="43">
        <f t="shared" si="0"/>
        <v>0</v>
      </c>
      <c r="N15" s="79">
        <f t="shared" si="1"/>
        <v>0</v>
      </c>
      <c r="O15" s="79">
        <f t="shared" si="2"/>
        <v>0</v>
      </c>
      <c r="P15" s="41">
        <f t="shared" si="3"/>
        <v>0</v>
      </c>
      <c r="Q15" s="80">
        <f t="shared" si="4"/>
        <v>0</v>
      </c>
      <c r="R15" s="81">
        <f t="shared" si="5"/>
        <v>0</v>
      </c>
      <c r="S15" s="41">
        <f t="shared" si="6"/>
        <v>0</v>
      </c>
      <c r="T15" s="82">
        <f t="shared" si="7"/>
        <v>0</v>
      </c>
      <c r="U15" s="41">
        <f t="shared" si="8"/>
        <v>0</v>
      </c>
      <c r="V15" s="92">
        <f t="shared" si="9"/>
        <v>0</v>
      </c>
    </row>
    <row r="16" spans="1:22" s="2" customFormat="1" ht="24" customHeight="1">
      <c r="A16" s="30">
        <v>10</v>
      </c>
      <c r="B16" s="16" t="s">
        <v>140</v>
      </c>
      <c r="C16" s="13">
        <v>200</v>
      </c>
      <c r="D16" s="55">
        <v>12</v>
      </c>
      <c r="E16" s="114"/>
      <c r="F16" s="47">
        <v>150</v>
      </c>
      <c r="G16" s="121"/>
      <c r="H16" s="122"/>
      <c r="I16" s="122"/>
      <c r="J16" s="123"/>
      <c r="K16" s="123"/>
      <c r="L16" s="34">
        <v>0.21</v>
      </c>
      <c r="M16" s="43">
        <f t="shared" si="0"/>
        <v>0</v>
      </c>
      <c r="N16" s="79">
        <f t="shared" si="1"/>
        <v>0</v>
      </c>
      <c r="O16" s="79">
        <f t="shared" si="2"/>
        <v>0</v>
      </c>
      <c r="P16" s="41">
        <f t="shared" si="3"/>
        <v>0</v>
      </c>
      <c r="Q16" s="80">
        <f t="shared" si="4"/>
        <v>0</v>
      </c>
      <c r="R16" s="81">
        <f t="shared" si="5"/>
        <v>0</v>
      </c>
      <c r="S16" s="41">
        <f>R16*(1+L16)</f>
        <v>0</v>
      </c>
      <c r="T16" s="82">
        <f t="shared" si="7"/>
        <v>0</v>
      </c>
      <c r="U16" s="41">
        <f t="shared" si="8"/>
        <v>0</v>
      </c>
      <c r="V16" s="92">
        <f t="shared" si="9"/>
        <v>0</v>
      </c>
    </row>
    <row r="17" spans="1:22" s="2" customFormat="1" ht="24" customHeight="1">
      <c r="A17" s="30">
        <v>11</v>
      </c>
      <c r="B17" s="16" t="s">
        <v>120</v>
      </c>
      <c r="C17" s="13">
        <v>6300</v>
      </c>
      <c r="D17" s="55">
        <v>24</v>
      </c>
      <c r="E17" s="114"/>
      <c r="F17" s="47">
        <v>1300</v>
      </c>
      <c r="G17" s="121"/>
      <c r="H17" s="122"/>
      <c r="I17" s="122"/>
      <c r="J17" s="123"/>
      <c r="K17" s="123"/>
      <c r="L17" s="34">
        <v>0.21</v>
      </c>
      <c r="M17" s="43">
        <f t="shared" si="0"/>
        <v>0</v>
      </c>
      <c r="N17" s="79">
        <f t="shared" si="1"/>
        <v>0</v>
      </c>
      <c r="O17" s="79">
        <f t="shared" si="2"/>
        <v>0</v>
      </c>
      <c r="P17" s="41">
        <f t="shared" si="3"/>
        <v>0</v>
      </c>
      <c r="Q17" s="80">
        <f t="shared" si="4"/>
        <v>0</v>
      </c>
      <c r="R17" s="81">
        <f t="shared" si="5"/>
        <v>0</v>
      </c>
      <c r="S17" s="41">
        <f t="shared" si="6"/>
        <v>0</v>
      </c>
      <c r="T17" s="82">
        <f t="shared" si="7"/>
        <v>0</v>
      </c>
      <c r="U17" s="41">
        <f t="shared" si="8"/>
        <v>0</v>
      </c>
      <c r="V17" s="91">
        <f t="shared" si="9"/>
        <v>0</v>
      </c>
    </row>
    <row r="18" spans="1:22" s="2" customFormat="1" ht="24" customHeight="1">
      <c r="A18" s="29">
        <v>12</v>
      </c>
      <c r="B18" s="16" t="s">
        <v>49</v>
      </c>
      <c r="C18" s="13">
        <v>2000</v>
      </c>
      <c r="D18" s="55">
        <v>12</v>
      </c>
      <c r="E18" s="114"/>
      <c r="F18" s="48">
        <v>350</v>
      </c>
      <c r="G18" s="121"/>
      <c r="H18" s="122"/>
      <c r="I18" s="122"/>
      <c r="J18" s="123"/>
      <c r="K18" s="123"/>
      <c r="L18" s="34">
        <v>0.21</v>
      </c>
      <c r="M18" s="43">
        <f t="shared" si="0"/>
        <v>0</v>
      </c>
      <c r="N18" s="79">
        <f t="shared" si="1"/>
        <v>0</v>
      </c>
      <c r="O18" s="79">
        <f t="shared" si="2"/>
        <v>0</v>
      </c>
      <c r="P18" s="41">
        <f t="shared" si="3"/>
        <v>0</v>
      </c>
      <c r="Q18" s="80">
        <f t="shared" si="4"/>
        <v>0</v>
      </c>
      <c r="R18" s="81">
        <f t="shared" si="5"/>
        <v>0</v>
      </c>
      <c r="S18" s="41">
        <f t="shared" si="6"/>
        <v>0</v>
      </c>
      <c r="T18" s="82">
        <f t="shared" si="7"/>
        <v>0</v>
      </c>
      <c r="U18" s="41">
        <f t="shared" si="8"/>
        <v>0</v>
      </c>
      <c r="V18" s="92">
        <f t="shared" si="9"/>
        <v>0</v>
      </c>
    </row>
    <row r="19" spans="1:22" s="2" customFormat="1" ht="24" customHeight="1">
      <c r="A19" s="29">
        <v>13</v>
      </c>
      <c r="B19" s="16" t="s">
        <v>39</v>
      </c>
      <c r="C19" s="13">
        <v>50000</v>
      </c>
      <c r="D19" s="55">
        <v>24</v>
      </c>
      <c r="E19" s="114"/>
      <c r="F19" s="48">
        <v>1300</v>
      </c>
      <c r="G19" s="121"/>
      <c r="H19" s="122"/>
      <c r="I19" s="122"/>
      <c r="J19" s="123"/>
      <c r="K19" s="123"/>
      <c r="L19" s="34">
        <v>0.21</v>
      </c>
      <c r="M19" s="43">
        <f t="shared" si="0"/>
        <v>0</v>
      </c>
      <c r="N19" s="79">
        <f t="shared" si="1"/>
        <v>0</v>
      </c>
      <c r="O19" s="79">
        <f t="shared" si="2"/>
        <v>0</v>
      </c>
      <c r="P19" s="41">
        <f t="shared" si="3"/>
        <v>0</v>
      </c>
      <c r="Q19" s="80">
        <f t="shared" si="4"/>
        <v>0</v>
      </c>
      <c r="R19" s="81">
        <f t="shared" si="5"/>
        <v>0</v>
      </c>
      <c r="S19" s="41">
        <f t="shared" si="6"/>
        <v>0</v>
      </c>
      <c r="T19" s="82">
        <f t="shared" si="7"/>
        <v>0</v>
      </c>
      <c r="U19" s="41">
        <f t="shared" si="8"/>
        <v>0</v>
      </c>
      <c r="V19" s="91">
        <f t="shared" si="9"/>
        <v>0</v>
      </c>
    </row>
    <row r="20" spans="1:22" s="2" customFormat="1" ht="24" customHeight="1">
      <c r="A20" s="30">
        <v>14</v>
      </c>
      <c r="B20" s="16" t="s">
        <v>50</v>
      </c>
      <c r="C20" s="13">
        <v>50000</v>
      </c>
      <c r="D20" s="55">
        <v>24</v>
      </c>
      <c r="E20" s="114"/>
      <c r="F20" s="48">
        <v>1300</v>
      </c>
      <c r="G20" s="121"/>
      <c r="H20" s="122"/>
      <c r="I20" s="122"/>
      <c r="J20" s="123"/>
      <c r="K20" s="123"/>
      <c r="L20" s="34">
        <v>0.21</v>
      </c>
      <c r="M20" s="43">
        <f t="shared" si="0"/>
        <v>0</v>
      </c>
      <c r="N20" s="79">
        <f t="shared" si="1"/>
        <v>0</v>
      </c>
      <c r="O20" s="79">
        <f t="shared" si="2"/>
        <v>0</v>
      </c>
      <c r="P20" s="41">
        <f t="shared" si="3"/>
        <v>0</v>
      </c>
      <c r="Q20" s="80">
        <f t="shared" si="4"/>
        <v>0</v>
      </c>
      <c r="R20" s="81">
        <f t="shared" si="5"/>
        <v>0</v>
      </c>
      <c r="S20" s="41">
        <f t="shared" si="6"/>
        <v>0</v>
      </c>
      <c r="T20" s="82">
        <f t="shared" si="7"/>
        <v>0</v>
      </c>
      <c r="U20" s="41">
        <f t="shared" si="8"/>
        <v>0</v>
      </c>
      <c r="V20" s="92">
        <f t="shared" si="9"/>
        <v>0</v>
      </c>
    </row>
    <row r="21" spans="1:22" s="2" customFormat="1" ht="24" customHeight="1">
      <c r="A21" s="30">
        <v>15</v>
      </c>
      <c r="B21" s="16" t="s">
        <v>51</v>
      </c>
      <c r="C21" s="13">
        <v>5000</v>
      </c>
      <c r="D21" s="55">
        <v>24</v>
      </c>
      <c r="E21" s="114"/>
      <c r="F21" s="48">
        <v>1300</v>
      </c>
      <c r="G21" s="121"/>
      <c r="H21" s="122"/>
      <c r="I21" s="122"/>
      <c r="J21" s="123"/>
      <c r="K21" s="123"/>
      <c r="L21" s="34">
        <v>0.21</v>
      </c>
      <c r="M21" s="43">
        <f t="shared" si="0"/>
        <v>0</v>
      </c>
      <c r="N21" s="79">
        <f t="shared" si="1"/>
        <v>0</v>
      </c>
      <c r="O21" s="79">
        <f t="shared" si="2"/>
        <v>0</v>
      </c>
      <c r="P21" s="41">
        <f t="shared" si="3"/>
        <v>0</v>
      </c>
      <c r="Q21" s="80">
        <f t="shared" si="4"/>
        <v>0</v>
      </c>
      <c r="R21" s="81">
        <f t="shared" si="5"/>
        <v>0</v>
      </c>
      <c r="S21" s="41">
        <f t="shared" si="6"/>
        <v>0</v>
      </c>
      <c r="T21" s="82">
        <f t="shared" si="7"/>
        <v>0</v>
      </c>
      <c r="U21" s="41">
        <f t="shared" si="8"/>
        <v>0</v>
      </c>
      <c r="V21" s="91">
        <f t="shared" si="9"/>
        <v>0</v>
      </c>
    </row>
    <row r="22" spans="1:22" s="2" customFormat="1" ht="24" customHeight="1">
      <c r="A22" s="29">
        <v>16</v>
      </c>
      <c r="B22" s="16" t="s">
        <v>10</v>
      </c>
      <c r="C22" s="13">
        <v>500</v>
      </c>
      <c r="D22" s="55">
        <v>12</v>
      </c>
      <c r="E22" s="114"/>
      <c r="F22" s="48">
        <v>350</v>
      </c>
      <c r="G22" s="121"/>
      <c r="H22" s="122"/>
      <c r="I22" s="122"/>
      <c r="J22" s="123"/>
      <c r="K22" s="123"/>
      <c r="L22" s="34">
        <v>0.21</v>
      </c>
      <c r="M22" s="43">
        <f t="shared" si="0"/>
        <v>0</v>
      </c>
      <c r="N22" s="79">
        <f t="shared" si="1"/>
        <v>0</v>
      </c>
      <c r="O22" s="79">
        <f t="shared" si="2"/>
        <v>0</v>
      </c>
      <c r="P22" s="41">
        <f t="shared" si="3"/>
        <v>0</v>
      </c>
      <c r="Q22" s="80">
        <f t="shared" si="4"/>
        <v>0</v>
      </c>
      <c r="R22" s="81">
        <f t="shared" si="5"/>
        <v>0</v>
      </c>
      <c r="S22" s="41">
        <f t="shared" si="6"/>
        <v>0</v>
      </c>
      <c r="T22" s="82">
        <f t="shared" si="7"/>
        <v>0</v>
      </c>
      <c r="U22" s="41">
        <f t="shared" si="8"/>
        <v>0</v>
      </c>
      <c r="V22" s="92">
        <f t="shared" si="9"/>
        <v>0</v>
      </c>
    </row>
    <row r="23" spans="1:22" s="2" customFormat="1" ht="24" customHeight="1">
      <c r="A23" s="29">
        <v>17</v>
      </c>
      <c r="B23" s="16" t="s">
        <v>11</v>
      </c>
      <c r="C23" s="13">
        <v>500</v>
      </c>
      <c r="D23" s="55">
        <v>12</v>
      </c>
      <c r="E23" s="114"/>
      <c r="F23" s="48">
        <v>350</v>
      </c>
      <c r="G23" s="121"/>
      <c r="H23" s="122"/>
      <c r="I23" s="122"/>
      <c r="J23" s="123"/>
      <c r="K23" s="123"/>
      <c r="L23" s="34">
        <v>0.21</v>
      </c>
      <c r="M23" s="43">
        <f t="shared" si="0"/>
        <v>0</v>
      </c>
      <c r="N23" s="79">
        <f t="shared" si="1"/>
        <v>0</v>
      </c>
      <c r="O23" s="79">
        <f t="shared" si="2"/>
        <v>0</v>
      </c>
      <c r="P23" s="41">
        <f t="shared" si="3"/>
        <v>0</v>
      </c>
      <c r="Q23" s="80">
        <f t="shared" si="4"/>
        <v>0</v>
      </c>
      <c r="R23" s="81">
        <f t="shared" si="5"/>
        <v>0</v>
      </c>
      <c r="S23" s="41">
        <f t="shared" si="6"/>
        <v>0</v>
      </c>
      <c r="T23" s="82">
        <f t="shared" si="7"/>
        <v>0</v>
      </c>
      <c r="U23" s="41">
        <f t="shared" si="8"/>
        <v>0</v>
      </c>
      <c r="V23" s="91">
        <f t="shared" si="9"/>
        <v>0</v>
      </c>
    </row>
    <row r="24" spans="1:22" s="2" customFormat="1" ht="24" customHeight="1">
      <c r="A24" s="30">
        <v>18</v>
      </c>
      <c r="B24" s="16" t="s">
        <v>43</v>
      </c>
      <c r="C24" s="13">
        <v>12200</v>
      </c>
      <c r="D24" s="55">
        <v>24</v>
      </c>
      <c r="E24" s="114"/>
      <c r="F24" s="48">
        <v>1300</v>
      </c>
      <c r="G24" s="121"/>
      <c r="H24" s="122"/>
      <c r="I24" s="122"/>
      <c r="J24" s="123"/>
      <c r="K24" s="123"/>
      <c r="L24" s="34">
        <v>0.21</v>
      </c>
      <c r="M24" s="43">
        <f t="shared" si="0"/>
        <v>0</v>
      </c>
      <c r="N24" s="79">
        <f t="shared" si="1"/>
        <v>0</v>
      </c>
      <c r="O24" s="79">
        <f t="shared" si="2"/>
        <v>0</v>
      </c>
      <c r="P24" s="41">
        <f t="shared" si="3"/>
        <v>0</v>
      </c>
      <c r="Q24" s="80">
        <f t="shared" si="4"/>
        <v>0</v>
      </c>
      <c r="R24" s="81">
        <f t="shared" si="5"/>
        <v>0</v>
      </c>
      <c r="S24" s="41">
        <f t="shared" si="6"/>
        <v>0</v>
      </c>
      <c r="T24" s="82">
        <f t="shared" si="7"/>
        <v>0</v>
      </c>
      <c r="U24" s="41">
        <f t="shared" si="8"/>
        <v>0</v>
      </c>
      <c r="V24" s="92">
        <f t="shared" si="9"/>
        <v>0</v>
      </c>
    </row>
    <row r="25" spans="1:22" s="2" customFormat="1" ht="24" customHeight="1">
      <c r="A25" s="30">
        <v>19</v>
      </c>
      <c r="B25" s="16" t="s">
        <v>52</v>
      </c>
      <c r="C25" s="13">
        <v>6000</v>
      </c>
      <c r="D25" s="55">
        <v>24</v>
      </c>
      <c r="E25" s="114"/>
      <c r="F25" s="48">
        <v>1300</v>
      </c>
      <c r="G25" s="121"/>
      <c r="H25" s="122"/>
      <c r="I25" s="122"/>
      <c r="J25" s="123"/>
      <c r="K25" s="123"/>
      <c r="L25" s="34">
        <v>0.21</v>
      </c>
      <c r="M25" s="43">
        <f t="shared" si="0"/>
        <v>0</v>
      </c>
      <c r="N25" s="79">
        <f t="shared" si="1"/>
        <v>0</v>
      </c>
      <c r="O25" s="79">
        <f t="shared" si="2"/>
        <v>0</v>
      </c>
      <c r="P25" s="41">
        <f t="shared" si="3"/>
        <v>0</v>
      </c>
      <c r="Q25" s="80">
        <f t="shared" si="4"/>
        <v>0</v>
      </c>
      <c r="R25" s="81">
        <f t="shared" si="5"/>
        <v>0</v>
      </c>
      <c r="S25" s="41">
        <f t="shared" si="6"/>
        <v>0</v>
      </c>
      <c r="T25" s="82">
        <f t="shared" si="7"/>
        <v>0</v>
      </c>
      <c r="U25" s="41">
        <f t="shared" si="8"/>
        <v>0</v>
      </c>
      <c r="V25" s="91">
        <f t="shared" si="9"/>
        <v>0</v>
      </c>
    </row>
    <row r="26" spans="1:22" s="2" customFormat="1" ht="24" customHeight="1">
      <c r="A26" s="29">
        <v>20</v>
      </c>
      <c r="B26" s="16" t="s">
        <v>122</v>
      </c>
      <c r="C26" s="13">
        <v>3400</v>
      </c>
      <c r="D26" s="55">
        <v>24</v>
      </c>
      <c r="E26" s="114"/>
      <c r="F26" s="48">
        <v>1300</v>
      </c>
      <c r="G26" s="121"/>
      <c r="H26" s="122"/>
      <c r="I26" s="122"/>
      <c r="J26" s="123"/>
      <c r="K26" s="123"/>
      <c r="L26" s="34">
        <v>0.21</v>
      </c>
      <c r="M26" s="43">
        <f t="shared" si="0"/>
        <v>0</v>
      </c>
      <c r="N26" s="79">
        <f t="shared" si="1"/>
        <v>0</v>
      </c>
      <c r="O26" s="79">
        <f t="shared" si="2"/>
        <v>0</v>
      </c>
      <c r="P26" s="41">
        <f t="shared" si="3"/>
        <v>0</v>
      </c>
      <c r="Q26" s="80">
        <f t="shared" si="4"/>
        <v>0</v>
      </c>
      <c r="R26" s="81">
        <f t="shared" si="5"/>
        <v>0</v>
      </c>
      <c r="S26" s="41">
        <f t="shared" si="6"/>
        <v>0</v>
      </c>
      <c r="T26" s="82">
        <f t="shared" si="7"/>
        <v>0</v>
      </c>
      <c r="U26" s="41">
        <f t="shared" si="8"/>
        <v>0</v>
      </c>
      <c r="V26" s="92">
        <f t="shared" si="9"/>
        <v>0</v>
      </c>
    </row>
    <row r="27" spans="1:22" s="2" customFormat="1" ht="24" customHeight="1">
      <c r="A27" s="29">
        <v>21</v>
      </c>
      <c r="B27" s="16" t="s">
        <v>119</v>
      </c>
      <c r="C27" s="13">
        <v>60000</v>
      </c>
      <c r="D27" s="55">
        <v>24</v>
      </c>
      <c r="E27" s="114"/>
      <c r="F27" s="48">
        <v>1300</v>
      </c>
      <c r="G27" s="121"/>
      <c r="H27" s="122"/>
      <c r="I27" s="122"/>
      <c r="J27" s="123"/>
      <c r="K27" s="123"/>
      <c r="L27" s="34">
        <v>0.21</v>
      </c>
      <c r="M27" s="43">
        <f t="shared" si="0"/>
        <v>0</v>
      </c>
      <c r="N27" s="79">
        <f t="shared" si="1"/>
        <v>0</v>
      </c>
      <c r="O27" s="79">
        <f t="shared" si="2"/>
        <v>0</v>
      </c>
      <c r="P27" s="41">
        <f t="shared" si="3"/>
        <v>0</v>
      </c>
      <c r="Q27" s="80">
        <f t="shared" si="4"/>
        <v>0</v>
      </c>
      <c r="R27" s="81">
        <f t="shared" si="5"/>
        <v>0</v>
      </c>
      <c r="S27" s="41">
        <f t="shared" si="6"/>
        <v>0</v>
      </c>
      <c r="T27" s="82">
        <f t="shared" si="7"/>
        <v>0</v>
      </c>
      <c r="U27" s="41">
        <f t="shared" si="8"/>
        <v>0</v>
      </c>
      <c r="V27" s="91">
        <f t="shared" si="9"/>
        <v>0</v>
      </c>
    </row>
    <row r="28" spans="1:22" s="2" customFormat="1" ht="24" customHeight="1">
      <c r="A28" s="30">
        <v>22</v>
      </c>
      <c r="B28" s="16" t="s">
        <v>144</v>
      </c>
      <c r="C28" s="13">
        <v>250</v>
      </c>
      <c r="D28" s="55">
        <v>12</v>
      </c>
      <c r="E28" s="114"/>
      <c r="F28" s="48">
        <v>150</v>
      </c>
      <c r="G28" s="121"/>
      <c r="H28" s="122"/>
      <c r="I28" s="122"/>
      <c r="J28" s="123"/>
      <c r="K28" s="123"/>
      <c r="L28" s="34">
        <v>0.21</v>
      </c>
      <c r="M28" s="43">
        <f t="shared" si="0"/>
        <v>0</v>
      </c>
      <c r="N28" s="79">
        <f t="shared" si="1"/>
        <v>0</v>
      </c>
      <c r="O28" s="79">
        <f t="shared" si="2"/>
        <v>0</v>
      </c>
      <c r="P28" s="41">
        <f t="shared" si="3"/>
        <v>0</v>
      </c>
      <c r="Q28" s="80">
        <f t="shared" si="4"/>
        <v>0</v>
      </c>
      <c r="R28" s="81">
        <f t="shared" si="5"/>
        <v>0</v>
      </c>
      <c r="S28" s="41">
        <f>R28*(1+L28)</f>
        <v>0</v>
      </c>
      <c r="T28" s="82">
        <f t="shared" si="7"/>
        <v>0</v>
      </c>
      <c r="U28" s="41">
        <f t="shared" si="8"/>
        <v>0</v>
      </c>
      <c r="V28" s="92">
        <f t="shared" si="9"/>
        <v>0</v>
      </c>
    </row>
    <row r="29" spans="1:22" s="2" customFormat="1" ht="24" customHeight="1">
      <c r="A29" s="30">
        <v>23</v>
      </c>
      <c r="B29" s="16" t="s">
        <v>9</v>
      </c>
      <c r="C29" s="13">
        <v>53000</v>
      </c>
      <c r="D29" s="55">
        <v>24</v>
      </c>
      <c r="E29" s="114"/>
      <c r="F29" s="48">
        <v>1300</v>
      </c>
      <c r="G29" s="121"/>
      <c r="H29" s="122"/>
      <c r="I29" s="122"/>
      <c r="J29" s="123"/>
      <c r="K29" s="123"/>
      <c r="L29" s="34">
        <v>0.21</v>
      </c>
      <c r="M29" s="43">
        <f t="shared" si="0"/>
        <v>0</v>
      </c>
      <c r="N29" s="79">
        <f t="shared" si="1"/>
        <v>0</v>
      </c>
      <c r="O29" s="79">
        <f t="shared" si="2"/>
        <v>0</v>
      </c>
      <c r="P29" s="41">
        <f t="shared" si="3"/>
        <v>0</v>
      </c>
      <c r="Q29" s="80">
        <f t="shared" si="4"/>
        <v>0</v>
      </c>
      <c r="R29" s="81">
        <f t="shared" si="5"/>
        <v>0</v>
      </c>
      <c r="S29" s="41">
        <f t="shared" si="6"/>
        <v>0</v>
      </c>
      <c r="T29" s="82">
        <f t="shared" si="7"/>
        <v>0</v>
      </c>
      <c r="U29" s="41">
        <f t="shared" si="8"/>
        <v>0</v>
      </c>
      <c r="V29" s="92">
        <f t="shared" si="9"/>
        <v>0</v>
      </c>
    </row>
    <row r="30" spans="1:22" s="2" customFormat="1" ht="24" customHeight="1">
      <c r="A30" s="29">
        <v>24</v>
      </c>
      <c r="B30" s="16" t="s">
        <v>87</v>
      </c>
      <c r="C30" s="13">
        <v>200</v>
      </c>
      <c r="D30" s="55">
        <v>12</v>
      </c>
      <c r="E30" s="114"/>
      <c r="F30" s="48">
        <v>150</v>
      </c>
      <c r="G30" s="121"/>
      <c r="H30" s="122"/>
      <c r="I30" s="122"/>
      <c r="J30" s="123"/>
      <c r="K30" s="123"/>
      <c r="L30" s="34">
        <v>0.21</v>
      </c>
      <c r="M30" s="43">
        <f t="shared" si="0"/>
        <v>0</v>
      </c>
      <c r="N30" s="79">
        <f t="shared" si="1"/>
        <v>0</v>
      </c>
      <c r="O30" s="79">
        <f t="shared" si="2"/>
        <v>0</v>
      </c>
      <c r="P30" s="41">
        <f t="shared" si="3"/>
        <v>0</v>
      </c>
      <c r="Q30" s="80">
        <f t="shared" si="4"/>
        <v>0</v>
      </c>
      <c r="R30" s="81">
        <f t="shared" si="5"/>
        <v>0</v>
      </c>
      <c r="S30" s="41">
        <f t="shared" si="6"/>
        <v>0</v>
      </c>
      <c r="T30" s="82">
        <f t="shared" si="7"/>
        <v>0</v>
      </c>
      <c r="U30" s="41">
        <f t="shared" si="8"/>
        <v>0</v>
      </c>
      <c r="V30" s="91">
        <f t="shared" si="9"/>
        <v>0</v>
      </c>
    </row>
    <row r="31" spans="1:22" s="2" customFormat="1" ht="24" customHeight="1">
      <c r="A31" s="29">
        <v>25</v>
      </c>
      <c r="B31" s="16" t="s">
        <v>53</v>
      </c>
      <c r="C31" s="13">
        <v>500</v>
      </c>
      <c r="D31" s="55">
        <v>12</v>
      </c>
      <c r="E31" s="114"/>
      <c r="F31" s="48">
        <v>150</v>
      </c>
      <c r="G31" s="121"/>
      <c r="H31" s="122"/>
      <c r="I31" s="122"/>
      <c r="J31" s="123"/>
      <c r="K31" s="123"/>
      <c r="L31" s="34">
        <v>0.21</v>
      </c>
      <c r="M31" s="43">
        <f t="shared" si="0"/>
        <v>0</v>
      </c>
      <c r="N31" s="79">
        <f t="shared" si="1"/>
        <v>0</v>
      </c>
      <c r="O31" s="79">
        <f t="shared" si="2"/>
        <v>0</v>
      </c>
      <c r="P31" s="41">
        <f t="shared" si="3"/>
        <v>0</v>
      </c>
      <c r="Q31" s="80">
        <f t="shared" si="4"/>
        <v>0</v>
      </c>
      <c r="R31" s="81">
        <f t="shared" si="5"/>
        <v>0</v>
      </c>
      <c r="S31" s="41">
        <f t="shared" si="6"/>
        <v>0</v>
      </c>
      <c r="T31" s="82">
        <f t="shared" si="7"/>
        <v>0</v>
      </c>
      <c r="U31" s="41">
        <f t="shared" si="8"/>
        <v>0</v>
      </c>
      <c r="V31" s="92">
        <f t="shared" si="9"/>
        <v>0</v>
      </c>
    </row>
    <row r="32" spans="1:22" s="2" customFormat="1" ht="24" customHeight="1">
      <c r="A32" s="30">
        <v>26</v>
      </c>
      <c r="B32" s="16" t="s">
        <v>125</v>
      </c>
      <c r="C32" s="13">
        <v>3000</v>
      </c>
      <c r="D32" s="55">
        <v>12</v>
      </c>
      <c r="E32" s="114"/>
      <c r="F32" s="48">
        <v>350</v>
      </c>
      <c r="G32" s="121"/>
      <c r="H32" s="122"/>
      <c r="I32" s="122"/>
      <c r="J32" s="123"/>
      <c r="K32" s="123"/>
      <c r="L32" s="34">
        <v>0.21</v>
      </c>
      <c r="M32" s="43">
        <f t="shared" si="0"/>
        <v>0</v>
      </c>
      <c r="N32" s="79">
        <f t="shared" si="1"/>
        <v>0</v>
      </c>
      <c r="O32" s="79">
        <f t="shared" si="2"/>
        <v>0</v>
      </c>
      <c r="P32" s="41">
        <f t="shared" si="3"/>
        <v>0</v>
      </c>
      <c r="Q32" s="80">
        <f t="shared" si="4"/>
        <v>0</v>
      </c>
      <c r="R32" s="81">
        <f t="shared" si="5"/>
        <v>0</v>
      </c>
      <c r="S32" s="41">
        <f t="shared" si="6"/>
        <v>0</v>
      </c>
      <c r="T32" s="82">
        <f t="shared" si="7"/>
        <v>0</v>
      </c>
      <c r="U32" s="41">
        <f t="shared" si="8"/>
        <v>0</v>
      </c>
      <c r="V32" s="91">
        <f t="shared" si="9"/>
        <v>0</v>
      </c>
    </row>
    <row r="33" spans="1:22" s="2" customFormat="1" ht="24" customHeight="1">
      <c r="A33" s="30">
        <v>27</v>
      </c>
      <c r="B33" s="16" t="s">
        <v>88</v>
      </c>
      <c r="C33" s="13">
        <v>100</v>
      </c>
      <c r="D33" s="55">
        <v>12</v>
      </c>
      <c r="E33" s="114"/>
      <c r="F33" s="48">
        <v>150</v>
      </c>
      <c r="G33" s="121"/>
      <c r="H33" s="122"/>
      <c r="I33" s="122"/>
      <c r="J33" s="123"/>
      <c r="K33" s="123"/>
      <c r="L33" s="34">
        <v>0.21</v>
      </c>
      <c r="M33" s="43">
        <f t="shared" si="0"/>
        <v>0</v>
      </c>
      <c r="N33" s="79">
        <f t="shared" si="1"/>
        <v>0</v>
      </c>
      <c r="O33" s="79">
        <f t="shared" si="2"/>
        <v>0</v>
      </c>
      <c r="P33" s="41">
        <f t="shared" si="3"/>
        <v>0</v>
      </c>
      <c r="Q33" s="80">
        <f t="shared" si="4"/>
        <v>0</v>
      </c>
      <c r="R33" s="81">
        <f t="shared" si="5"/>
        <v>0</v>
      </c>
      <c r="S33" s="41">
        <f t="shared" si="6"/>
        <v>0</v>
      </c>
      <c r="T33" s="82">
        <f t="shared" si="7"/>
        <v>0</v>
      </c>
      <c r="U33" s="41">
        <f t="shared" si="8"/>
        <v>0</v>
      </c>
      <c r="V33" s="92">
        <f t="shared" si="9"/>
        <v>0</v>
      </c>
    </row>
    <row r="34" spans="1:22" s="2" customFormat="1" ht="24" customHeight="1">
      <c r="A34" s="29">
        <v>28</v>
      </c>
      <c r="B34" s="16" t="s">
        <v>124</v>
      </c>
      <c r="C34" s="13">
        <v>46000</v>
      </c>
      <c r="D34" s="55">
        <v>24</v>
      </c>
      <c r="E34" s="114"/>
      <c r="F34" s="48">
        <v>1300</v>
      </c>
      <c r="G34" s="121"/>
      <c r="H34" s="122"/>
      <c r="I34" s="122"/>
      <c r="J34" s="123"/>
      <c r="K34" s="123"/>
      <c r="L34" s="34">
        <v>0.21</v>
      </c>
      <c r="M34" s="43">
        <f t="shared" si="0"/>
        <v>0</v>
      </c>
      <c r="N34" s="79">
        <f t="shared" si="1"/>
        <v>0</v>
      </c>
      <c r="O34" s="79">
        <f t="shared" si="2"/>
        <v>0</v>
      </c>
      <c r="P34" s="41">
        <f t="shared" si="3"/>
        <v>0</v>
      </c>
      <c r="Q34" s="80">
        <f t="shared" si="4"/>
        <v>0</v>
      </c>
      <c r="R34" s="81">
        <f t="shared" si="5"/>
        <v>0</v>
      </c>
      <c r="S34" s="41">
        <f t="shared" si="6"/>
        <v>0</v>
      </c>
      <c r="T34" s="82">
        <f t="shared" si="7"/>
        <v>0</v>
      </c>
      <c r="U34" s="41">
        <f t="shared" si="8"/>
        <v>0</v>
      </c>
      <c r="V34" s="91">
        <f t="shared" si="9"/>
        <v>0</v>
      </c>
    </row>
    <row r="35" spans="1:22" s="2" customFormat="1" ht="24" customHeight="1">
      <c r="A35" s="29">
        <v>29</v>
      </c>
      <c r="B35" s="16" t="s">
        <v>54</v>
      </c>
      <c r="C35" s="13">
        <v>40000</v>
      </c>
      <c r="D35" s="55">
        <v>24</v>
      </c>
      <c r="E35" s="114"/>
      <c r="F35" s="48">
        <v>1300</v>
      </c>
      <c r="G35" s="121"/>
      <c r="H35" s="122"/>
      <c r="I35" s="122"/>
      <c r="J35" s="123"/>
      <c r="K35" s="123"/>
      <c r="L35" s="34">
        <v>0.21</v>
      </c>
      <c r="M35" s="43">
        <f t="shared" si="0"/>
        <v>0</v>
      </c>
      <c r="N35" s="79">
        <f t="shared" si="1"/>
        <v>0</v>
      </c>
      <c r="O35" s="79">
        <f t="shared" si="2"/>
        <v>0</v>
      </c>
      <c r="P35" s="41">
        <f t="shared" si="3"/>
        <v>0</v>
      </c>
      <c r="Q35" s="80">
        <f t="shared" si="4"/>
        <v>0</v>
      </c>
      <c r="R35" s="81">
        <f t="shared" si="5"/>
        <v>0</v>
      </c>
      <c r="S35" s="41">
        <f t="shared" si="6"/>
        <v>0</v>
      </c>
      <c r="T35" s="82">
        <f t="shared" si="7"/>
        <v>0</v>
      </c>
      <c r="U35" s="41">
        <f t="shared" si="8"/>
        <v>0</v>
      </c>
      <c r="V35" s="92">
        <f t="shared" si="9"/>
        <v>0</v>
      </c>
    </row>
    <row r="36" spans="1:22" s="2" customFormat="1" ht="24" customHeight="1">
      <c r="A36" s="30">
        <v>30</v>
      </c>
      <c r="B36" s="16" t="s">
        <v>141</v>
      </c>
      <c r="C36" s="13">
        <v>3200</v>
      </c>
      <c r="D36" s="55">
        <v>12</v>
      </c>
      <c r="E36" s="114"/>
      <c r="F36" s="48">
        <v>150</v>
      </c>
      <c r="G36" s="121"/>
      <c r="H36" s="122"/>
      <c r="I36" s="122"/>
      <c r="J36" s="123"/>
      <c r="K36" s="123"/>
      <c r="L36" s="34">
        <v>0.21</v>
      </c>
      <c r="M36" s="43">
        <f t="shared" si="0"/>
        <v>0</v>
      </c>
      <c r="N36" s="79">
        <f t="shared" si="1"/>
        <v>0</v>
      </c>
      <c r="O36" s="79">
        <f t="shared" si="2"/>
        <v>0</v>
      </c>
      <c r="P36" s="41">
        <f t="shared" si="3"/>
        <v>0</v>
      </c>
      <c r="Q36" s="80">
        <f t="shared" si="4"/>
        <v>0</v>
      </c>
      <c r="R36" s="81">
        <f t="shared" si="5"/>
        <v>0</v>
      </c>
      <c r="S36" s="41">
        <f>R36*(1+L36)</f>
        <v>0</v>
      </c>
      <c r="T36" s="82">
        <f t="shared" si="7"/>
        <v>0</v>
      </c>
      <c r="U36" s="41">
        <f t="shared" si="8"/>
        <v>0</v>
      </c>
      <c r="V36" s="92">
        <f t="shared" si="9"/>
        <v>0</v>
      </c>
    </row>
    <row r="37" spans="1:22" s="2" customFormat="1" ht="24" customHeight="1">
      <c r="A37" s="30">
        <v>31</v>
      </c>
      <c r="B37" s="16" t="s">
        <v>142</v>
      </c>
      <c r="C37" s="13">
        <v>150</v>
      </c>
      <c r="D37" s="55">
        <v>12</v>
      </c>
      <c r="E37" s="114"/>
      <c r="F37" s="48">
        <v>150</v>
      </c>
      <c r="G37" s="121"/>
      <c r="H37" s="122"/>
      <c r="I37" s="122"/>
      <c r="J37" s="123"/>
      <c r="K37" s="123"/>
      <c r="L37" s="34">
        <v>0.21</v>
      </c>
      <c r="M37" s="43">
        <f t="shared" si="0"/>
        <v>0</v>
      </c>
      <c r="N37" s="79">
        <f t="shared" si="1"/>
        <v>0</v>
      </c>
      <c r="O37" s="79">
        <f t="shared" si="2"/>
        <v>0</v>
      </c>
      <c r="P37" s="41">
        <f t="shared" si="3"/>
        <v>0</v>
      </c>
      <c r="Q37" s="80">
        <f t="shared" si="4"/>
        <v>0</v>
      </c>
      <c r="R37" s="81">
        <f t="shared" si="5"/>
        <v>0</v>
      </c>
      <c r="S37" s="41">
        <f>R37*(1+L37)</f>
        <v>0</v>
      </c>
      <c r="T37" s="82">
        <f t="shared" si="7"/>
        <v>0</v>
      </c>
      <c r="U37" s="41">
        <f t="shared" si="8"/>
        <v>0</v>
      </c>
      <c r="V37" s="91">
        <f t="shared" si="9"/>
        <v>0</v>
      </c>
    </row>
    <row r="38" spans="1:22" s="2" customFormat="1" ht="24" customHeight="1">
      <c r="A38" s="29">
        <v>32</v>
      </c>
      <c r="B38" s="16" t="s">
        <v>55</v>
      </c>
      <c r="C38" s="13">
        <v>100</v>
      </c>
      <c r="D38" s="55">
        <v>12</v>
      </c>
      <c r="E38" s="114"/>
      <c r="F38" s="48">
        <v>150</v>
      </c>
      <c r="G38" s="121"/>
      <c r="H38" s="122"/>
      <c r="I38" s="122"/>
      <c r="J38" s="123"/>
      <c r="K38" s="123"/>
      <c r="L38" s="34">
        <v>0.21</v>
      </c>
      <c r="M38" s="43">
        <f t="shared" si="0"/>
        <v>0</v>
      </c>
      <c r="N38" s="79">
        <f t="shared" si="1"/>
        <v>0</v>
      </c>
      <c r="O38" s="79">
        <f t="shared" si="2"/>
        <v>0</v>
      </c>
      <c r="P38" s="41">
        <f t="shared" si="3"/>
        <v>0</v>
      </c>
      <c r="Q38" s="80">
        <f t="shared" si="4"/>
        <v>0</v>
      </c>
      <c r="R38" s="81">
        <f t="shared" si="5"/>
        <v>0</v>
      </c>
      <c r="S38" s="41">
        <f t="shared" si="6"/>
        <v>0</v>
      </c>
      <c r="T38" s="82">
        <f t="shared" si="7"/>
        <v>0</v>
      </c>
      <c r="U38" s="41">
        <f t="shared" si="8"/>
        <v>0</v>
      </c>
      <c r="V38" s="91">
        <f t="shared" si="9"/>
        <v>0</v>
      </c>
    </row>
    <row r="39" spans="1:22" s="2" customFormat="1" ht="24" customHeight="1">
      <c r="A39" s="29">
        <v>33</v>
      </c>
      <c r="B39" s="16" t="s">
        <v>56</v>
      </c>
      <c r="C39" s="13">
        <v>9000</v>
      </c>
      <c r="D39" s="55">
        <v>24</v>
      </c>
      <c r="E39" s="114"/>
      <c r="F39" s="48">
        <v>1300</v>
      </c>
      <c r="G39" s="121"/>
      <c r="H39" s="122"/>
      <c r="I39" s="122"/>
      <c r="J39" s="123"/>
      <c r="K39" s="123"/>
      <c r="L39" s="34">
        <v>0.21</v>
      </c>
      <c r="M39" s="43">
        <f t="shared" si="0"/>
        <v>0</v>
      </c>
      <c r="N39" s="79">
        <f t="shared" si="1"/>
        <v>0</v>
      </c>
      <c r="O39" s="79">
        <f t="shared" si="2"/>
        <v>0</v>
      </c>
      <c r="P39" s="41">
        <f t="shared" si="3"/>
        <v>0</v>
      </c>
      <c r="Q39" s="80">
        <f t="shared" si="4"/>
        <v>0</v>
      </c>
      <c r="R39" s="81">
        <f t="shared" si="5"/>
        <v>0</v>
      </c>
      <c r="S39" s="41">
        <f t="shared" si="6"/>
        <v>0</v>
      </c>
      <c r="T39" s="82">
        <f t="shared" si="7"/>
        <v>0</v>
      </c>
      <c r="U39" s="41">
        <f t="shared" si="8"/>
        <v>0</v>
      </c>
      <c r="V39" s="92">
        <f t="shared" si="9"/>
        <v>0</v>
      </c>
    </row>
    <row r="40" spans="1:22" s="2" customFormat="1" ht="24" customHeight="1">
      <c r="A40" s="30">
        <v>34</v>
      </c>
      <c r="B40" s="16" t="s">
        <v>57</v>
      </c>
      <c r="C40" s="13">
        <v>8000</v>
      </c>
      <c r="D40" s="55">
        <v>24</v>
      </c>
      <c r="E40" s="114"/>
      <c r="F40" s="48">
        <v>1300</v>
      </c>
      <c r="G40" s="121"/>
      <c r="H40" s="122"/>
      <c r="I40" s="122"/>
      <c r="J40" s="123"/>
      <c r="K40" s="123"/>
      <c r="L40" s="34">
        <v>0.21</v>
      </c>
      <c r="M40" s="43">
        <f t="shared" si="0"/>
        <v>0</v>
      </c>
      <c r="N40" s="79">
        <f t="shared" si="1"/>
        <v>0</v>
      </c>
      <c r="O40" s="79">
        <f t="shared" si="2"/>
        <v>0</v>
      </c>
      <c r="P40" s="41">
        <f t="shared" si="3"/>
        <v>0</v>
      </c>
      <c r="Q40" s="80">
        <f t="shared" si="4"/>
        <v>0</v>
      </c>
      <c r="R40" s="81">
        <f t="shared" si="5"/>
        <v>0</v>
      </c>
      <c r="S40" s="41">
        <f t="shared" si="6"/>
        <v>0</v>
      </c>
      <c r="T40" s="82">
        <f t="shared" si="7"/>
        <v>0</v>
      </c>
      <c r="U40" s="41">
        <f t="shared" si="8"/>
        <v>0</v>
      </c>
      <c r="V40" s="91">
        <f t="shared" si="9"/>
        <v>0</v>
      </c>
    </row>
    <row r="41" spans="1:22" s="2" customFormat="1" ht="24" customHeight="1">
      <c r="A41" s="30">
        <v>35</v>
      </c>
      <c r="B41" s="16" t="s">
        <v>58</v>
      </c>
      <c r="C41" s="13">
        <v>2000</v>
      </c>
      <c r="D41" s="55">
        <v>24</v>
      </c>
      <c r="E41" s="114"/>
      <c r="F41" s="48">
        <v>800</v>
      </c>
      <c r="G41" s="121"/>
      <c r="H41" s="122"/>
      <c r="I41" s="122"/>
      <c r="J41" s="123"/>
      <c r="K41" s="123"/>
      <c r="L41" s="34">
        <v>0.21</v>
      </c>
      <c r="M41" s="43">
        <f t="shared" si="0"/>
        <v>0</v>
      </c>
      <c r="N41" s="79">
        <f t="shared" si="1"/>
        <v>0</v>
      </c>
      <c r="O41" s="79">
        <f t="shared" si="2"/>
        <v>0</v>
      </c>
      <c r="P41" s="41">
        <f t="shared" si="3"/>
        <v>0</v>
      </c>
      <c r="Q41" s="80">
        <f t="shared" si="4"/>
        <v>0</v>
      </c>
      <c r="R41" s="81">
        <f t="shared" si="5"/>
        <v>0</v>
      </c>
      <c r="S41" s="41">
        <f t="shared" si="6"/>
        <v>0</v>
      </c>
      <c r="T41" s="82">
        <f t="shared" si="7"/>
        <v>0</v>
      </c>
      <c r="U41" s="41">
        <f t="shared" si="8"/>
        <v>0</v>
      </c>
      <c r="V41" s="92">
        <f t="shared" si="9"/>
        <v>0</v>
      </c>
    </row>
    <row r="42" spans="1:22" s="2" customFormat="1" ht="24" customHeight="1">
      <c r="A42" s="29">
        <v>36</v>
      </c>
      <c r="B42" s="16" t="s">
        <v>44</v>
      </c>
      <c r="C42" s="13">
        <v>1500</v>
      </c>
      <c r="D42" s="55">
        <v>12</v>
      </c>
      <c r="E42" s="114"/>
      <c r="F42" s="48">
        <v>350</v>
      </c>
      <c r="G42" s="121"/>
      <c r="H42" s="122"/>
      <c r="I42" s="122"/>
      <c r="J42" s="123"/>
      <c r="K42" s="123"/>
      <c r="L42" s="34">
        <v>0.21</v>
      </c>
      <c r="M42" s="43">
        <f t="shared" si="0"/>
        <v>0</v>
      </c>
      <c r="N42" s="79">
        <f t="shared" si="1"/>
        <v>0</v>
      </c>
      <c r="O42" s="79">
        <f t="shared" si="2"/>
        <v>0</v>
      </c>
      <c r="P42" s="41">
        <f t="shared" si="3"/>
        <v>0</v>
      </c>
      <c r="Q42" s="80">
        <f t="shared" si="4"/>
        <v>0</v>
      </c>
      <c r="R42" s="81">
        <f t="shared" si="5"/>
        <v>0</v>
      </c>
      <c r="S42" s="41">
        <f t="shared" si="6"/>
        <v>0</v>
      </c>
      <c r="T42" s="82">
        <f t="shared" si="7"/>
        <v>0</v>
      </c>
      <c r="U42" s="41">
        <f t="shared" si="8"/>
        <v>0</v>
      </c>
      <c r="V42" s="91">
        <f t="shared" si="9"/>
        <v>0</v>
      </c>
    </row>
    <row r="43" spans="1:22" s="2" customFormat="1" ht="24" customHeight="1">
      <c r="A43" s="29">
        <v>37</v>
      </c>
      <c r="B43" s="16" t="s">
        <v>45</v>
      </c>
      <c r="C43" s="13">
        <v>1500</v>
      </c>
      <c r="D43" s="55">
        <v>12</v>
      </c>
      <c r="E43" s="114"/>
      <c r="F43" s="48">
        <v>350</v>
      </c>
      <c r="G43" s="121"/>
      <c r="H43" s="122"/>
      <c r="I43" s="122"/>
      <c r="J43" s="123"/>
      <c r="K43" s="123"/>
      <c r="L43" s="34">
        <v>0.21</v>
      </c>
      <c r="M43" s="43">
        <f t="shared" si="0"/>
        <v>0</v>
      </c>
      <c r="N43" s="79">
        <f t="shared" si="1"/>
        <v>0</v>
      </c>
      <c r="O43" s="79">
        <f t="shared" si="2"/>
        <v>0</v>
      </c>
      <c r="P43" s="41">
        <f t="shared" si="3"/>
        <v>0</v>
      </c>
      <c r="Q43" s="80">
        <f t="shared" si="4"/>
        <v>0</v>
      </c>
      <c r="R43" s="81">
        <f t="shared" si="5"/>
        <v>0</v>
      </c>
      <c r="S43" s="41">
        <f t="shared" si="6"/>
        <v>0</v>
      </c>
      <c r="T43" s="82">
        <f t="shared" si="7"/>
        <v>0</v>
      </c>
      <c r="U43" s="41">
        <f t="shared" si="8"/>
        <v>0</v>
      </c>
      <c r="V43" s="92">
        <f t="shared" si="9"/>
        <v>0</v>
      </c>
    </row>
    <row r="44" spans="1:22" s="2" customFormat="1" ht="24" customHeight="1">
      <c r="A44" s="30">
        <v>38</v>
      </c>
      <c r="B44" s="16" t="s">
        <v>46</v>
      </c>
      <c r="C44" s="13">
        <v>1500</v>
      </c>
      <c r="D44" s="55">
        <v>12</v>
      </c>
      <c r="E44" s="114"/>
      <c r="F44" s="48">
        <v>350</v>
      </c>
      <c r="G44" s="121"/>
      <c r="H44" s="122"/>
      <c r="I44" s="122"/>
      <c r="J44" s="123"/>
      <c r="K44" s="123"/>
      <c r="L44" s="34">
        <v>0.21</v>
      </c>
      <c r="M44" s="43">
        <f t="shared" si="0"/>
        <v>0</v>
      </c>
      <c r="N44" s="79">
        <f t="shared" si="1"/>
        <v>0</v>
      </c>
      <c r="O44" s="79">
        <f t="shared" si="2"/>
        <v>0</v>
      </c>
      <c r="P44" s="41">
        <f t="shared" si="3"/>
        <v>0</v>
      </c>
      <c r="Q44" s="80">
        <f t="shared" si="4"/>
        <v>0</v>
      </c>
      <c r="R44" s="81">
        <f t="shared" si="5"/>
        <v>0</v>
      </c>
      <c r="S44" s="41">
        <f t="shared" si="6"/>
        <v>0</v>
      </c>
      <c r="T44" s="82">
        <f t="shared" si="7"/>
        <v>0</v>
      </c>
      <c r="U44" s="41">
        <f t="shared" si="8"/>
        <v>0</v>
      </c>
      <c r="V44" s="91">
        <f t="shared" si="9"/>
        <v>0</v>
      </c>
    </row>
    <row r="45" spans="1:22" s="2" customFormat="1" ht="24" customHeight="1">
      <c r="A45" s="30">
        <v>39</v>
      </c>
      <c r="B45" s="16" t="s">
        <v>59</v>
      </c>
      <c r="C45" s="13">
        <v>13300</v>
      </c>
      <c r="D45" s="55">
        <v>2424</v>
      </c>
      <c r="E45" s="114"/>
      <c r="F45" s="48">
        <v>1300</v>
      </c>
      <c r="G45" s="121"/>
      <c r="H45" s="122"/>
      <c r="I45" s="122"/>
      <c r="J45" s="123"/>
      <c r="K45" s="123"/>
      <c r="L45" s="34">
        <v>0.21</v>
      </c>
      <c r="M45" s="43">
        <f t="shared" si="0"/>
        <v>0</v>
      </c>
      <c r="N45" s="79">
        <f t="shared" si="1"/>
        <v>0</v>
      </c>
      <c r="O45" s="79">
        <f t="shared" si="2"/>
        <v>0</v>
      </c>
      <c r="P45" s="41">
        <f t="shared" si="3"/>
        <v>0</v>
      </c>
      <c r="Q45" s="80">
        <f t="shared" si="4"/>
        <v>0</v>
      </c>
      <c r="R45" s="81">
        <f t="shared" si="5"/>
        <v>0</v>
      </c>
      <c r="S45" s="41">
        <f t="shared" si="6"/>
        <v>0</v>
      </c>
      <c r="T45" s="82">
        <f t="shared" si="7"/>
        <v>0</v>
      </c>
      <c r="U45" s="41">
        <f t="shared" si="8"/>
        <v>0</v>
      </c>
      <c r="V45" s="92">
        <f t="shared" si="9"/>
        <v>0</v>
      </c>
    </row>
    <row r="46" spans="1:22" s="2" customFormat="1" ht="24" customHeight="1">
      <c r="A46" s="29">
        <v>40</v>
      </c>
      <c r="B46" s="16" t="s">
        <v>91</v>
      </c>
      <c r="C46" s="13">
        <v>300</v>
      </c>
      <c r="D46" s="55">
        <v>12</v>
      </c>
      <c r="E46" s="114"/>
      <c r="F46" s="48">
        <v>150</v>
      </c>
      <c r="G46" s="121"/>
      <c r="H46" s="122"/>
      <c r="I46" s="122"/>
      <c r="J46" s="123"/>
      <c r="K46" s="123"/>
      <c r="L46" s="34">
        <v>0.21</v>
      </c>
      <c r="M46" s="43">
        <f t="shared" si="0"/>
        <v>0</v>
      </c>
      <c r="N46" s="79">
        <f t="shared" si="1"/>
        <v>0</v>
      </c>
      <c r="O46" s="79">
        <f t="shared" si="2"/>
        <v>0</v>
      </c>
      <c r="P46" s="41">
        <f t="shared" si="3"/>
        <v>0</v>
      </c>
      <c r="Q46" s="80">
        <f t="shared" si="4"/>
        <v>0</v>
      </c>
      <c r="R46" s="81">
        <f t="shared" si="5"/>
        <v>0</v>
      </c>
      <c r="S46" s="41">
        <f t="shared" si="6"/>
        <v>0</v>
      </c>
      <c r="T46" s="82">
        <f t="shared" si="7"/>
        <v>0</v>
      </c>
      <c r="U46" s="41">
        <f t="shared" si="8"/>
        <v>0</v>
      </c>
      <c r="V46" s="91">
        <f t="shared" si="9"/>
        <v>0</v>
      </c>
    </row>
    <row r="47" spans="1:22" s="2" customFormat="1" ht="24" customHeight="1">
      <c r="A47" s="29">
        <v>41</v>
      </c>
      <c r="B47" s="16" t="s">
        <v>60</v>
      </c>
      <c r="C47" s="13">
        <v>1200</v>
      </c>
      <c r="D47" s="55">
        <v>12</v>
      </c>
      <c r="E47" s="114"/>
      <c r="F47" s="48">
        <v>450</v>
      </c>
      <c r="G47" s="121"/>
      <c r="H47" s="122"/>
      <c r="I47" s="122"/>
      <c r="J47" s="123"/>
      <c r="K47" s="123"/>
      <c r="L47" s="34">
        <v>0.21</v>
      </c>
      <c r="M47" s="43">
        <f t="shared" si="0"/>
        <v>0</v>
      </c>
      <c r="N47" s="79">
        <f t="shared" si="1"/>
        <v>0</v>
      </c>
      <c r="O47" s="79">
        <f t="shared" si="2"/>
        <v>0</v>
      </c>
      <c r="P47" s="41">
        <f t="shared" si="3"/>
        <v>0</v>
      </c>
      <c r="Q47" s="80">
        <f t="shared" si="4"/>
        <v>0</v>
      </c>
      <c r="R47" s="81">
        <f t="shared" si="5"/>
        <v>0</v>
      </c>
      <c r="S47" s="41">
        <f t="shared" si="6"/>
        <v>0</v>
      </c>
      <c r="T47" s="82">
        <f t="shared" si="7"/>
        <v>0</v>
      </c>
      <c r="U47" s="41">
        <f t="shared" si="8"/>
        <v>0</v>
      </c>
      <c r="V47" s="92">
        <f t="shared" si="9"/>
        <v>0</v>
      </c>
    </row>
    <row r="48" spans="1:22" s="2" customFormat="1" ht="24" customHeight="1">
      <c r="A48" s="30">
        <v>42</v>
      </c>
      <c r="B48" s="17" t="s">
        <v>129</v>
      </c>
      <c r="C48" s="13">
        <v>2500</v>
      </c>
      <c r="D48" s="55">
        <v>12</v>
      </c>
      <c r="E48" s="114"/>
      <c r="F48" s="48">
        <v>450</v>
      </c>
      <c r="G48" s="121"/>
      <c r="H48" s="122"/>
      <c r="I48" s="122"/>
      <c r="J48" s="123"/>
      <c r="K48" s="123"/>
      <c r="L48" s="34">
        <v>0.21</v>
      </c>
      <c r="M48" s="43">
        <f t="shared" si="0"/>
        <v>0</v>
      </c>
      <c r="N48" s="79">
        <f t="shared" si="1"/>
        <v>0</v>
      </c>
      <c r="O48" s="79">
        <f t="shared" si="2"/>
        <v>0</v>
      </c>
      <c r="P48" s="41">
        <f t="shared" si="3"/>
        <v>0</v>
      </c>
      <c r="Q48" s="80">
        <f t="shared" si="4"/>
        <v>0</v>
      </c>
      <c r="R48" s="81">
        <f t="shared" si="5"/>
        <v>0</v>
      </c>
      <c r="S48" s="41">
        <f t="shared" si="6"/>
        <v>0</v>
      </c>
      <c r="T48" s="82">
        <f t="shared" si="7"/>
        <v>0</v>
      </c>
      <c r="U48" s="41">
        <f t="shared" si="8"/>
        <v>0</v>
      </c>
      <c r="V48" s="91">
        <f t="shared" si="9"/>
        <v>0</v>
      </c>
    </row>
    <row r="49" spans="1:22" s="2" customFormat="1" ht="24" customHeight="1">
      <c r="A49" s="30">
        <v>43</v>
      </c>
      <c r="B49" s="16" t="s">
        <v>47</v>
      </c>
      <c r="C49" s="13">
        <v>4000</v>
      </c>
      <c r="D49" s="55">
        <v>12</v>
      </c>
      <c r="E49" s="114"/>
      <c r="F49" s="48">
        <v>750</v>
      </c>
      <c r="G49" s="121"/>
      <c r="H49" s="122"/>
      <c r="I49" s="122"/>
      <c r="J49" s="123"/>
      <c r="K49" s="123"/>
      <c r="L49" s="34">
        <v>0.21</v>
      </c>
      <c r="M49" s="43">
        <f t="shared" si="0"/>
        <v>0</v>
      </c>
      <c r="N49" s="79">
        <f t="shared" si="1"/>
        <v>0</v>
      </c>
      <c r="O49" s="79">
        <f t="shared" si="2"/>
        <v>0</v>
      </c>
      <c r="P49" s="41">
        <f t="shared" si="3"/>
        <v>0</v>
      </c>
      <c r="Q49" s="80">
        <f t="shared" si="4"/>
        <v>0</v>
      </c>
      <c r="R49" s="81">
        <f t="shared" si="5"/>
        <v>0</v>
      </c>
      <c r="S49" s="41">
        <f t="shared" si="6"/>
        <v>0</v>
      </c>
      <c r="T49" s="82">
        <f t="shared" si="7"/>
        <v>0</v>
      </c>
      <c r="U49" s="41">
        <f t="shared" si="8"/>
        <v>0</v>
      </c>
      <c r="V49" s="92">
        <f t="shared" si="9"/>
        <v>0</v>
      </c>
    </row>
    <row r="50" spans="1:22" s="2" customFormat="1" ht="24" customHeight="1">
      <c r="A50" s="29">
        <v>44</v>
      </c>
      <c r="B50" s="16" t="s">
        <v>48</v>
      </c>
      <c r="C50" s="13">
        <v>200</v>
      </c>
      <c r="D50" s="55">
        <v>12</v>
      </c>
      <c r="E50" s="114"/>
      <c r="F50" s="48">
        <v>150</v>
      </c>
      <c r="G50" s="121"/>
      <c r="H50" s="122"/>
      <c r="I50" s="122"/>
      <c r="J50" s="123"/>
      <c r="K50" s="123"/>
      <c r="L50" s="34">
        <v>0.21</v>
      </c>
      <c r="M50" s="43">
        <f t="shared" si="0"/>
        <v>0</v>
      </c>
      <c r="N50" s="79">
        <f t="shared" si="1"/>
        <v>0</v>
      </c>
      <c r="O50" s="79">
        <f t="shared" si="2"/>
        <v>0</v>
      </c>
      <c r="P50" s="41">
        <f t="shared" si="3"/>
        <v>0</v>
      </c>
      <c r="Q50" s="80">
        <f t="shared" si="4"/>
        <v>0</v>
      </c>
      <c r="R50" s="81">
        <f t="shared" si="5"/>
        <v>0</v>
      </c>
      <c r="S50" s="41">
        <f t="shared" si="6"/>
        <v>0</v>
      </c>
      <c r="T50" s="82">
        <f t="shared" si="7"/>
        <v>0</v>
      </c>
      <c r="U50" s="41">
        <f t="shared" si="8"/>
        <v>0</v>
      </c>
      <c r="V50" s="91">
        <f t="shared" si="9"/>
        <v>0</v>
      </c>
    </row>
    <row r="51" spans="1:22" s="2" customFormat="1" ht="24" customHeight="1">
      <c r="A51" s="29">
        <v>45</v>
      </c>
      <c r="B51" s="16" t="s">
        <v>130</v>
      </c>
      <c r="C51" s="13">
        <v>5900</v>
      </c>
      <c r="D51" s="55">
        <v>24</v>
      </c>
      <c r="E51" s="114"/>
      <c r="F51" s="48">
        <v>1300</v>
      </c>
      <c r="G51" s="121"/>
      <c r="H51" s="122"/>
      <c r="I51" s="122"/>
      <c r="J51" s="123"/>
      <c r="K51" s="123"/>
      <c r="L51" s="34">
        <v>0.21</v>
      </c>
      <c r="M51" s="43">
        <f t="shared" si="0"/>
        <v>0</v>
      </c>
      <c r="N51" s="79">
        <f t="shared" si="1"/>
        <v>0</v>
      </c>
      <c r="O51" s="79">
        <f t="shared" si="2"/>
        <v>0</v>
      </c>
      <c r="P51" s="41">
        <f t="shared" si="3"/>
        <v>0</v>
      </c>
      <c r="Q51" s="80">
        <f t="shared" si="4"/>
        <v>0</v>
      </c>
      <c r="R51" s="81">
        <f t="shared" si="5"/>
        <v>0</v>
      </c>
      <c r="S51" s="41">
        <f t="shared" si="6"/>
        <v>0</v>
      </c>
      <c r="T51" s="82">
        <f t="shared" si="7"/>
        <v>0</v>
      </c>
      <c r="U51" s="41">
        <f t="shared" si="8"/>
        <v>0</v>
      </c>
      <c r="V51" s="92">
        <f t="shared" si="9"/>
        <v>0</v>
      </c>
    </row>
    <row r="52" spans="1:22" s="2" customFormat="1" ht="24" customHeight="1">
      <c r="A52" s="30">
        <v>46</v>
      </c>
      <c r="B52" s="16" t="s">
        <v>121</v>
      </c>
      <c r="C52" s="13">
        <v>12000</v>
      </c>
      <c r="D52" s="55">
        <v>24</v>
      </c>
      <c r="E52" s="114"/>
      <c r="F52" s="48">
        <v>1300</v>
      </c>
      <c r="G52" s="121"/>
      <c r="H52" s="122"/>
      <c r="I52" s="122"/>
      <c r="J52" s="123"/>
      <c r="K52" s="123"/>
      <c r="L52" s="34">
        <v>0.21</v>
      </c>
      <c r="M52" s="43">
        <f t="shared" si="0"/>
        <v>0</v>
      </c>
      <c r="N52" s="79">
        <f t="shared" si="1"/>
        <v>0</v>
      </c>
      <c r="O52" s="79">
        <f t="shared" si="2"/>
        <v>0</v>
      </c>
      <c r="P52" s="41">
        <f t="shared" si="3"/>
        <v>0</v>
      </c>
      <c r="Q52" s="80">
        <f t="shared" si="4"/>
        <v>0</v>
      </c>
      <c r="R52" s="81">
        <f t="shared" si="5"/>
        <v>0</v>
      </c>
      <c r="S52" s="41">
        <f t="shared" si="6"/>
        <v>0</v>
      </c>
      <c r="T52" s="82">
        <f t="shared" si="7"/>
        <v>0</v>
      </c>
      <c r="U52" s="41">
        <f t="shared" si="8"/>
        <v>0</v>
      </c>
      <c r="V52" s="91">
        <f t="shared" si="9"/>
        <v>0</v>
      </c>
    </row>
    <row r="53" spans="1:22" s="2" customFormat="1" ht="24" customHeight="1">
      <c r="A53" s="30">
        <v>47</v>
      </c>
      <c r="B53" s="16" t="s">
        <v>143</v>
      </c>
      <c r="C53" s="13">
        <v>150</v>
      </c>
      <c r="D53" s="55">
        <v>12</v>
      </c>
      <c r="E53" s="114"/>
      <c r="F53" s="48">
        <v>150</v>
      </c>
      <c r="G53" s="121"/>
      <c r="H53" s="122"/>
      <c r="I53" s="122"/>
      <c r="J53" s="123"/>
      <c r="K53" s="123"/>
      <c r="L53" s="34">
        <v>0.21</v>
      </c>
      <c r="M53" s="43">
        <f t="shared" si="0"/>
        <v>0</v>
      </c>
      <c r="N53" s="79">
        <f t="shared" si="1"/>
        <v>0</v>
      </c>
      <c r="O53" s="79">
        <f t="shared" si="2"/>
        <v>0</v>
      </c>
      <c r="P53" s="41">
        <f t="shared" si="3"/>
        <v>0</v>
      </c>
      <c r="Q53" s="80">
        <f t="shared" si="4"/>
        <v>0</v>
      </c>
      <c r="R53" s="81">
        <f t="shared" si="5"/>
        <v>0</v>
      </c>
      <c r="S53" s="41">
        <f>R53*(1+L53)</f>
        <v>0</v>
      </c>
      <c r="T53" s="82">
        <f t="shared" si="7"/>
        <v>0</v>
      </c>
      <c r="U53" s="41">
        <f t="shared" si="8"/>
        <v>0</v>
      </c>
      <c r="V53" s="92">
        <f t="shared" si="9"/>
        <v>0</v>
      </c>
    </row>
    <row r="54" spans="1:22" s="2" customFormat="1" ht="24" customHeight="1">
      <c r="A54" s="29">
        <v>48</v>
      </c>
      <c r="B54" s="16" t="s">
        <v>29</v>
      </c>
      <c r="C54" s="13">
        <v>3000</v>
      </c>
      <c r="D54" s="55">
        <v>12</v>
      </c>
      <c r="E54" s="114"/>
      <c r="F54" s="48">
        <v>150</v>
      </c>
      <c r="G54" s="121"/>
      <c r="H54" s="122"/>
      <c r="I54" s="122"/>
      <c r="J54" s="123"/>
      <c r="K54" s="123"/>
      <c r="L54" s="34">
        <v>0.21</v>
      </c>
      <c r="M54" s="43">
        <f t="shared" si="0"/>
        <v>0</v>
      </c>
      <c r="N54" s="79">
        <f t="shared" si="1"/>
        <v>0</v>
      </c>
      <c r="O54" s="79">
        <f t="shared" si="2"/>
        <v>0</v>
      </c>
      <c r="P54" s="41">
        <f t="shared" si="3"/>
        <v>0</v>
      </c>
      <c r="Q54" s="80">
        <f t="shared" si="4"/>
        <v>0</v>
      </c>
      <c r="R54" s="81">
        <f t="shared" si="5"/>
        <v>0</v>
      </c>
      <c r="S54" s="41">
        <f t="shared" si="6"/>
        <v>0</v>
      </c>
      <c r="T54" s="82">
        <f t="shared" si="7"/>
        <v>0</v>
      </c>
      <c r="U54" s="41">
        <f t="shared" si="8"/>
        <v>0</v>
      </c>
      <c r="V54" s="92">
        <f t="shared" si="9"/>
        <v>0</v>
      </c>
    </row>
    <row r="55" spans="1:22" s="2" customFormat="1" ht="24" customHeight="1">
      <c r="A55" s="29">
        <v>49</v>
      </c>
      <c r="B55" s="17" t="s">
        <v>61</v>
      </c>
      <c r="C55" s="13">
        <v>50000</v>
      </c>
      <c r="D55" s="55">
        <v>24</v>
      </c>
      <c r="E55" s="114"/>
      <c r="F55" s="48">
        <v>0</v>
      </c>
      <c r="G55" s="121"/>
      <c r="H55" s="122"/>
      <c r="I55" s="122"/>
      <c r="J55" s="123"/>
      <c r="K55" s="123"/>
      <c r="L55" s="34">
        <v>0.21</v>
      </c>
      <c r="M55" s="43">
        <f t="shared" si="0"/>
        <v>0</v>
      </c>
      <c r="N55" s="79">
        <f t="shared" si="1"/>
        <v>0</v>
      </c>
      <c r="O55" s="79">
        <f t="shared" si="2"/>
        <v>0</v>
      </c>
      <c r="P55" s="41">
        <f t="shared" si="3"/>
        <v>0</v>
      </c>
      <c r="Q55" s="80">
        <f t="shared" si="4"/>
        <v>0</v>
      </c>
      <c r="R55" s="81">
        <f t="shared" si="5"/>
        <v>0</v>
      </c>
      <c r="S55" s="41">
        <f t="shared" si="6"/>
        <v>0</v>
      </c>
      <c r="T55" s="82">
        <f t="shared" si="7"/>
        <v>0</v>
      </c>
      <c r="U55" s="41">
        <f t="shared" si="8"/>
        <v>0</v>
      </c>
      <c r="V55" s="91">
        <f t="shared" si="9"/>
        <v>0</v>
      </c>
    </row>
    <row r="56" spans="1:22" s="2" customFormat="1" ht="24" customHeight="1">
      <c r="A56" s="30">
        <v>50</v>
      </c>
      <c r="B56" s="17" t="s">
        <v>89</v>
      </c>
      <c r="C56" s="13">
        <v>200</v>
      </c>
      <c r="D56" s="55">
        <v>12</v>
      </c>
      <c r="E56" s="114"/>
      <c r="F56" s="48">
        <v>150</v>
      </c>
      <c r="G56" s="121"/>
      <c r="H56" s="122"/>
      <c r="I56" s="122"/>
      <c r="J56" s="123"/>
      <c r="K56" s="123"/>
      <c r="L56" s="34">
        <v>0.21</v>
      </c>
      <c r="M56" s="43">
        <f t="shared" si="0"/>
        <v>0</v>
      </c>
      <c r="N56" s="79">
        <f t="shared" si="1"/>
        <v>0</v>
      </c>
      <c r="O56" s="79">
        <f t="shared" si="2"/>
        <v>0</v>
      </c>
      <c r="P56" s="41">
        <f t="shared" si="3"/>
        <v>0</v>
      </c>
      <c r="Q56" s="80">
        <f t="shared" si="4"/>
        <v>0</v>
      </c>
      <c r="R56" s="81">
        <f t="shared" si="5"/>
        <v>0</v>
      </c>
      <c r="S56" s="41">
        <f t="shared" si="6"/>
        <v>0</v>
      </c>
      <c r="T56" s="82">
        <f t="shared" si="7"/>
        <v>0</v>
      </c>
      <c r="U56" s="41">
        <f t="shared" si="8"/>
        <v>0</v>
      </c>
      <c r="V56" s="92">
        <f t="shared" si="9"/>
        <v>0</v>
      </c>
    </row>
    <row r="57" spans="1:22" s="2" customFormat="1" ht="24" customHeight="1">
      <c r="A57" s="30">
        <v>51</v>
      </c>
      <c r="B57" s="16" t="s">
        <v>62</v>
      </c>
      <c r="C57" s="13">
        <v>8300</v>
      </c>
      <c r="D57" s="55">
        <v>24</v>
      </c>
      <c r="E57" s="114"/>
      <c r="F57" s="48">
        <v>1300</v>
      </c>
      <c r="G57" s="121"/>
      <c r="H57" s="122"/>
      <c r="I57" s="122"/>
      <c r="J57" s="123"/>
      <c r="K57" s="123"/>
      <c r="L57" s="34">
        <v>0.21</v>
      </c>
      <c r="M57" s="43">
        <f t="shared" si="0"/>
        <v>0</v>
      </c>
      <c r="N57" s="79">
        <f t="shared" si="1"/>
        <v>0</v>
      </c>
      <c r="O57" s="79">
        <f t="shared" si="2"/>
        <v>0</v>
      </c>
      <c r="P57" s="41">
        <f t="shared" si="3"/>
        <v>0</v>
      </c>
      <c r="Q57" s="80">
        <f t="shared" si="4"/>
        <v>0</v>
      </c>
      <c r="R57" s="81">
        <f t="shared" si="5"/>
        <v>0</v>
      </c>
      <c r="S57" s="41">
        <f t="shared" si="6"/>
        <v>0</v>
      </c>
      <c r="T57" s="82">
        <f t="shared" si="7"/>
        <v>0</v>
      </c>
      <c r="U57" s="41">
        <f t="shared" si="8"/>
        <v>0</v>
      </c>
      <c r="V57" s="91">
        <f t="shared" si="9"/>
        <v>0</v>
      </c>
    </row>
    <row r="58" spans="1:22" s="2" customFormat="1" ht="24" customHeight="1">
      <c r="A58" s="29">
        <v>52</v>
      </c>
      <c r="B58" s="16" t="s">
        <v>63</v>
      </c>
      <c r="C58" s="13">
        <v>2500</v>
      </c>
      <c r="D58" s="55">
        <v>12</v>
      </c>
      <c r="E58" s="114"/>
      <c r="F58" s="48">
        <v>350</v>
      </c>
      <c r="G58" s="121"/>
      <c r="H58" s="122"/>
      <c r="I58" s="122"/>
      <c r="J58" s="123"/>
      <c r="K58" s="123"/>
      <c r="L58" s="34">
        <v>0.21</v>
      </c>
      <c r="M58" s="43">
        <f t="shared" si="0"/>
        <v>0</v>
      </c>
      <c r="N58" s="79">
        <f t="shared" si="1"/>
        <v>0</v>
      </c>
      <c r="O58" s="79">
        <f t="shared" si="2"/>
        <v>0</v>
      </c>
      <c r="P58" s="41">
        <f t="shared" si="3"/>
        <v>0</v>
      </c>
      <c r="Q58" s="80">
        <f t="shared" si="4"/>
        <v>0</v>
      </c>
      <c r="R58" s="81">
        <f t="shared" si="5"/>
        <v>0</v>
      </c>
      <c r="S58" s="41">
        <f t="shared" si="6"/>
        <v>0</v>
      </c>
      <c r="T58" s="82">
        <f t="shared" si="7"/>
        <v>0</v>
      </c>
      <c r="U58" s="41">
        <f t="shared" si="8"/>
        <v>0</v>
      </c>
      <c r="V58" s="92">
        <f t="shared" si="9"/>
        <v>0</v>
      </c>
    </row>
    <row r="59" spans="1:22" s="2" customFormat="1" ht="24" customHeight="1">
      <c r="A59" s="29">
        <v>53</v>
      </c>
      <c r="B59" s="16" t="s">
        <v>64</v>
      </c>
      <c r="C59" s="13">
        <v>58100</v>
      </c>
      <c r="D59" s="55">
        <v>24</v>
      </c>
      <c r="E59" s="114"/>
      <c r="F59" s="48">
        <v>1300</v>
      </c>
      <c r="G59" s="121"/>
      <c r="H59" s="122"/>
      <c r="I59" s="122"/>
      <c r="J59" s="123"/>
      <c r="K59" s="123"/>
      <c r="L59" s="34">
        <v>0.21</v>
      </c>
      <c r="M59" s="43">
        <f t="shared" si="0"/>
        <v>0</v>
      </c>
      <c r="N59" s="79">
        <f t="shared" si="1"/>
        <v>0</v>
      </c>
      <c r="O59" s="79">
        <f t="shared" si="2"/>
        <v>0</v>
      </c>
      <c r="P59" s="41">
        <f t="shared" si="3"/>
        <v>0</v>
      </c>
      <c r="Q59" s="80">
        <f t="shared" si="4"/>
        <v>0</v>
      </c>
      <c r="R59" s="81">
        <f t="shared" si="5"/>
        <v>0</v>
      </c>
      <c r="S59" s="41">
        <f t="shared" si="6"/>
        <v>0</v>
      </c>
      <c r="T59" s="82">
        <f t="shared" si="7"/>
        <v>0</v>
      </c>
      <c r="U59" s="41">
        <f t="shared" si="8"/>
        <v>0</v>
      </c>
      <c r="V59" s="91">
        <f t="shared" si="9"/>
        <v>0</v>
      </c>
    </row>
    <row r="60" spans="1:22" s="2" customFormat="1" ht="24" customHeight="1">
      <c r="A60" s="30">
        <v>54</v>
      </c>
      <c r="B60" s="16" t="s">
        <v>90</v>
      </c>
      <c r="C60" s="13">
        <v>200</v>
      </c>
      <c r="D60" s="55">
        <v>12</v>
      </c>
      <c r="E60" s="114"/>
      <c r="F60" s="48">
        <v>150</v>
      </c>
      <c r="G60" s="121"/>
      <c r="H60" s="122"/>
      <c r="I60" s="122"/>
      <c r="J60" s="123"/>
      <c r="K60" s="123"/>
      <c r="L60" s="34">
        <v>0.21</v>
      </c>
      <c r="M60" s="43">
        <f t="shared" si="0"/>
        <v>0</v>
      </c>
      <c r="N60" s="79">
        <f t="shared" si="1"/>
        <v>0</v>
      </c>
      <c r="O60" s="79">
        <f t="shared" si="2"/>
        <v>0</v>
      </c>
      <c r="P60" s="41">
        <f t="shared" si="3"/>
        <v>0</v>
      </c>
      <c r="Q60" s="80">
        <f t="shared" si="4"/>
        <v>0</v>
      </c>
      <c r="R60" s="81">
        <f t="shared" si="5"/>
        <v>0</v>
      </c>
      <c r="S60" s="41">
        <f t="shared" si="6"/>
        <v>0</v>
      </c>
      <c r="T60" s="82">
        <f t="shared" si="7"/>
        <v>0</v>
      </c>
      <c r="U60" s="41">
        <f t="shared" si="8"/>
        <v>0</v>
      </c>
      <c r="V60" s="92">
        <f t="shared" si="9"/>
        <v>0</v>
      </c>
    </row>
    <row r="61" spans="1:22" s="2" customFormat="1" ht="24" customHeight="1">
      <c r="A61" s="30">
        <v>55</v>
      </c>
      <c r="B61" s="16" t="s">
        <v>20</v>
      </c>
      <c r="C61" s="13">
        <v>900</v>
      </c>
      <c r="D61" s="55">
        <v>24</v>
      </c>
      <c r="E61" s="114"/>
      <c r="F61" s="48">
        <v>450</v>
      </c>
      <c r="G61" s="121"/>
      <c r="H61" s="122"/>
      <c r="I61" s="122"/>
      <c r="J61" s="123"/>
      <c r="K61" s="123"/>
      <c r="L61" s="34">
        <v>0.21</v>
      </c>
      <c r="M61" s="43">
        <f t="shared" si="0"/>
        <v>0</v>
      </c>
      <c r="N61" s="79">
        <f t="shared" si="1"/>
        <v>0</v>
      </c>
      <c r="O61" s="79">
        <f t="shared" si="2"/>
        <v>0</v>
      </c>
      <c r="P61" s="41">
        <f t="shared" si="3"/>
        <v>0</v>
      </c>
      <c r="Q61" s="80">
        <f t="shared" si="4"/>
        <v>0</v>
      </c>
      <c r="R61" s="81">
        <f t="shared" si="5"/>
        <v>0</v>
      </c>
      <c r="S61" s="41">
        <f t="shared" si="6"/>
        <v>0</v>
      </c>
      <c r="T61" s="82">
        <f t="shared" si="7"/>
        <v>0</v>
      </c>
      <c r="U61" s="41">
        <f t="shared" si="8"/>
        <v>0</v>
      </c>
      <c r="V61" s="91">
        <f t="shared" si="9"/>
        <v>0</v>
      </c>
    </row>
    <row r="62" spans="1:22" s="2" customFormat="1" ht="24" customHeight="1">
      <c r="A62" s="29">
        <v>56</v>
      </c>
      <c r="B62" s="16" t="s">
        <v>13</v>
      </c>
      <c r="C62" s="13">
        <v>900</v>
      </c>
      <c r="D62" s="55">
        <v>12</v>
      </c>
      <c r="E62" s="114"/>
      <c r="F62" s="48">
        <v>150</v>
      </c>
      <c r="G62" s="121"/>
      <c r="H62" s="122"/>
      <c r="I62" s="122"/>
      <c r="J62" s="123"/>
      <c r="K62" s="123"/>
      <c r="L62" s="34">
        <v>0.21</v>
      </c>
      <c r="M62" s="43">
        <f t="shared" si="0"/>
        <v>0</v>
      </c>
      <c r="N62" s="79">
        <f t="shared" si="1"/>
        <v>0</v>
      </c>
      <c r="O62" s="79">
        <f t="shared" si="2"/>
        <v>0</v>
      </c>
      <c r="P62" s="41">
        <f t="shared" si="3"/>
        <v>0</v>
      </c>
      <c r="Q62" s="80">
        <f t="shared" si="4"/>
        <v>0</v>
      </c>
      <c r="R62" s="81">
        <f t="shared" si="5"/>
        <v>0</v>
      </c>
      <c r="S62" s="41">
        <f t="shared" si="6"/>
        <v>0</v>
      </c>
      <c r="T62" s="82">
        <f t="shared" si="7"/>
        <v>0</v>
      </c>
      <c r="U62" s="41">
        <f t="shared" si="8"/>
        <v>0</v>
      </c>
      <c r="V62" s="92">
        <f t="shared" si="9"/>
        <v>0</v>
      </c>
    </row>
    <row r="63" spans="1:22" s="2" customFormat="1" ht="24" customHeight="1">
      <c r="A63" s="29">
        <v>57</v>
      </c>
      <c r="B63" s="17" t="s">
        <v>65</v>
      </c>
      <c r="C63" s="13">
        <v>700</v>
      </c>
      <c r="D63" s="55">
        <v>12</v>
      </c>
      <c r="E63" s="114"/>
      <c r="F63" s="48">
        <v>150</v>
      </c>
      <c r="G63" s="121"/>
      <c r="H63" s="122"/>
      <c r="I63" s="122"/>
      <c r="J63" s="123"/>
      <c r="K63" s="123"/>
      <c r="L63" s="34">
        <v>0.21</v>
      </c>
      <c r="M63" s="43">
        <f t="shared" si="0"/>
        <v>0</v>
      </c>
      <c r="N63" s="79">
        <f t="shared" si="1"/>
        <v>0</v>
      </c>
      <c r="O63" s="79">
        <f t="shared" si="2"/>
        <v>0</v>
      </c>
      <c r="P63" s="41">
        <f t="shared" si="3"/>
        <v>0</v>
      </c>
      <c r="Q63" s="80">
        <f t="shared" si="4"/>
        <v>0</v>
      </c>
      <c r="R63" s="81">
        <f t="shared" si="5"/>
        <v>0</v>
      </c>
      <c r="S63" s="41">
        <f t="shared" si="6"/>
        <v>0</v>
      </c>
      <c r="T63" s="82">
        <f t="shared" si="7"/>
        <v>0</v>
      </c>
      <c r="U63" s="41">
        <f t="shared" si="8"/>
        <v>0</v>
      </c>
      <c r="V63" s="91">
        <f t="shared" si="9"/>
        <v>0</v>
      </c>
    </row>
    <row r="64" spans="1:22" s="2" customFormat="1" ht="24" customHeight="1">
      <c r="A64" s="30">
        <v>58</v>
      </c>
      <c r="B64" s="17" t="s">
        <v>66</v>
      </c>
      <c r="C64" s="13">
        <v>1000</v>
      </c>
      <c r="D64" s="55">
        <v>12</v>
      </c>
      <c r="E64" s="114"/>
      <c r="F64" s="48">
        <v>150</v>
      </c>
      <c r="G64" s="121"/>
      <c r="H64" s="122"/>
      <c r="I64" s="122"/>
      <c r="J64" s="123"/>
      <c r="K64" s="123"/>
      <c r="L64" s="34">
        <v>0.21</v>
      </c>
      <c r="M64" s="43">
        <f t="shared" si="0"/>
        <v>0</v>
      </c>
      <c r="N64" s="79">
        <f t="shared" si="1"/>
        <v>0</v>
      </c>
      <c r="O64" s="79">
        <f t="shared" si="2"/>
        <v>0</v>
      </c>
      <c r="P64" s="41">
        <f aca="true" t="shared" si="10" ref="P64:P96">N64+O64</f>
        <v>0</v>
      </c>
      <c r="Q64" s="80">
        <f aca="true" t="shared" si="11" ref="Q64:Q96">M64*J64</f>
        <v>0</v>
      </c>
      <c r="R64" s="81">
        <f aca="true" t="shared" si="12" ref="R64:R96">P64*M64*I64</f>
        <v>0</v>
      </c>
      <c r="S64" s="41">
        <f aca="true" t="shared" si="13" ref="S64:S96">R64*(1+L64)</f>
        <v>0</v>
      </c>
      <c r="T64" s="82">
        <f t="shared" si="7"/>
        <v>0</v>
      </c>
      <c r="U64" s="41">
        <f t="shared" si="8"/>
        <v>0</v>
      </c>
      <c r="V64" s="92">
        <f t="shared" si="9"/>
        <v>0</v>
      </c>
    </row>
    <row r="65" spans="1:22" s="2" customFormat="1" ht="24" customHeight="1">
      <c r="A65" s="30">
        <v>59</v>
      </c>
      <c r="B65" s="40" t="s">
        <v>67</v>
      </c>
      <c r="C65" s="13">
        <v>200</v>
      </c>
      <c r="D65" s="55">
        <v>12</v>
      </c>
      <c r="E65" s="114"/>
      <c r="F65" s="52">
        <v>150</v>
      </c>
      <c r="G65" s="121"/>
      <c r="H65" s="122"/>
      <c r="I65" s="122"/>
      <c r="J65" s="123"/>
      <c r="K65" s="123"/>
      <c r="L65" s="34">
        <v>0.21</v>
      </c>
      <c r="M65" s="43">
        <f t="shared" si="0"/>
        <v>0</v>
      </c>
      <c r="N65" s="79">
        <f t="shared" si="1"/>
        <v>0</v>
      </c>
      <c r="O65" s="79">
        <f t="shared" si="2"/>
        <v>0</v>
      </c>
      <c r="P65" s="41">
        <f t="shared" si="10"/>
        <v>0</v>
      </c>
      <c r="Q65" s="80">
        <f t="shared" si="11"/>
        <v>0</v>
      </c>
      <c r="R65" s="81">
        <f t="shared" si="12"/>
        <v>0</v>
      </c>
      <c r="S65" s="41">
        <f t="shared" si="13"/>
        <v>0</v>
      </c>
      <c r="T65" s="82">
        <f t="shared" si="7"/>
        <v>0</v>
      </c>
      <c r="U65" s="41">
        <f t="shared" si="8"/>
        <v>0</v>
      </c>
      <c r="V65" s="91">
        <f t="shared" si="9"/>
        <v>0</v>
      </c>
    </row>
    <row r="66" spans="1:22" s="2" customFormat="1" ht="24" customHeight="1">
      <c r="A66" s="29">
        <v>60</v>
      </c>
      <c r="B66" s="39" t="s">
        <v>68</v>
      </c>
      <c r="C66" s="13">
        <v>900</v>
      </c>
      <c r="D66" s="55">
        <v>12</v>
      </c>
      <c r="E66" s="114"/>
      <c r="F66" s="49">
        <v>150</v>
      </c>
      <c r="G66" s="121"/>
      <c r="H66" s="122"/>
      <c r="I66" s="122"/>
      <c r="J66" s="123"/>
      <c r="K66" s="123"/>
      <c r="L66" s="34">
        <v>0.21</v>
      </c>
      <c r="M66" s="43">
        <f t="shared" si="0"/>
        <v>0</v>
      </c>
      <c r="N66" s="79">
        <f t="shared" si="1"/>
        <v>0</v>
      </c>
      <c r="O66" s="79">
        <f t="shared" si="2"/>
        <v>0</v>
      </c>
      <c r="P66" s="41">
        <f t="shared" si="10"/>
        <v>0</v>
      </c>
      <c r="Q66" s="80">
        <f t="shared" si="11"/>
        <v>0</v>
      </c>
      <c r="R66" s="81">
        <f t="shared" si="12"/>
        <v>0</v>
      </c>
      <c r="S66" s="41">
        <f t="shared" si="13"/>
        <v>0</v>
      </c>
      <c r="T66" s="82">
        <f t="shared" si="7"/>
        <v>0</v>
      </c>
      <c r="U66" s="41">
        <f t="shared" si="8"/>
        <v>0</v>
      </c>
      <c r="V66" s="92">
        <f t="shared" si="9"/>
        <v>0</v>
      </c>
    </row>
    <row r="67" spans="1:22" s="2" customFormat="1" ht="24" customHeight="1">
      <c r="A67" s="29">
        <v>61</v>
      </c>
      <c r="B67" s="16" t="s">
        <v>15</v>
      </c>
      <c r="C67" s="13">
        <v>1300</v>
      </c>
      <c r="D67" s="55">
        <v>12</v>
      </c>
      <c r="E67" s="114"/>
      <c r="F67" s="48">
        <v>150</v>
      </c>
      <c r="G67" s="121"/>
      <c r="H67" s="122"/>
      <c r="I67" s="122"/>
      <c r="J67" s="123"/>
      <c r="K67" s="123"/>
      <c r="L67" s="34">
        <v>0.21</v>
      </c>
      <c r="M67" s="43">
        <f t="shared" si="0"/>
        <v>0</v>
      </c>
      <c r="N67" s="79">
        <f t="shared" si="1"/>
        <v>0</v>
      </c>
      <c r="O67" s="79">
        <f t="shared" si="2"/>
        <v>0</v>
      </c>
      <c r="P67" s="41">
        <f t="shared" si="10"/>
        <v>0</v>
      </c>
      <c r="Q67" s="80">
        <f t="shared" si="11"/>
        <v>0</v>
      </c>
      <c r="R67" s="81">
        <f t="shared" si="12"/>
        <v>0</v>
      </c>
      <c r="S67" s="41">
        <f t="shared" si="13"/>
        <v>0</v>
      </c>
      <c r="T67" s="82">
        <f t="shared" si="7"/>
        <v>0</v>
      </c>
      <c r="U67" s="41">
        <f t="shared" si="8"/>
        <v>0</v>
      </c>
      <c r="V67" s="91">
        <f t="shared" si="9"/>
        <v>0</v>
      </c>
    </row>
    <row r="68" spans="1:22" s="2" customFormat="1" ht="24" customHeight="1">
      <c r="A68" s="30">
        <v>62</v>
      </c>
      <c r="B68" s="16" t="s">
        <v>16</v>
      </c>
      <c r="C68" s="13">
        <v>1800</v>
      </c>
      <c r="D68" s="55">
        <v>12</v>
      </c>
      <c r="E68" s="114"/>
      <c r="F68" s="48">
        <v>300</v>
      </c>
      <c r="G68" s="121"/>
      <c r="H68" s="122"/>
      <c r="I68" s="122"/>
      <c r="J68" s="123"/>
      <c r="K68" s="123"/>
      <c r="L68" s="34">
        <v>0.21</v>
      </c>
      <c r="M68" s="43">
        <f t="shared" si="0"/>
        <v>0</v>
      </c>
      <c r="N68" s="79">
        <f t="shared" si="1"/>
        <v>0</v>
      </c>
      <c r="O68" s="79">
        <f t="shared" si="2"/>
        <v>0</v>
      </c>
      <c r="P68" s="41">
        <f t="shared" si="10"/>
        <v>0</v>
      </c>
      <c r="Q68" s="80">
        <f t="shared" si="11"/>
        <v>0</v>
      </c>
      <c r="R68" s="81">
        <f t="shared" si="12"/>
        <v>0</v>
      </c>
      <c r="S68" s="41">
        <f t="shared" si="13"/>
        <v>0</v>
      </c>
      <c r="T68" s="82">
        <f t="shared" si="7"/>
        <v>0</v>
      </c>
      <c r="U68" s="41">
        <f t="shared" si="8"/>
        <v>0</v>
      </c>
      <c r="V68" s="92">
        <f t="shared" si="9"/>
        <v>0</v>
      </c>
    </row>
    <row r="69" spans="1:22" s="2" customFormat="1" ht="24" customHeight="1">
      <c r="A69" s="30">
        <v>63</v>
      </c>
      <c r="B69" s="16" t="s">
        <v>30</v>
      </c>
      <c r="C69" s="13">
        <v>700</v>
      </c>
      <c r="D69" s="55">
        <v>12</v>
      </c>
      <c r="E69" s="114"/>
      <c r="F69" s="48">
        <v>150</v>
      </c>
      <c r="G69" s="121"/>
      <c r="H69" s="122"/>
      <c r="I69" s="122"/>
      <c r="J69" s="123"/>
      <c r="K69" s="123"/>
      <c r="L69" s="34">
        <v>0.21</v>
      </c>
      <c r="M69" s="43">
        <f t="shared" si="0"/>
        <v>0</v>
      </c>
      <c r="N69" s="79">
        <f t="shared" si="1"/>
        <v>0</v>
      </c>
      <c r="O69" s="79">
        <f t="shared" si="2"/>
        <v>0</v>
      </c>
      <c r="P69" s="41">
        <f t="shared" si="10"/>
        <v>0</v>
      </c>
      <c r="Q69" s="80">
        <f t="shared" si="11"/>
        <v>0</v>
      </c>
      <c r="R69" s="81">
        <f t="shared" si="12"/>
        <v>0</v>
      </c>
      <c r="S69" s="41">
        <f t="shared" si="13"/>
        <v>0</v>
      </c>
      <c r="T69" s="82">
        <f t="shared" si="7"/>
        <v>0</v>
      </c>
      <c r="U69" s="41">
        <f t="shared" si="8"/>
        <v>0</v>
      </c>
      <c r="V69" s="91">
        <f t="shared" si="9"/>
        <v>0</v>
      </c>
    </row>
    <row r="70" spans="1:22" s="2" customFormat="1" ht="24" customHeight="1">
      <c r="A70" s="29">
        <v>64</v>
      </c>
      <c r="B70" s="16" t="s">
        <v>14</v>
      </c>
      <c r="C70" s="13">
        <v>1800</v>
      </c>
      <c r="D70" s="55">
        <v>12</v>
      </c>
      <c r="E70" s="114"/>
      <c r="F70" s="48">
        <v>300</v>
      </c>
      <c r="G70" s="121"/>
      <c r="H70" s="122"/>
      <c r="I70" s="122"/>
      <c r="J70" s="123"/>
      <c r="K70" s="123"/>
      <c r="L70" s="34">
        <v>0.21</v>
      </c>
      <c r="M70" s="43">
        <f t="shared" si="0"/>
        <v>0</v>
      </c>
      <c r="N70" s="79">
        <f t="shared" si="1"/>
        <v>0</v>
      </c>
      <c r="O70" s="79">
        <f t="shared" si="2"/>
        <v>0</v>
      </c>
      <c r="P70" s="41">
        <f t="shared" si="10"/>
        <v>0</v>
      </c>
      <c r="Q70" s="80">
        <f t="shared" si="11"/>
        <v>0</v>
      </c>
      <c r="R70" s="81">
        <f t="shared" si="12"/>
        <v>0</v>
      </c>
      <c r="S70" s="41">
        <f t="shared" si="13"/>
        <v>0</v>
      </c>
      <c r="T70" s="82">
        <f t="shared" si="7"/>
        <v>0</v>
      </c>
      <c r="U70" s="41">
        <f t="shared" si="8"/>
        <v>0</v>
      </c>
      <c r="V70" s="92">
        <f t="shared" si="9"/>
        <v>0</v>
      </c>
    </row>
    <row r="71" spans="1:22" s="2" customFormat="1" ht="24" customHeight="1">
      <c r="A71" s="29">
        <v>65</v>
      </c>
      <c r="B71" s="16" t="s">
        <v>31</v>
      </c>
      <c r="C71" s="13">
        <v>100</v>
      </c>
      <c r="D71" s="55">
        <v>12</v>
      </c>
      <c r="E71" s="114"/>
      <c r="F71" s="48">
        <v>150</v>
      </c>
      <c r="G71" s="121"/>
      <c r="H71" s="122"/>
      <c r="I71" s="122"/>
      <c r="J71" s="123"/>
      <c r="K71" s="123"/>
      <c r="L71" s="34">
        <v>0.21</v>
      </c>
      <c r="M71" s="43">
        <f t="shared" si="0"/>
        <v>0</v>
      </c>
      <c r="N71" s="79">
        <f t="shared" si="1"/>
        <v>0</v>
      </c>
      <c r="O71" s="79">
        <f t="shared" si="2"/>
        <v>0</v>
      </c>
      <c r="P71" s="41">
        <f t="shared" si="10"/>
        <v>0</v>
      </c>
      <c r="Q71" s="80">
        <f t="shared" si="11"/>
        <v>0</v>
      </c>
      <c r="R71" s="81">
        <f t="shared" si="12"/>
        <v>0</v>
      </c>
      <c r="S71" s="41">
        <f t="shared" si="13"/>
        <v>0</v>
      </c>
      <c r="T71" s="82">
        <f t="shared" si="7"/>
        <v>0</v>
      </c>
      <c r="U71" s="41">
        <f t="shared" si="8"/>
        <v>0</v>
      </c>
      <c r="V71" s="91">
        <f t="shared" si="9"/>
        <v>0</v>
      </c>
    </row>
    <row r="72" spans="1:22" s="2" customFormat="1" ht="24" customHeight="1">
      <c r="A72" s="30">
        <v>66</v>
      </c>
      <c r="B72" s="16" t="s">
        <v>69</v>
      </c>
      <c r="C72" s="13">
        <v>200</v>
      </c>
      <c r="D72" s="55">
        <v>12</v>
      </c>
      <c r="E72" s="114"/>
      <c r="F72" s="48">
        <v>150</v>
      </c>
      <c r="G72" s="121"/>
      <c r="H72" s="122"/>
      <c r="I72" s="122"/>
      <c r="J72" s="123"/>
      <c r="K72" s="123"/>
      <c r="L72" s="34">
        <v>0.21</v>
      </c>
      <c r="M72" s="43">
        <f aca="true" t="shared" si="14" ref="M72:M96">IF(I72,(C72+D72*E72+F72)/I72,0)</f>
        <v>0</v>
      </c>
      <c r="N72" s="79">
        <f aca="true" t="shared" si="15" ref="N72:N96">IF(I72,Q72/M72/I72,0)</f>
        <v>0</v>
      </c>
      <c r="O72" s="79">
        <f aca="true" t="shared" si="16" ref="O72:O96">IF(I72,K72/M72/I72,0)</f>
        <v>0</v>
      </c>
      <c r="P72" s="41">
        <f t="shared" si="10"/>
        <v>0</v>
      </c>
      <c r="Q72" s="80">
        <f t="shared" si="11"/>
        <v>0</v>
      </c>
      <c r="R72" s="81">
        <f t="shared" si="12"/>
        <v>0</v>
      </c>
      <c r="S72" s="41">
        <f t="shared" si="13"/>
        <v>0</v>
      </c>
      <c r="T72" s="82">
        <f aca="true" t="shared" si="17" ref="T72:T96">IF(I72,S72/M72/I72,0)</f>
        <v>0</v>
      </c>
      <c r="U72" s="41">
        <f t="shared" si="8"/>
        <v>0</v>
      </c>
      <c r="V72" s="92">
        <f t="shared" si="9"/>
        <v>0</v>
      </c>
    </row>
    <row r="73" spans="1:22" s="2" customFormat="1" ht="24" customHeight="1">
      <c r="A73" s="30">
        <v>67</v>
      </c>
      <c r="B73" s="16" t="s">
        <v>70</v>
      </c>
      <c r="C73" s="13">
        <v>3300</v>
      </c>
      <c r="D73" s="55">
        <v>12</v>
      </c>
      <c r="E73" s="114"/>
      <c r="F73" s="48">
        <v>200</v>
      </c>
      <c r="G73" s="121"/>
      <c r="H73" s="122"/>
      <c r="I73" s="122"/>
      <c r="J73" s="123"/>
      <c r="K73" s="123"/>
      <c r="L73" s="34">
        <v>0.21</v>
      </c>
      <c r="M73" s="43">
        <f t="shared" si="14"/>
        <v>0</v>
      </c>
      <c r="N73" s="79">
        <f t="shared" si="15"/>
        <v>0</v>
      </c>
      <c r="O73" s="79">
        <f t="shared" si="16"/>
        <v>0</v>
      </c>
      <c r="P73" s="41">
        <f t="shared" si="10"/>
        <v>0</v>
      </c>
      <c r="Q73" s="80">
        <f t="shared" si="11"/>
        <v>0</v>
      </c>
      <c r="R73" s="81">
        <f t="shared" si="12"/>
        <v>0</v>
      </c>
      <c r="S73" s="41">
        <f t="shared" si="13"/>
        <v>0</v>
      </c>
      <c r="T73" s="82">
        <f t="shared" si="17"/>
        <v>0</v>
      </c>
      <c r="U73" s="41">
        <f t="shared" si="8"/>
        <v>0</v>
      </c>
      <c r="V73" s="91">
        <f t="shared" si="9"/>
        <v>0</v>
      </c>
    </row>
    <row r="74" spans="1:22" s="2" customFormat="1" ht="24" customHeight="1">
      <c r="A74" s="29">
        <v>68</v>
      </c>
      <c r="B74" s="16" t="s">
        <v>17</v>
      </c>
      <c r="C74" s="13">
        <v>200</v>
      </c>
      <c r="D74" s="55">
        <v>12</v>
      </c>
      <c r="E74" s="114"/>
      <c r="F74" s="48">
        <v>150</v>
      </c>
      <c r="G74" s="121"/>
      <c r="H74" s="122"/>
      <c r="I74" s="122"/>
      <c r="J74" s="123"/>
      <c r="K74" s="123"/>
      <c r="L74" s="34">
        <v>0.21</v>
      </c>
      <c r="M74" s="43">
        <f t="shared" si="14"/>
        <v>0</v>
      </c>
      <c r="N74" s="79">
        <f t="shared" si="15"/>
        <v>0</v>
      </c>
      <c r="O74" s="79">
        <f t="shared" si="16"/>
        <v>0</v>
      </c>
      <c r="P74" s="41">
        <f t="shared" si="10"/>
        <v>0</v>
      </c>
      <c r="Q74" s="80">
        <f t="shared" si="11"/>
        <v>0</v>
      </c>
      <c r="R74" s="81">
        <f t="shared" si="12"/>
        <v>0</v>
      </c>
      <c r="S74" s="41">
        <f t="shared" si="13"/>
        <v>0</v>
      </c>
      <c r="T74" s="82">
        <f t="shared" si="17"/>
        <v>0</v>
      </c>
      <c r="U74" s="41">
        <f t="shared" si="8"/>
        <v>0</v>
      </c>
      <c r="V74" s="92">
        <f t="shared" si="9"/>
        <v>0</v>
      </c>
    </row>
    <row r="75" spans="1:22" s="2" customFormat="1" ht="24" customHeight="1">
      <c r="A75" s="29">
        <v>69</v>
      </c>
      <c r="B75" s="16" t="s">
        <v>71</v>
      </c>
      <c r="C75" s="13">
        <v>700</v>
      </c>
      <c r="D75" s="55">
        <v>12</v>
      </c>
      <c r="E75" s="114"/>
      <c r="F75" s="48">
        <v>150</v>
      </c>
      <c r="G75" s="121"/>
      <c r="H75" s="122"/>
      <c r="I75" s="122"/>
      <c r="J75" s="123"/>
      <c r="K75" s="123"/>
      <c r="L75" s="34">
        <v>0.21</v>
      </c>
      <c r="M75" s="43">
        <f t="shared" si="14"/>
        <v>0</v>
      </c>
      <c r="N75" s="79">
        <f t="shared" si="15"/>
        <v>0</v>
      </c>
      <c r="O75" s="79">
        <f t="shared" si="16"/>
        <v>0</v>
      </c>
      <c r="P75" s="41">
        <f t="shared" si="10"/>
        <v>0</v>
      </c>
      <c r="Q75" s="80">
        <f t="shared" si="11"/>
        <v>0</v>
      </c>
      <c r="R75" s="81">
        <f t="shared" si="12"/>
        <v>0</v>
      </c>
      <c r="S75" s="41">
        <f t="shared" si="13"/>
        <v>0</v>
      </c>
      <c r="T75" s="82">
        <f t="shared" si="17"/>
        <v>0</v>
      </c>
      <c r="U75" s="41">
        <f t="shared" si="8"/>
        <v>0</v>
      </c>
      <c r="V75" s="91">
        <f t="shared" si="9"/>
        <v>0</v>
      </c>
    </row>
    <row r="76" spans="1:22" s="2" customFormat="1" ht="24" customHeight="1">
      <c r="A76" s="30">
        <v>70</v>
      </c>
      <c r="B76" s="16" t="s">
        <v>72</v>
      </c>
      <c r="C76" s="13">
        <v>7300</v>
      </c>
      <c r="D76" s="55">
        <v>24</v>
      </c>
      <c r="E76" s="114"/>
      <c r="F76" s="48">
        <v>700</v>
      </c>
      <c r="G76" s="121"/>
      <c r="H76" s="122"/>
      <c r="I76" s="122"/>
      <c r="J76" s="123"/>
      <c r="K76" s="123"/>
      <c r="L76" s="34">
        <v>0.21</v>
      </c>
      <c r="M76" s="43">
        <f t="shared" si="14"/>
        <v>0</v>
      </c>
      <c r="N76" s="79">
        <f t="shared" si="15"/>
        <v>0</v>
      </c>
      <c r="O76" s="79">
        <f t="shared" si="16"/>
        <v>0</v>
      </c>
      <c r="P76" s="41">
        <f t="shared" si="10"/>
        <v>0</v>
      </c>
      <c r="Q76" s="80">
        <f t="shared" si="11"/>
        <v>0</v>
      </c>
      <c r="R76" s="81">
        <f t="shared" si="12"/>
        <v>0</v>
      </c>
      <c r="S76" s="41">
        <f t="shared" si="13"/>
        <v>0</v>
      </c>
      <c r="T76" s="82">
        <f t="shared" si="17"/>
        <v>0</v>
      </c>
      <c r="U76" s="41">
        <f t="shared" si="8"/>
        <v>0</v>
      </c>
      <c r="V76" s="92">
        <f t="shared" si="9"/>
        <v>0</v>
      </c>
    </row>
    <row r="77" spans="1:22" s="2" customFormat="1" ht="24" customHeight="1">
      <c r="A77" s="30">
        <v>71</v>
      </c>
      <c r="B77" s="16" t="s">
        <v>36</v>
      </c>
      <c r="C77" s="13">
        <v>900</v>
      </c>
      <c r="D77" s="55">
        <v>12</v>
      </c>
      <c r="E77" s="114"/>
      <c r="F77" s="48">
        <v>200</v>
      </c>
      <c r="G77" s="121"/>
      <c r="H77" s="122"/>
      <c r="I77" s="122"/>
      <c r="J77" s="123"/>
      <c r="K77" s="123"/>
      <c r="L77" s="34">
        <v>0.21</v>
      </c>
      <c r="M77" s="43">
        <f t="shared" si="14"/>
        <v>0</v>
      </c>
      <c r="N77" s="79">
        <f t="shared" si="15"/>
        <v>0</v>
      </c>
      <c r="O77" s="79">
        <f t="shared" si="16"/>
        <v>0</v>
      </c>
      <c r="P77" s="41">
        <f t="shared" si="10"/>
        <v>0</v>
      </c>
      <c r="Q77" s="80">
        <f t="shared" si="11"/>
        <v>0</v>
      </c>
      <c r="R77" s="81">
        <f t="shared" si="12"/>
        <v>0</v>
      </c>
      <c r="S77" s="41">
        <f t="shared" si="13"/>
        <v>0</v>
      </c>
      <c r="T77" s="82">
        <f t="shared" si="17"/>
        <v>0</v>
      </c>
      <c r="U77" s="41">
        <f t="shared" si="8"/>
        <v>0</v>
      </c>
      <c r="V77" s="91">
        <f t="shared" si="9"/>
        <v>0</v>
      </c>
    </row>
    <row r="78" spans="1:22" s="2" customFormat="1" ht="24" customHeight="1">
      <c r="A78" s="29">
        <v>72</v>
      </c>
      <c r="B78" s="16" t="s">
        <v>28</v>
      </c>
      <c r="C78" s="13">
        <v>11000</v>
      </c>
      <c r="D78" s="55">
        <v>12</v>
      </c>
      <c r="E78" s="114"/>
      <c r="F78" s="48">
        <v>800</v>
      </c>
      <c r="G78" s="121"/>
      <c r="H78" s="122"/>
      <c r="I78" s="122"/>
      <c r="J78" s="123"/>
      <c r="K78" s="123"/>
      <c r="L78" s="34">
        <v>0.21</v>
      </c>
      <c r="M78" s="43">
        <f t="shared" si="14"/>
        <v>0</v>
      </c>
      <c r="N78" s="79">
        <f t="shared" si="15"/>
        <v>0</v>
      </c>
      <c r="O78" s="79">
        <f t="shared" si="16"/>
        <v>0</v>
      </c>
      <c r="P78" s="41">
        <f t="shared" si="10"/>
        <v>0</v>
      </c>
      <c r="Q78" s="80">
        <f t="shared" si="11"/>
        <v>0</v>
      </c>
      <c r="R78" s="81">
        <f t="shared" si="12"/>
        <v>0</v>
      </c>
      <c r="S78" s="41">
        <f t="shared" si="13"/>
        <v>0</v>
      </c>
      <c r="T78" s="82">
        <f t="shared" si="17"/>
        <v>0</v>
      </c>
      <c r="U78" s="41">
        <f t="shared" si="8"/>
        <v>0</v>
      </c>
      <c r="V78" s="92">
        <f t="shared" si="9"/>
        <v>0</v>
      </c>
    </row>
    <row r="79" spans="1:22" s="2" customFormat="1" ht="24" customHeight="1">
      <c r="A79" s="29">
        <v>73</v>
      </c>
      <c r="B79" s="16" t="s">
        <v>37</v>
      </c>
      <c r="C79" s="13">
        <v>800</v>
      </c>
      <c r="D79" s="55">
        <v>12</v>
      </c>
      <c r="E79" s="114"/>
      <c r="F79" s="48">
        <v>150</v>
      </c>
      <c r="G79" s="121"/>
      <c r="H79" s="122"/>
      <c r="I79" s="122"/>
      <c r="J79" s="123"/>
      <c r="K79" s="123"/>
      <c r="L79" s="34">
        <v>0.21</v>
      </c>
      <c r="M79" s="43">
        <f t="shared" si="14"/>
        <v>0</v>
      </c>
      <c r="N79" s="79">
        <f t="shared" si="15"/>
        <v>0</v>
      </c>
      <c r="O79" s="79">
        <f t="shared" si="16"/>
        <v>0</v>
      </c>
      <c r="P79" s="41">
        <f t="shared" si="10"/>
        <v>0</v>
      </c>
      <c r="Q79" s="80">
        <f t="shared" si="11"/>
        <v>0</v>
      </c>
      <c r="R79" s="81">
        <f t="shared" si="12"/>
        <v>0</v>
      </c>
      <c r="S79" s="41">
        <f t="shared" si="13"/>
        <v>0</v>
      </c>
      <c r="T79" s="82">
        <f t="shared" si="17"/>
        <v>0</v>
      </c>
      <c r="U79" s="41">
        <f t="shared" si="8"/>
        <v>0</v>
      </c>
      <c r="V79" s="91">
        <f t="shared" si="9"/>
        <v>0</v>
      </c>
    </row>
    <row r="80" spans="1:22" s="2" customFormat="1" ht="24" customHeight="1">
      <c r="A80" s="30">
        <v>74</v>
      </c>
      <c r="B80" s="16" t="s">
        <v>26</v>
      </c>
      <c r="C80" s="13">
        <v>2000</v>
      </c>
      <c r="D80" s="55">
        <v>12</v>
      </c>
      <c r="E80" s="114"/>
      <c r="F80" s="48">
        <v>200</v>
      </c>
      <c r="G80" s="121"/>
      <c r="H80" s="122"/>
      <c r="I80" s="122"/>
      <c r="J80" s="123"/>
      <c r="K80" s="123"/>
      <c r="L80" s="34">
        <v>0.21</v>
      </c>
      <c r="M80" s="43">
        <f t="shared" si="14"/>
        <v>0</v>
      </c>
      <c r="N80" s="79">
        <f t="shared" si="15"/>
        <v>0</v>
      </c>
      <c r="O80" s="79">
        <f t="shared" si="16"/>
        <v>0</v>
      </c>
      <c r="P80" s="41">
        <f t="shared" si="10"/>
        <v>0</v>
      </c>
      <c r="Q80" s="80">
        <f t="shared" si="11"/>
        <v>0</v>
      </c>
      <c r="R80" s="81">
        <f t="shared" si="12"/>
        <v>0</v>
      </c>
      <c r="S80" s="41">
        <f t="shared" si="13"/>
        <v>0</v>
      </c>
      <c r="T80" s="82">
        <f t="shared" si="17"/>
        <v>0</v>
      </c>
      <c r="U80" s="41">
        <f aca="true" t="shared" si="18" ref="U80:U95">R80*8</f>
        <v>0</v>
      </c>
      <c r="V80" s="92">
        <f t="shared" si="9"/>
        <v>0</v>
      </c>
    </row>
    <row r="81" spans="1:22" s="2" customFormat="1" ht="24" customHeight="1">
      <c r="A81" s="30">
        <v>75</v>
      </c>
      <c r="B81" s="16" t="s">
        <v>73</v>
      </c>
      <c r="C81" s="13">
        <v>400</v>
      </c>
      <c r="D81" s="55">
        <v>12</v>
      </c>
      <c r="E81" s="114"/>
      <c r="F81" s="48">
        <v>150</v>
      </c>
      <c r="G81" s="121"/>
      <c r="H81" s="122"/>
      <c r="I81" s="122"/>
      <c r="J81" s="123"/>
      <c r="K81" s="123"/>
      <c r="L81" s="34">
        <v>0.21</v>
      </c>
      <c r="M81" s="43">
        <f t="shared" si="14"/>
        <v>0</v>
      </c>
      <c r="N81" s="79">
        <f t="shared" si="15"/>
        <v>0</v>
      </c>
      <c r="O81" s="79">
        <f t="shared" si="16"/>
        <v>0</v>
      </c>
      <c r="P81" s="41">
        <f t="shared" si="10"/>
        <v>0</v>
      </c>
      <c r="Q81" s="80">
        <f t="shared" si="11"/>
        <v>0</v>
      </c>
      <c r="R81" s="81">
        <f t="shared" si="12"/>
        <v>0</v>
      </c>
      <c r="S81" s="41">
        <f t="shared" si="13"/>
        <v>0</v>
      </c>
      <c r="T81" s="82">
        <f t="shared" si="17"/>
        <v>0</v>
      </c>
      <c r="U81" s="41">
        <f t="shared" si="18"/>
        <v>0</v>
      </c>
      <c r="V81" s="91">
        <f aca="true" t="shared" si="19" ref="V81:V95">S81*8</f>
        <v>0</v>
      </c>
    </row>
    <row r="82" spans="1:22" s="2" customFormat="1" ht="24" customHeight="1">
      <c r="A82" s="29">
        <v>76</v>
      </c>
      <c r="B82" s="16" t="s">
        <v>74</v>
      </c>
      <c r="C82" s="13">
        <v>2100</v>
      </c>
      <c r="D82" s="55">
        <v>12</v>
      </c>
      <c r="E82" s="114"/>
      <c r="F82" s="48">
        <v>200</v>
      </c>
      <c r="G82" s="121"/>
      <c r="H82" s="122"/>
      <c r="I82" s="122"/>
      <c r="J82" s="123"/>
      <c r="K82" s="123"/>
      <c r="L82" s="34">
        <v>0.21</v>
      </c>
      <c r="M82" s="43">
        <f t="shared" si="14"/>
        <v>0</v>
      </c>
      <c r="N82" s="79">
        <f t="shared" si="15"/>
        <v>0</v>
      </c>
      <c r="O82" s="79">
        <f t="shared" si="16"/>
        <v>0</v>
      </c>
      <c r="P82" s="41">
        <f t="shared" si="10"/>
        <v>0</v>
      </c>
      <c r="Q82" s="80">
        <f t="shared" si="11"/>
        <v>0</v>
      </c>
      <c r="R82" s="81">
        <f t="shared" si="12"/>
        <v>0</v>
      </c>
      <c r="S82" s="41">
        <f t="shared" si="13"/>
        <v>0</v>
      </c>
      <c r="T82" s="82">
        <f t="shared" si="17"/>
        <v>0</v>
      </c>
      <c r="U82" s="41">
        <f t="shared" si="18"/>
        <v>0</v>
      </c>
      <c r="V82" s="92">
        <f t="shared" si="19"/>
        <v>0</v>
      </c>
    </row>
    <row r="83" spans="1:22" s="2" customFormat="1" ht="24" customHeight="1">
      <c r="A83" s="29">
        <v>77</v>
      </c>
      <c r="B83" s="16" t="s">
        <v>18</v>
      </c>
      <c r="C83" s="13">
        <v>200</v>
      </c>
      <c r="D83" s="55">
        <v>12</v>
      </c>
      <c r="E83" s="114"/>
      <c r="F83" s="48">
        <v>150</v>
      </c>
      <c r="G83" s="121"/>
      <c r="H83" s="122"/>
      <c r="I83" s="122"/>
      <c r="J83" s="123"/>
      <c r="K83" s="123"/>
      <c r="L83" s="34">
        <v>0.21</v>
      </c>
      <c r="M83" s="43">
        <f t="shared" si="14"/>
        <v>0</v>
      </c>
      <c r="N83" s="79">
        <f t="shared" si="15"/>
        <v>0</v>
      </c>
      <c r="O83" s="79">
        <f t="shared" si="16"/>
        <v>0</v>
      </c>
      <c r="P83" s="41">
        <f t="shared" si="10"/>
        <v>0</v>
      </c>
      <c r="Q83" s="80">
        <f t="shared" si="11"/>
        <v>0</v>
      </c>
      <c r="R83" s="81">
        <f t="shared" si="12"/>
        <v>0</v>
      </c>
      <c r="S83" s="41">
        <f t="shared" si="13"/>
        <v>0</v>
      </c>
      <c r="T83" s="82">
        <f t="shared" si="17"/>
        <v>0</v>
      </c>
      <c r="U83" s="41">
        <f t="shared" si="18"/>
        <v>0</v>
      </c>
      <c r="V83" s="91">
        <f t="shared" si="19"/>
        <v>0</v>
      </c>
    </row>
    <row r="84" spans="1:22" s="2" customFormat="1" ht="24" customHeight="1">
      <c r="A84" s="30">
        <v>78</v>
      </c>
      <c r="B84" s="16" t="s">
        <v>75</v>
      </c>
      <c r="C84" s="13">
        <v>800</v>
      </c>
      <c r="D84" s="55">
        <v>12</v>
      </c>
      <c r="E84" s="114"/>
      <c r="F84" s="48">
        <v>200</v>
      </c>
      <c r="G84" s="121"/>
      <c r="H84" s="122"/>
      <c r="I84" s="122"/>
      <c r="J84" s="123"/>
      <c r="K84" s="123"/>
      <c r="L84" s="34">
        <v>0.21</v>
      </c>
      <c r="M84" s="43">
        <f t="shared" si="14"/>
        <v>0</v>
      </c>
      <c r="N84" s="79">
        <f t="shared" si="15"/>
        <v>0</v>
      </c>
      <c r="O84" s="79">
        <f t="shared" si="16"/>
        <v>0</v>
      </c>
      <c r="P84" s="41">
        <f t="shared" si="10"/>
        <v>0</v>
      </c>
      <c r="Q84" s="80">
        <f t="shared" si="11"/>
        <v>0</v>
      </c>
      <c r="R84" s="81">
        <f t="shared" si="12"/>
        <v>0</v>
      </c>
      <c r="S84" s="41">
        <f t="shared" si="13"/>
        <v>0</v>
      </c>
      <c r="T84" s="82">
        <f t="shared" si="17"/>
        <v>0</v>
      </c>
      <c r="U84" s="41">
        <f t="shared" si="18"/>
        <v>0</v>
      </c>
      <c r="V84" s="92">
        <f t="shared" si="19"/>
        <v>0</v>
      </c>
    </row>
    <row r="85" spans="1:22" s="2" customFormat="1" ht="24" customHeight="1">
      <c r="A85" s="30">
        <v>79</v>
      </c>
      <c r="B85" s="16" t="s">
        <v>12</v>
      </c>
      <c r="C85" s="13">
        <v>3000</v>
      </c>
      <c r="D85" s="55">
        <v>12</v>
      </c>
      <c r="E85" s="114"/>
      <c r="F85" s="48">
        <v>200</v>
      </c>
      <c r="G85" s="121"/>
      <c r="H85" s="122"/>
      <c r="I85" s="122"/>
      <c r="J85" s="123"/>
      <c r="K85" s="123"/>
      <c r="L85" s="34">
        <v>0.21</v>
      </c>
      <c r="M85" s="43">
        <f t="shared" si="14"/>
        <v>0</v>
      </c>
      <c r="N85" s="79">
        <f t="shared" si="15"/>
        <v>0</v>
      </c>
      <c r="O85" s="79">
        <f t="shared" si="16"/>
        <v>0</v>
      </c>
      <c r="P85" s="41">
        <f t="shared" si="10"/>
        <v>0</v>
      </c>
      <c r="Q85" s="80">
        <f t="shared" si="11"/>
        <v>0</v>
      </c>
      <c r="R85" s="81">
        <f t="shared" si="12"/>
        <v>0</v>
      </c>
      <c r="S85" s="41">
        <f t="shared" si="13"/>
        <v>0</v>
      </c>
      <c r="T85" s="82">
        <f t="shared" si="17"/>
        <v>0</v>
      </c>
      <c r="U85" s="41">
        <f t="shared" si="18"/>
        <v>0</v>
      </c>
      <c r="V85" s="91">
        <f t="shared" si="19"/>
        <v>0</v>
      </c>
    </row>
    <row r="86" spans="1:22" s="2" customFormat="1" ht="24" customHeight="1">
      <c r="A86" s="29">
        <v>80</v>
      </c>
      <c r="B86" s="39" t="s">
        <v>76</v>
      </c>
      <c r="C86" s="13">
        <v>900</v>
      </c>
      <c r="D86" s="55">
        <v>12</v>
      </c>
      <c r="E86" s="114"/>
      <c r="F86" s="48">
        <v>150</v>
      </c>
      <c r="G86" s="121"/>
      <c r="H86" s="122"/>
      <c r="I86" s="122"/>
      <c r="J86" s="123"/>
      <c r="K86" s="123"/>
      <c r="L86" s="34">
        <v>0.21</v>
      </c>
      <c r="M86" s="43">
        <f t="shared" si="14"/>
        <v>0</v>
      </c>
      <c r="N86" s="79">
        <f t="shared" si="15"/>
        <v>0</v>
      </c>
      <c r="O86" s="79">
        <f t="shared" si="16"/>
        <v>0</v>
      </c>
      <c r="P86" s="41">
        <f t="shared" si="10"/>
        <v>0</v>
      </c>
      <c r="Q86" s="80">
        <f t="shared" si="11"/>
        <v>0</v>
      </c>
      <c r="R86" s="81">
        <f t="shared" si="12"/>
        <v>0</v>
      </c>
      <c r="S86" s="41">
        <f t="shared" si="13"/>
        <v>0</v>
      </c>
      <c r="T86" s="82">
        <f t="shared" si="17"/>
        <v>0</v>
      </c>
      <c r="U86" s="41">
        <f t="shared" si="18"/>
        <v>0</v>
      </c>
      <c r="V86" s="92">
        <f t="shared" si="19"/>
        <v>0</v>
      </c>
    </row>
    <row r="87" spans="1:22" s="2" customFormat="1" ht="24" customHeight="1">
      <c r="A87" s="29">
        <v>81</v>
      </c>
      <c r="B87" s="16" t="s">
        <v>77</v>
      </c>
      <c r="C87" s="13">
        <v>900</v>
      </c>
      <c r="D87" s="55">
        <v>12</v>
      </c>
      <c r="E87" s="114"/>
      <c r="F87" s="48">
        <v>150</v>
      </c>
      <c r="G87" s="121"/>
      <c r="H87" s="122"/>
      <c r="I87" s="122"/>
      <c r="J87" s="123"/>
      <c r="K87" s="123"/>
      <c r="L87" s="34">
        <v>0.21</v>
      </c>
      <c r="M87" s="43">
        <f t="shared" si="14"/>
        <v>0</v>
      </c>
      <c r="N87" s="79">
        <f t="shared" si="15"/>
        <v>0</v>
      </c>
      <c r="O87" s="79">
        <f t="shared" si="16"/>
        <v>0</v>
      </c>
      <c r="P87" s="41">
        <f t="shared" si="10"/>
        <v>0</v>
      </c>
      <c r="Q87" s="80">
        <f t="shared" si="11"/>
        <v>0</v>
      </c>
      <c r="R87" s="81">
        <f t="shared" si="12"/>
        <v>0</v>
      </c>
      <c r="S87" s="41">
        <f t="shared" si="13"/>
        <v>0</v>
      </c>
      <c r="T87" s="82">
        <f t="shared" si="17"/>
        <v>0</v>
      </c>
      <c r="U87" s="41">
        <f t="shared" si="18"/>
        <v>0</v>
      </c>
      <c r="V87" s="91">
        <f t="shared" si="19"/>
        <v>0</v>
      </c>
    </row>
    <row r="88" spans="1:22" s="2" customFormat="1" ht="24" customHeight="1">
      <c r="A88" s="30">
        <v>82</v>
      </c>
      <c r="B88" s="16" t="s">
        <v>19</v>
      </c>
      <c r="C88" s="13">
        <v>1800</v>
      </c>
      <c r="D88" s="55">
        <v>12</v>
      </c>
      <c r="E88" s="114"/>
      <c r="F88" s="48">
        <v>150</v>
      </c>
      <c r="G88" s="121"/>
      <c r="H88" s="122"/>
      <c r="I88" s="122"/>
      <c r="J88" s="123"/>
      <c r="K88" s="123"/>
      <c r="L88" s="34">
        <v>0.21</v>
      </c>
      <c r="M88" s="43">
        <f t="shared" si="14"/>
        <v>0</v>
      </c>
      <c r="N88" s="79">
        <f t="shared" si="15"/>
        <v>0</v>
      </c>
      <c r="O88" s="79">
        <f t="shared" si="16"/>
        <v>0</v>
      </c>
      <c r="P88" s="41">
        <f t="shared" si="10"/>
        <v>0</v>
      </c>
      <c r="Q88" s="80">
        <f t="shared" si="11"/>
        <v>0</v>
      </c>
      <c r="R88" s="81">
        <f t="shared" si="12"/>
        <v>0</v>
      </c>
      <c r="S88" s="41">
        <f t="shared" si="13"/>
        <v>0</v>
      </c>
      <c r="T88" s="82">
        <f t="shared" si="17"/>
        <v>0</v>
      </c>
      <c r="U88" s="41">
        <f t="shared" si="18"/>
        <v>0</v>
      </c>
      <c r="V88" s="92">
        <f t="shared" si="19"/>
        <v>0</v>
      </c>
    </row>
    <row r="89" spans="1:22" s="2" customFormat="1" ht="24" customHeight="1">
      <c r="A89" s="30">
        <v>83</v>
      </c>
      <c r="B89" s="16" t="s">
        <v>78</v>
      </c>
      <c r="C89" s="13">
        <v>200</v>
      </c>
      <c r="D89" s="55">
        <v>12</v>
      </c>
      <c r="E89" s="114"/>
      <c r="F89" s="48">
        <v>200</v>
      </c>
      <c r="G89" s="121"/>
      <c r="H89" s="122"/>
      <c r="I89" s="122"/>
      <c r="J89" s="123"/>
      <c r="K89" s="123"/>
      <c r="L89" s="34">
        <v>0.21</v>
      </c>
      <c r="M89" s="43">
        <f t="shared" si="14"/>
        <v>0</v>
      </c>
      <c r="N89" s="79">
        <f t="shared" si="15"/>
        <v>0</v>
      </c>
      <c r="O89" s="79">
        <f t="shared" si="16"/>
        <v>0</v>
      </c>
      <c r="P89" s="41">
        <f t="shared" si="10"/>
        <v>0</v>
      </c>
      <c r="Q89" s="80">
        <f t="shared" si="11"/>
        <v>0</v>
      </c>
      <c r="R89" s="81">
        <f t="shared" si="12"/>
        <v>0</v>
      </c>
      <c r="S89" s="41">
        <f t="shared" si="13"/>
        <v>0</v>
      </c>
      <c r="T89" s="82">
        <f t="shared" si="17"/>
        <v>0</v>
      </c>
      <c r="U89" s="41">
        <f t="shared" si="18"/>
        <v>0</v>
      </c>
      <c r="V89" s="91">
        <f t="shared" si="19"/>
        <v>0</v>
      </c>
    </row>
    <row r="90" spans="1:22" s="2" customFormat="1" ht="24" customHeight="1">
      <c r="A90" s="29">
        <v>84</v>
      </c>
      <c r="B90" s="16" t="s">
        <v>79</v>
      </c>
      <c r="C90" s="13">
        <v>300</v>
      </c>
      <c r="D90" s="55">
        <v>12</v>
      </c>
      <c r="E90" s="114"/>
      <c r="F90" s="48">
        <v>150</v>
      </c>
      <c r="G90" s="121"/>
      <c r="H90" s="122"/>
      <c r="I90" s="122"/>
      <c r="J90" s="123"/>
      <c r="K90" s="123"/>
      <c r="L90" s="34">
        <v>0.21</v>
      </c>
      <c r="M90" s="43">
        <f t="shared" si="14"/>
        <v>0</v>
      </c>
      <c r="N90" s="79">
        <f t="shared" si="15"/>
        <v>0</v>
      </c>
      <c r="O90" s="79">
        <f t="shared" si="16"/>
        <v>0</v>
      </c>
      <c r="P90" s="41">
        <f t="shared" si="10"/>
        <v>0</v>
      </c>
      <c r="Q90" s="80">
        <f t="shared" si="11"/>
        <v>0</v>
      </c>
      <c r="R90" s="81">
        <f t="shared" si="12"/>
        <v>0</v>
      </c>
      <c r="S90" s="41">
        <f t="shared" si="13"/>
        <v>0</v>
      </c>
      <c r="T90" s="82">
        <f t="shared" si="17"/>
        <v>0</v>
      </c>
      <c r="U90" s="41">
        <f t="shared" si="18"/>
        <v>0</v>
      </c>
      <c r="V90" s="92">
        <f t="shared" si="19"/>
        <v>0</v>
      </c>
    </row>
    <row r="91" spans="1:22" s="2" customFormat="1" ht="24" customHeight="1">
      <c r="A91" s="29">
        <v>85</v>
      </c>
      <c r="B91" s="16" t="s">
        <v>32</v>
      </c>
      <c r="C91" s="13">
        <v>2800</v>
      </c>
      <c r="D91" s="55">
        <v>12</v>
      </c>
      <c r="E91" s="114"/>
      <c r="F91" s="48">
        <v>300</v>
      </c>
      <c r="G91" s="121"/>
      <c r="H91" s="122"/>
      <c r="I91" s="122"/>
      <c r="J91" s="123"/>
      <c r="K91" s="123"/>
      <c r="L91" s="34">
        <v>0.21</v>
      </c>
      <c r="M91" s="43">
        <f t="shared" si="14"/>
        <v>0</v>
      </c>
      <c r="N91" s="79">
        <f t="shared" si="15"/>
        <v>0</v>
      </c>
      <c r="O91" s="79">
        <f t="shared" si="16"/>
        <v>0</v>
      </c>
      <c r="P91" s="41">
        <f t="shared" si="10"/>
        <v>0</v>
      </c>
      <c r="Q91" s="80">
        <f t="shared" si="11"/>
        <v>0</v>
      </c>
      <c r="R91" s="81">
        <f t="shared" si="12"/>
        <v>0</v>
      </c>
      <c r="S91" s="41">
        <f t="shared" si="13"/>
        <v>0</v>
      </c>
      <c r="T91" s="82">
        <f t="shared" si="17"/>
        <v>0</v>
      </c>
      <c r="U91" s="41">
        <f t="shared" si="18"/>
        <v>0</v>
      </c>
      <c r="V91" s="91">
        <f t="shared" si="19"/>
        <v>0</v>
      </c>
    </row>
    <row r="92" spans="1:22" s="2" customFormat="1" ht="24" customHeight="1">
      <c r="A92" s="30">
        <v>86</v>
      </c>
      <c r="B92" s="16" t="s">
        <v>33</v>
      </c>
      <c r="C92" s="13">
        <v>300</v>
      </c>
      <c r="D92" s="55">
        <v>12</v>
      </c>
      <c r="E92" s="114"/>
      <c r="F92" s="48">
        <v>200</v>
      </c>
      <c r="G92" s="121"/>
      <c r="H92" s="122"/>
      <c r="I92" s="122"/>
      <c r="J92" s="123"/>
      <c r="K92" s="123"/>
      <c r="L92" s="34">
        <v>0.21</v>
      </c>
      <c r="M92" s="43">
        <f t="shared" si="14"/>
        <v>0</v>
      </c>
      <c r="N92" s="79">
        <f t="shared" si="15"/>
        <v>0</v>
      </c>
      <c r="O92" s="79">
        <f t="shared" si="16"/>
        <v>0</v>
      </c>
      <c r="P92" s="41">
        <f t="shared" si="10"/>
        <v>0</v>
      </c>
      <c r="Q92" s="80">
        <f t="shared" si="11"/>
        <v>0</v>
      </c>
      <c r="R92" s="81">
        <f t="shared" si="12"/>
        <v>0</v>
      </c>
      <c r="S92" s="41">
        <f t="shared" si="13"/>
        <v>0</v>
      </c>
      <c r="T92" s="82">
        <f t="shared" si="17"/>
        <v>0</v>
      </c>
      <c r="U92" s="41">
        <f t="shared" si="18"/>
        <v>0</v>
      </c>
      <c r="V92" s="92">
        <f t="shared" si="19"/>
        <v>0</v>
      </c>
    </row>
    <row r="93" spans="1:22" s="2" customFormat="1" ht="24" customHeight="1">
      <c r="A93" s="30">
        <v>87</v>
      </c>
      <c r="B93" s="16" t="s">
        <v>80</v>
      </c>
      <c r="C93" s="13">
        <v>200</v>
      </c>
      <c r="D93" s="55">
        <v>12</v>
      </c>
      <c r="E93" s="114"/>
      <c r="F93" s="48">
        <v>150</v>
      </c>
      <c r="G93" s="121"/>
      <c r="H93" s="122"/>
      <c r="I93" s="122"/>
      <c r="J93" s="123"/>
      <c r="K93" s="123"/>
      <c r="L93" s="34">
        <v>0.21</v>
      </c>
      <c r="M93" s="43">
        <f t="shared" si="14"/>
        <v>0</v>
      </c>
      <c r="N93" s="79">
        <f t="shared" si="15"/>
        <v>0</v>
      </c>
      <c r="O93" s="79">
        <f t="shared" si="16"/>
        <v>0</v>
      </c>
      <c r="P93" s="41">
        <f t="shared" si="10"/>
        <v>0</v>
      </c>
      <c r="Q93" s="80">
        <f t="shared" si="11"/>
        <v>0</v>
      </c>
      <c r="R93" s="81">
        <f t="shared" si="12"/>
        <v>0</v>
      </c>
      <c r="S93" s="41">
        <f t="shared" si="13"/>
        <v>0</v>
      </c>
      <c r="T93" s="82">
        <f t="shared" si="17"/>
        <v>0</v>
      </c>
      <c r="U93" s="41">
        <f t="shared" si="18"/>
        <v>0</v>
      </c>
      <c r="V93" s="91">
        <f t="shared" si="19"/>
        <v>0</v>
      </c>
    </row>
    <row r="94" spans="1:22" s="2" customFormat="1" ht="24" customHeight="1">
      <c r="A94" s="29">
        <v>88</v>
      </c>
      <c r="B94" s="16" t="s">
        <v>34</v>
      </c>
      <c r="C94" s="13">
        <v>12900</v>
      </c>
      <c r="D94" s="55">
        <v>24</v>
      </c>
      <c r="E94" s="114"/>
      <c r="F94" s="50">
        <v>700</v>
      </c>
      <c r="G94" s="121"/>
      <c r="H94" s="122"/>
      <c r="I94" s="122"/>
      <c r="J94" s="123"/>
      <c r="K94" s="123"/>
      <c r="L94" s="34">
        <v>0.21</v>
      </c>
      <c r="M94" s="43">
        <f t="shared" si="14"/>
        <v>0</v>
      </c>
      <c r="N94" s="79">
        <f t="shared" si="15"/>
        <v>0</v>
      </c>
      <c r="O94" s="79">
        <f t="shared" si="16"/>
        <v>0</v>
      </c>
      <c r="P94" s="41">
        <f t="shared" si="10"/>
        <v>0</v>
      </c>
      <c r="Q94" s="80">
        <f t="shared" si="11"/>
        <v>0</v>
      </c>
      <c r="R94" s="81">
        <f t="shared" si="12"/>
        <v>0</v>
      </c>
      <c r="S94" s="41">
        <f t="shared" si="13"/>
        <v>0</v>
      </c>
      <c r="T94" s="82">
        <f t="shared" si="17"/>
        <v>0</v>
      </c>
      <c r="U94" s="41">
        <f t="shared" si="18"/>
        <v>0</v>
      </c>
      <c r="V94" s="92">
        <f t="shared" si="19"/>
        <v>0</v>
      </c>
    </row>
    <row r="95" spans="1:22" s="2" customFormat="1" ht="24" customHeight="1">
      <c r="A95" s="29">
        <v>89</v>
      </c>
      <c r="B95" s="16" t="s">
        <v>35</v>
      </c>
      <c r="C95" s="13">
        <v>2100</v>
      </c>
      <c r="D95" s="55">
        <v>12</v>
      </c>
      <c r="E95" s="114"/>
      <c r="F95" s="50">
        <v>200</v>
      </c>
      <c r="G95" s="121"/>
      <c r="H95" s="122"/>
      <c r="I95" s="122"/>
      <c r="J95" s="123"/>
      <c r="K95" s="123"/>
      <c r="L95" s="34">
        <v>0.21</v>
      </c>
      <c r="M95" s="43">
        <f t="shared" si="14"/>
        <v>0</v>
      </c>
      <c r="N95" s="79">
        <f t="shared" si="15"/>
        <v>0</v>
      </c>
      <c r="O95" s="79">
        <f t="shared" si="16"/>
        <v>0</v>
      </c>
      <c r="P95" s="41">
        <f t="shared" si="10"/>
        <v>0</v>
      </c>
      <c r="Q95" s="80">
        <f t="shared" si="11"/>
        <v>0</v>
      </c>
      <c r="R95" s="81">
        <f t="shared" si="12"/>
        <v>0</v>
      </c>
      <c r="S95" s="41">
        <f t="shared" si="13"/>
        <v>0</v>
      </c>
      <c r="T95" s="82">
        <f t="shared" si="17"/>
        <v>0</v>
      </c>
      <c r="U95" s="41">
        <f t="shared" si="18"/>
        <v>0</v>
      </c>
      <c r="V95" s="91">
        <f t="shared" si="19"/>
        <v>0</v>
      </c>
    </row>
    <row r="96" spans="1:22" s="2" customFormat="1" ht="24" customHeight="1" thickBot="1">
      <c r="A96" s="30">
        <v>90</v>
      </c>
      <c r="B96" s="31" t="s">
        <v>126</v>
      </c>
      <c r="C96" s="32">
        <v>1500</v>
      </c>
      <c r="D96" s="32">
        <v>12</v>
      </c>
      <c r="E96" s="115"/>
      <c r="F96" s="51">
        <v>200</v>
      </c>
      <c r="G96" s="124"/>
      <c r="H96" s="115"/>
      <c r="I96" s="115"/>
      <c r="J96" s="125"/>
      <c r="K96" s="125"/>
      <c r="L96" s="35">
        <v>0.21</v>
      </c>
      <c r="M96" s="63">
        <f t="shared" si="14"/>
        <v>0</v>
      </c>
      <c r="N96" s="84">
        <f t="shared" si="15"/>
        <v>0</v>
      </c>
      <c r="O96" s="84">
        <f t="shared" si="16"/>
        <v>0</v>
      </c>
      <c r="P96" s="42">
        <f t="shared" si="10"/>
        <v>0</v>
      </c>
      <c r="Q96" s="85">
        <f t="shared" si="11"/>
        <v>0</v>
      </c>
      <c r="R96" s="86">
        <f t="shared" si="12"/>
        <v>0</v>
      </c>
      <c r="S96" s="42">
        <f t="shared" si="13"/>
        <v>0</v>
      </c>
      <c r="T96" s="84">
        <f t="shared" si="17"/>
        <v>0</v>
      </c>
      <c r="U96" s="42">
        <f>R96*8</f>
        <v>0</v>
      </c>
      <c r="V96" s="93">
        <f>S96*8</f>
        <v>0</v>
      </c>
    </row>
    <row r="97" spans="1:12" s="2" customFormat="1" ht="24" customHeight="1" thickTop="1">
      <c r="A97" s="96" t="s">
        <v>133</v>
      </c>
      <c r="B97" s="97"/>
      <c r="C97" s="97"/>
      <c r="D97" s="97"/>
      <c r="E97" s="98"/>
      <c r="F97" s="116">
        <f>SUM(U7:U96)</f>
        <v>0</v>
      </c>
      <c r="G97" s="117"/>
      <c r="H97" s="72"/>
      <c r="I97" s="5"/>
      <c r="L97" s="3"/>
    </row>
    <row r="98" spans="1:12" s="2" customFormat="1" ht="24" customHeight="1" thickBot="1">
      <c r="A98" s="99" t="s">
        <v>134</v>
      </c>
      <c r="B98" s="100"/>
      <c r="C98" s="100"/>
      <c r="D98" s="100"/>
      <c r="E98" s="101"/>
      <c r="F98" s="94">
        <f>SUM(V7:V96)</f>
        <v>0</v>
      </c>
      <c r="G98" s="95"/>
      <c r="L98" s="3"/>
    </row>
    <row r="99" spans="1:12" s="2" customFormat="1" ht="24" customHeight="1" thickTop="1">
      <c r="A99" s="4"/>
      <c r="G99" s="56"/>
      <c r="L99" s="3"/>
    </row>
    <row r="100" spans="1:12" s="2" customFormat="1" ht="24" customHeight="1">
      <c r="A100" s="4"/>
      <c r="L100" s="3"/>
    </row>
    <row r="101" spans="1:12" s="2" customFormat="1" ht="24" customHeight="1">
      <c r="A101" s="4"/>
      <c r="L101" s="3"/>
    </row>
    <row r="102" spans="1:12" s="2" customFormat="1" ht="24" customHeight="1">
      <c r="A102" s="4"/>
      <c r="L102" s="3"/>
    </row>
    <row r="103" spans="1:12" s="2" customFormat="1" ht="24" customHeight="1">
      <c r="A103" s="4"/>
      <c r="L103" s="3"/>
    </row>
    <row r="104" spans="1:12" s="2" customFormat="1" ht="24" customHeight="1">
      <c r="A104" s="4"/>
      <c r="L104" s="3"/>
    </row>
    <row r="105" spans="1:12" s="2" customFormat="1" ht="24" customHeight="1">
      <c r="A105" s="4"/>
      <c r="L105" s="3"/>
    </row>
    <row r="106" spans="1:12" s="2" customFormat="1" ht="24" customHeight="1">
      <c r="A106" s="4"/>
      <c r="L106" s="3"/>
    </row>
    <row r="107" spans="1:12" s="2" customFormat="1" ht="24" customHeight="1">
      <c r="A107" s="4"/>
      <c r="L107" s="3"/>
    </row>
    <row r="108" spans="1:12" s="2" customFormat="1" ht="24" customHeight="1">
      <c r="A108" s="4"/>
      <c r="L108" s="3"/>
    </row>
    <row r="109" spans="1:12" s="2" customFormat="1" ht="24" customHeight="1">
      <c r="A109" s="4"/>
      <c r="L109" s="3"/>
    </row>
    <row r="110" spans="1:12" s="2" customFormat="1" ht="24" customHeight="1">
      <c r="A110" s="4"/>
      <c r="L110" s="3"/>
    </row>
    <row r="111" spans="1:12" s="2" customFormat="1" ht="24" customHeight="1">
      <c r="A111" s="4"/>
      <c r="L111" s="3"/>
    </row>
    <row r="112" spans="1:12" s="2" customFormat="1" ht="24" customHeight="1">
      <c r="A112" s="5"/>
      <c r="L112" s="3"/>
    </row>
    <row r="113" spans="1:12" s="2" customFormat="1" ht="24" customHeight="1">
      <c r="A113" s="5"/>
      <c r="L113" s="3"/>
    </row>
    <row r="114" spans="1:12" s="2" customFormat="1" ht="24" customHeight="1">
      <c r="A114" s="5"/>
      <c r="L114" s="3"/>
    </row>
    <row r="115" spans="1:12" s="2" customFormat="1" ht="24" customHeight="1">
      <c r="A115" s="5"/>
      <c r="L115" s="3"/>
    </row>
    <row r="116" spans="1:12" s="2" customFormat="1" ht="24" customHeight="1">
      <c r="A116" s="5"/>
      <c r="L116" s="3"/>
    </row>
    <row r="117" spans="1:12" s="2" customFormat="1" ht="24" customHeight="1">
      <c r="A117" s="5"/>
      <c r="L117" s="3"/>
    </row>
    <row r="118" spans="1:12" s="2" customFormat="1" ht="24" customHeight="1">
      <c r="A118" s="5"/>
      <c r="L118" s="3"/>
    </row>
    <row r="119" spans="1:12" s="2" customFormat="1" ht="24" customHeight="1">
      <c r="A119" s="5"/>
      <c r="L119" s="3"/>
    </row>
    <row r="120" spans="1:12" s="2" customFormat="1" ht="24" customHeight="1">
      <c r="A120" s="5"/>
      <c r="L120" s="3"/>
    </row>
    <row r="121" spans="1:12" s="2" customFormat="1" ht="24" customHeight="1">
      <c r="A121" s="5"/>
      <c r="L121" s="3"/>
    </row>
    <row r="122" spans="1:12" s="2" customFormat="1" ht="24" customHeight="1">
      <c r="A122" s="5"/>
      <c r="L122" s="3"/>
    </row>
    <row r="123" spans="1:12" s="2" customFormat="1" ht="24" customHeight="1">
      <c r="A123" s="5"/>
      <c r="L123" s="3"/>
    </row>
    <row r="124" spans="1:12" s="2" customFormat="1" ht="24" customHeight="1">
      <c r="A124" s="5"/>
      <c r="L124" s="3"/>
    </row>
    <row r="125" spans="1:12" s="2" customFormat="1" ht="24" customHeight="1">
      <c r="A125" s="5"/>
      <c r="L125" s="3"/>
    </row>
    <row r="126" spans="1:12" s="2" customFormat="1" ht="24" customHeight="1">
      <c r="A126" s="5"/>
      <c r="L126" s="3"/>
    </row>
    <row r="127" spans="1:12" s="2" customFormat="1" ht="24" customHeight="1">
      <c r="A127" s="5"/>
      <c r="L127" s="3"/>
    </row>
    <row r="128" spans="1:12" s="2" customFormat="1" ht="24" customHeight="1">
      <c r="A128" s="5"/>
      <c r="L128" s="3"/>
    </row>
    <row r="129" spans="1:12" s="2" customFormat="1" ht="24" customHeight="1">
      <c r="A129" s="5"/>
      <c r="L129" s="3"/>
    </row>
    <row r="130" spans="1:12" s="2" customFormat="1" ht="24" customHeight="1">
      <c r="A130" s="5"/>
      <c r="L130" s="3"/>
    </row>
    <row r="131" spans="1:12" s="2" customFormat="1" ht="24" customHeight="1">
      <c r="A131" s="5"/>
      <c r="L131" s="3"/>
    </row>
    <row r="132" spans="1:12" s="2" customFormat="1" ht="24" customHeight="1">
      <c r="A132" s="5"/>
      <c r="L132" s="3"/>
    </row>
    <row r="133" spans="1:12" s="2" customFormat="1" ht="24" customHeight="1">
      <c r="A133" s="5"/>
      <c r="L133" s="3"/>
    </row>
    <row r="134" spans="1:12" s="2" customFormat="1" ht="24" customHeight="1">
      <c r="A134" s="5"/>
      <c r="L134" s="3"/>
    </row>
    <row r="135" spans="1:12" s="2" customFormat="1" ht="24" customHeight="1">
      <c r="A135" s="5"/>
      <c r="L135" s="3"/>
    </row>
    <row r="136" spans="1:12" s="2" customFormat="1" ht="12.75">
      <c r="A136" s="5"/>
      <c r="L136" s="3"/>
    </row>
    <row r="137" spans="1:12" s="2" customFormat="1" ht="12.75">
      <c r="A137" s="5"/>
      <c r="L137" s="3"/>
    </row>
    <row r="138" spans="1:12" s="2" customFormat="1" ht="12.75">
      <c r="A138" s="5"/>
      <c r="L138" s="3"/>
    </row>
    <row r="139" spans="1:12" s="2" customFormat="1" ht="12.75">
      <c r="A139" s="5"/>
      <c r="L139" s="3"/>
    </row>
    <row r="140" spans="1:12" s="2" customFormat="1" ht="12.75">
      <c r="A140" s="5"/>
      <c r="L140" s="3"/>
    </row>
    <row r="141" spans="1:12" s="2" customFormat="1" ht="12.75">
      <c r="A141" s="5"/>
      <c r="L141" s="3"/>
    </row>
    <row r="142" spans="1:12" s="2" customFormat="1" ht="12.75">
      <c r="A142" s="5"/>
      <c r="L142" s="3"/>
    </row>
    <row r="143" spans="1:12" s="2" customFormat="1" ht="12.75">
      <c r="A143" s="5"/>
      <c r="L143" s="3"/>
    </row>
    <row r="144" spans="1:12" s="2" customFormat="1" ht="12.75">
      <c r="A144" s="5"/>
      <c r="L144" s="3"/>
    </row>
    <row r="145" spans="1:12" s="2" customFormat="1" ht="12.75">
      <c r="A145" s="5"/>
      <c r="L145" s="3"/>
    </row>
    <row r="146" spans="1:12" s="2" customFormat="1" ht="12.75">
      <c r="A146" s="5"/>
      <c r="L146" s="3"/>
    </row>
    <row r="147" spans="1:12" s="2" customFormat="1" ht="12.75">
      <c r="A147" s="5"/>
      <c r="L147" s="3"/>
    </row>
    <row r="148" spans="1:12" s="2" customFormat="1" ht="12.75">
      <c r="A148" s="5"/>
      <c r="L148" s="3"/>
    </row>
    <row r="149" spans="1:12" s="2" customFormat="1" ht="12.75">
      <c r="A149" s="5"/>
      <c r="L149" s="3"/>
    </row>
    <row r="150" spans="1:12" s="2" customFormat="1" ht="12.75">
      <c r="A150" s="5"/>
      <c r="L150" s="3"/>
    </row>
    <row r="151" spans="1:12" s="2" customFormat="1" ht="12.75">
      <c r="A151" s="5"/>
      <c r="L151" s="3"/>
    </row>
    <row r="152" spans="1:12" s="2" customFormat="1" ht="12.75">
      <c r="A152" s="5"/>
      <c r="L152" s="3"/>
    </row>
    <row r="153" spans="1:12" s="2" customFormat="1" ht="12.75">
      <c r="A153" s="5"/>
      <c r="L153" s="3"/>
    </row>
    <row r="154" spans="1:12" s="2" customFormat="1" ht="12.75">
      <c r="A154" s="5"/>
      <c r="L154" s="3"/>
    </row>
    <row r="155" spans="1:12" s="2" customFormat="1" ht="12.75">
      <c r="A155" s="5"/>
      <c r="L155" s="3"/>
    </row>
    <row r="156" spans="1:12" s="2" customFormat="1" ht="12.75">
      <c r="A156" s="5"/>
      <c r="L156" s="3"/>
    </row>
    <row r="157" spans="1:12" s="2" customFormat="1" ht="12.75">
      <c r="A157" s="5"/>
      <c r="L157" s="3"/>
    </row>
    <row r="158" spans="1:12" s="2" customFormat="1" ht="12.75">
      <c r="A158" s="5"/>
      <c r="L158" s="3"/>
    </row>
    <row r="159" spans="1:12" s="2" customFormat="1" ht="12.75">
      <c r="A159" s="5"/>
      <c r="L159" s="3"/>
    </row>
    <row r="160" spans="1:12" s="2" customFormat="1" ht="12.75">
      <c r="A160" s="5"/>
      <c r="L160" s="3"/>
    </row>
    <row r="161" spans="1:12" s="2" customFormat="1" ht="12.75">
      <c r="A161" s="5"/>
      <c r="L161" s="3"/>
    </row>
    <row r="162" spans="1:12" s="2" customFormat="1" ht="12.75">
      <c r="A162" s="5"/>
      <c r="L162" s="3"/>
    </row>
    <row r="163" spans="1:12" s="2" customFormat="1" ht="12.75">
      <c r="A163" s="5"/>
      <c r="L163" s="3"/>
    </row>
    <row r="164" spans="1:12" s="2" customFormat="1" ht="12.75">
      <c r="A164" s="5"/>
      <c r="L164" s="3"/>
    </row>
    <row r="165" spans="1:12" s="2" customFormat="1" ht="12.75">
      <c r="A165" s="5"/>
      <c r="L165" s="3"/>
    </row>
    <row r="166" spans="1:12" s="2" customFormat="1" ht="12.75">
      <c r="A166" s="5"/>
      <c r="L166" s="3"/>
    </row>
    <row r="167" spans="1:12" s="2" customFormat="1" ht="12.75">
      <c r="A167" s="5"/>
      <c r="L167" s="3"/>
    </row>
    <row r="168" spans="1:12" s="2" customFormat="1" ht="12.75">
      <c r="A168" s="5"/>
      <c r="L168" s="3"/>
    </row>
    <row r="169" spans="1:12" s="2" customFormat="1" ht="12.75">
      <c r="A169" s="5"/>
      <c r="L169" s="3"/>
    </row>
    <row r="170" spans="1:12" s="2" customFormat="1" ht="12.75">
      <c r="A170" s="5"/>
      <c r="L170" s="3"/>
    </row>
    <row r="171" spans="1:12" s="2" customFormat="1" ht="12.75">
      <c r="A171" s="5"/>
      <c r="L171" s="3"/>
    </row>
    <row r="172" spans="1:12" s="2" customFormat="1" ht="12.75">
      <c r="A172" s="5"/>
      <c r="L172" s="3"/>
    </row>
    <row r="173" spans="1:12" s="2" customFormat="1" ht="12.75">
      <c r="A173" s="5"/>
      <c r="L173" s="3"/>
    </row>
    <row r="174" spans="1:12" s="2" customFormat="1" ht="12.75">
      <c r="A174" s="5"/>
      <c r="L174" s="3"/>
    </row>
    <row r="175" spans="1:12" s="2" customFormat="1" ht="12.75">
      <c r="A175" s="5"/>
      <c r="L175" s="3"/>
    </row>
    <row r="176" spans="1:12" s="2" customFormat="1" ht="12.75">
      <c r="A176" s="5"/>
      <c r="L176" s="3"/>
    </row>
    <row r="177" spans="1:12" s="2" customFormat="1" ht="12.75">
      <c r="A177" s="5"/>
      <c r="L177" s="3"/>
    </row>
    <row r="178" spans="1:12" s="2" customFormat="1" ht="12.75">
      <c r="A178" s="5"/>
      <c r="L178" s="3"/>
    </row>
    <row r="179" spans="1:12" s="2" customFormat="1" ht="12.75">
      <c r="A179" s="5"/>
      <c r="L179" s="3"/>
    </row>
    <row r="180" spans="1:12" s="2" customFormat="1" ht="12.75">
      <c r="A180" s="5"/>
      <c r="L180" s="3"/>
    </row>
    <row r="181" spans="1:12" s="2" customFormat="1" ht="12.75">
      <c r="A181" s="5"/>
      <c r="L181" s="3"/>
    </row>
    <row r="182" spans="1:12" s="2" customFormat="1" ht="12.75">
      <c r="A182" s="5"/>
      <c r="L182" s="3"/>
    </row>
    <row r="183" spans="1:12" s="2" customFormat="1" ht="12.75">
      <c r="A183" s="5"/>
      <c r="L183" s="3"/>
    </row>
    <row r="184" spans="1:12" s="2" customFormat="1" ht="12.75">
      <c r="A184" s="5"/>
      <c r="L184" s="3"/>
    </row>
    <row r="185" spans="1:12" s="2" customFormat="1" ht="12.75">
      <c r="A185" s="5"/>
      <c r="L185" s="3"/>
    </row>
    <row r="186" spans="1:12" s="2" customFormat="1" ht="12.75">
      <c r="A186" s="5"/>
      <c r="L186" s="3"/>
    </row>
    <row r="187" spans="1:12" s="2" customFormat="1" ht="12.75">
      <c r="A187" s="5"/>
      <c r="L187" s="3"/>
    </row>
    <row r="188" spans="1:12" s="2" customFormat="1" ht="12.75">
      <c r="A188" s="5"/>
      <c r="L188" s="3"/>
    </row>
    <row r="189" spans="1:12" s="2" customFormat="1" ht="12.75">
      <c r="A189" s="5"/>
      <c r="L189" s="3"/>
    </row>
    <row r="190" spans="1:12" s="2" customFormat="1" ht="12.75">
      <c r="A190" s="5"/>
      <c r="L190" s="3"/>
    </row>
    <row r="191" spans="1:12" s="2" customFormat="1" ht="12.75">
      <c r="A191" s="5"/>
      <c r="L191" s="3"/>
    </row>
    <row r="192" spans="1:12" s="2" customFormat="1" ht="12.75">
      <c r="A192" s="5"/>
      <c r="L192" s="3"/>
    </row>
    <row r="193" spans="1:12" s="2" customFormat="1" ht="12.75">
      <c r="A193" s="5"/>
      <c r="L193" s="3"/>
    </row>
    <row r="194" spans="1:12" s="2" customFormat="1" ht="12.75">
      <c r="A194" s="5"/>
      <c r="L194" s="3"/>
    </row>
    <row r="195" spans="1:12" s="2" customFormat="1" ht="12.75">
      <c r="A195" s="5"/>
      <c r="L195" s="3"/>
    </row>
    <row r="196" spans="1:12" s="2" customFormat="1" ht="12.75">
      <c r="A196" s="5"/>
      <c r="L196" s="3"/>
    </row>
    <row r="197" spans="1:12" s="2" customFormat="1" ht="12.75">
      <c r="A197" s="5"/>
      <c r="L197" s="3"/>
    </row>
    <row r="198" spans="1:12" s="2" customFormat="1" ht="12.75">
      <c r="A198" s="5"/>
      <c r="L198" s="3"/>
    </row>
    <row r="199" spans="1:12" s="2" customFormat="1" ht="12.75">
      <c r="A199" s="5"/>
      <c r="L199" s="3"/>
    </row>
    <row r="200" spans="1:12" s="2" customFormat="1" ht="12.75">
      <c r="A200" s="5"/>
      <c r="L200" s="3"/>
    </row>
    <row r="201" spans="1:12" s="2" customFormat="1" ht="12.75">
      <c r="A201" s="5"/>
      <c r="L201" s="3"/>
    </row>
    <row r="202" spans="1:12" s="2" customFormat="1" ht="12.75">
      <c r="A202" s="5"/>
      <c r="L202" s="3"/>
    </row>
    <row r="203" spans="1:12" s="2" customFormat="1" ht="12.75">
      <c r="A203" s="5"/>
      <c r="L203" s="3"/>
    </row>
    <row r="204" spans="1:12" s="2" customFormat="1" ht="12.75">
      <c r="A204" s="5"/>
      <c r="L204" s="3"/>
    </row>
    <row r="205" spans="1:12" s="2" customFormat="1" ht="12.75">
      <c r="A205" s="5"/>
      <c r="L205" s="3"/>
    </row>
    <row r="206" spans="1:12" s="2" customFormat="1" ht="12.75">
      <c r="A206" s="5"/>
      <c r="L206" s="3"/>
    </row>
    <row r="207" spans="1:12" s="2" customFormat="1" ht="12.75">
      <c r="A207" s="5"/>
      <c r="L207" s="3"/>
    </row>
    <row r="208" spans="1:12" s="2" customFormat="1" ht="12.75">
      <c r="A208" s="5"/>
      <c r="L208" s="3"/>
    </row>
    <row r="209" spans="1:12" s="2" customFormat="1" ht="12.75">
      <c r="A209" s="5"/>
      <c r="L209" s="3"/>
    </row>
    <row r="210" spans="1:12" s="2" customFormat="1" ht="12.75">
      <c r="A210" s="5"/>
      <c r="L210" s="3"/>
    </row>
    <row r="211" spans="1:12" s="2" customFormat="1" ht="12.75">
      <c r="A211" s="5"/>
      <c r="L211" s="3"/>
    </row>
    <row r="212" spans="1:12" s="2" customFormat="1" ht="12.75">
      <c r="A212" s="5"/>
      <c r="L212" s="3"/>
    </row>
    <row r="213" spans="1:12" s="2" customFormat="1" ht="12.75">
      <c r="A213" s="5"/>
      <c r="L213" s="3"/>
    </row>
    <row r="214" spans="1:12" s="2" customFormat="1" ht="12.75">
      <c r="A214" s="5"/>
      <c r="L214" s="3"/>
    </row>
    <row r="215" spans="1:12" s="2" customFormat="1" ht="12.75">
      <c r="A215" s="5"/>
      <c r="L215" s="3"/>
    </row>
    <row r="216" spans="1:12" s="2" customFormat="1" ht="12.75">
      <c r="A216" s="5"/>
      <c r="L216" s="3"/>
    </row>
    <row r="217" spans="1:12" s="2" customFormat="1" ht="12.75">
      <c r="A217" s="5"/>
      <c r="L217" s="3"/>
    </row>
    <row r="218" spans="1:12" s="2" customFormat="1" ht="12.75">
      <c r="A218" s="5"/>
      <c r="L218" s="3"/>
    </row>
    <row r="219" spans="1:12" s="2" customFormat="1" ht="12.75">
      <c r="A219" s="5"/>
      <c r="L219" s="3"/>
    </row>
    <row r="220" spans="1:12" s="2" customFormat="1" ht="12.75">
      <c r="A220" s="5"/>
      <c r="L220" s="3"/>
    </row>
    <row r="221" spans="1:12" s="2" customFormat="1" ht="12.75">
      <c r="A221" s="5"/>
      <c r="L221" s="3"/>
    </row>
    <row r="222" spans="1:12" s="2" customFormat="1" ht="12.75">
      <c r="A222" s="5"/>
      <c r="L222" s="3"/>
    </row>
    <row r="223" spans="1:12" s="2" customFormat="1" ht="12.75">
      <c r="A223" s="5"/>
      <c r="L223" s="3"/>
    </row>
    <row r="224" spans="1:12" s="2" customFormat="1" ht="12.75">
      <c r="A224" s="5"/>
      <c r="L224" s="3"/>
    </row>
    <row r="225" spans="1:12" s="2" customFormat="1" ht="12.75">
      <c r="A225" s="5"/>
      <c r="L225" s="3"/>
    </row>
    <row r="226" spans="1:12" ht="12.75">
      <c r="A226" s="6"/>
      <c r="L226" s="1"/>
    </row>
    <row r="227" spans="1:12" ht="12.75">
      <c r="A227" s="6"/>
      <c r="L227" s="1"/>
    </row>
    <row r="228" spans="1:12" ht="12.75">
      <c r="A228" s="6"/>
      <c r="L228" s="1"/>
    </row>
    <row r="229" spans="1:12" ht="12.75">
      <c r="A229" s="6"/>
      <c r="L229" s="1"/>
    </row>
    <row r="230" spans="1:12" ht="12.75">
      <c r="A230" s="6"/>
      <c r="L230" s="1"/>
    </row>
    <row r="231" spans="1:12" ht="12.75">
      <c r="A231" s="6"/>
      <c r="L231" s="1"/>
    </row>
    <row r="232" spans="1:12" ht="12.75">
      <c r="A232" s="6"/>
      <c r="L232" s="1"/>
    </row>
    <row r="233" ht="12.75">
      <c r="L233" s="1"/>
    </row>
    <row r="234" ht="12.75">
      <c r="L234" s="1"/>
    </row>
    <row r="235" ht="12.75">
      <c r="L235" s="1"/>
    </row>
    <row r="236" ht="12.75">
      <c r="L236" s="1"/>
    </row>
    <row r="237" ht="12.75">
      <c r="L237" s="1"/>
    </row>
    <row r="238" ht="12.75">
      <c r="L238" s="1"/>
    </row>
    <row r="239" ht="12.75">
      <c r="L239" s="1"/>
    </row>
    <row r="240" ht="12.75">
      <c r="L240" s="1"/>
    </row>
    <row r="241" ht="12.75">
      <c r="L241" s="1"/>
    </row>
    <row r="242" ht="12.75">
      <c r="L242" s="1"/>
    </row>
    <row r="243" ht="12.75">
      <c r="L243" s="1"/>
    </row>
    <row r="244" ht="12.75">
      <c r="L244" s="1"/>
    </row>
    <row r="245" ht="12.75">
      <c r="L245" s="1"/>
    </row>
    <row r="246" ht="12.75">
      <c r="L246" s="1"/>
    </row>
    <row r="247" ht="12.75">
      <c r="L247" s="1"/>
    </row>
    <row r="248" ht="12.75">
      <c r="L248" s="1"/>
    </row>
    <row r="249" ht="12.75">
      <c r="L249" s="1"/>
    </row>
    <row r="250" ht="12.75">
      <c r="L250" s="1"/>
    </row>
    <row r="251" ht="12.75">
      <c r="L251" s="1"/>
    </row>
    <row r="252" ht="12.75">
      <c r="L252" s="1"/>
    </row>
    <row r="253" ht="12.75">
      <c r="L253" s="1"/>
    </row>
    <row r="254" ht="12.75">
      <c r="L254" s="1"/>
    </row>
    <row r="255" ht="12.75">
      <c r="L255" s="1"/>
    </row>
    <row r="256" ht="12.75">
      <c r="L256" s="1"/>
    </row>
    <row r="257" ht="12.75">
      <c r="L257" s="1"/>
    </row>
    <row r="258" ht="12.75">
      <c r="L258" s="1"/>
    </row>
    <row r="259" ht="12.75">
      <c r="L259" s="1"/>
    </row>
    <row r="260" ht="12.75">
      <c r="L260" s="1"/>
    </row>
    <row r="261" ht="12.75">
      <c r="L261" s="1"/>
    </row>
    <row r="262" ht="12.75">
      <c r="L262" s="1"/>
    </row>
    <row r="263" ht="12.75">
      <c r="L263" s="1"/>
    </row>
    <row r="264" ht="12.75">
      <c r="L264" s="1"/>
    </row>
    <row r="265" ht="12.75">
      <c r="L265" s="1"/>
    </row>
    <row r="266" ht="12.75">
      <c r="L266" s="1"/>
    </row>
    <row r="267" ht="12.75">
      <c r="L267" s="1"/>
    </row>
    <row r="268" ht="12.75">
      <c r="L268" s="1"/>
    </row>
    <row r="269" ht="12.75">
      <c r="L269" s="1"/>
    </row>
    <row r="270" ht="12.75">
      <c r="L270" s="1"/>
    </row>
    <row r="271" ht="12.75">
      <c r="L271" s="1"/>
    </row>
    <row r="272" ht="12.75">
      <c r="L272" s="1"/>
    </row>
    <row r="273" ht="12.75">
      <c r="L273" s="1"/>
    </row>
    <row r="274" ht="12.75">
      <c r="L274" s="1"/>
    </row>
    <row r="275" ht="12.75">
      <c r="L275" s="1"/>
    </row>
    <row r="276" ht="12.75">
      <c r="L276" s="1"/>
    </row>
    <row r="277" ht="12.75">
      <c r="L277" s="1"/>
    </row>
    <row r="278" ht="12.75">
      <c r="L278" s="1"/>
    </row>
    <row r="279" ht="12.75">
      <c r="L279" s="1"/>
    </row>
    <row r="280" ht="12.75">
      <c r="L280" s="1"/>
    </row>
    <row r="281" ht="12.75">
      <c r="L281" s="1"/>
    </row>
    <row r="282" ht="12.75">
      <c r="L282" s="1"/>
    </row>
    <row r="283" ht="12.75">
      <c r="L283" s="1"/>
    </row>
    <row r="284" ht="12.75">
      <c r="L284" s="1"/>
    </row>
    <row r="285" ht="12.75">
      <c r="L285" s="1"/>
    </row>
    <row r="286" ht="12.75">
      <c r="L286" s="1"/>
    </row>
    <row r="287" ht="12.75">
      <c r="L287" s="1"/>
    </row>
    <row r="288" ht="12.75">
      <c r="L288" s="1"/>
    </row>
    <row r="289" ht="12.75">
      <c r="L289" s="1"/>
    </row>
    <row r="290" ht="12.75">
      <c r="L290" s="1"/>
    </row>
    <row r="291" ht="12.75">
      <c r="L291" s="1"/>
    </row>
    <row r="292" ht="12.75">
      <c r="L292" s="1"/>
    </row>
    <row r="293" ht="12.75">
      <c r="L293" s="1"/>
    </row>
    <row r="294" ht="12.75">
      <c r="L294" s="1"/>
    </row>
    <row r="295" ht="12.75">
      <c r="L295" s="1"/>
    </row>
    <row r="296" ht="12.75">
      <c r="L296" s="1"/>
    </row>
    <row r="297" ht="12.75">
      <c r="L297" s="1"/>
    </row>
    <row r="298" ht="12.75">
      <c r="L298" s="1"/>
    </row>
    <row r="299" ht="12.75">
      <c r="L299" s="1"/>
    </row>
    <row r="300" ht="12.75">
      <c r="L300" s="1"/>
    </row>
    <row r="301" ht="12.75">
      <c r="L301" s="1"/>
    </row>
    <row r="302" ht="12.75">
      <c r="L302" s="1"/>
    </row>
    <row r="303" ht="12.75">
      <c r="L303" s="1"/>
    </row>
    <row r="304" ht="12.75">
      <c r="L304" s="1"/>
    </row>
    <row r="305" ht="12.75">
      <c r="L305" s="1"/>
    </row>
    <row r="306" ht="12.75">
      <c r="L306" s="1"/>
    </row>
    <row r="307" ht="12.75">
      <c r="L307" s="1"/>
    </row>
    <row r="308" ht="12.75">
      <c r="L308" s="1"/>
    </row>
    <row r="309" ht="12.75">
      <c r="L309" s="1"/>
    </row>
    <row r="310" ht="12.75">
      <c r="L310" s="1"/>
    </row>
    <row r="311" ht="12.75">
      <c r="L311" s="1"/>
    </row>
    <row r="312" ht="12.75">
      <c r="L312" s="1"/>
    </row>
    <row r="313" ht="12.75">
      <c r="L313" s="1"/>
    </row>
    <row r="314" ht="12.75">
      <c r="L314" s="1"/>
    </row>
    <row r="315" ht="12.75">
      <c r="L315" s="1"/>
    </row>
    <row r="316" ht="12.75">
      <c r="L316" s="1"/>
    </row>
    <row r="317" ht="12.75">
      <c r="L317" s="1"/>
    </row>
    <row r="318" ht="12.75">
      <c r="L318" s="1"/>
    </row>
    <row r="319" ht="12.75">
      <c r="L319" s="1"/>
    </row>
    <row r="320" ht="12.75">
      <c r="L320" s="1"/>
    </row>
    <row r="321" ht="12.75">
      <c r="L321" s="1"/>
    </row>
    <row r="322" ht="12.75">
      <c r="L322" s="1"/>
    </row>
    <row r="323" ht="12.75">
      <c r="L323" s="1"/>
    </row>
    <row r="324" ht="12.75">
      <c r="L324" s="1"/>
    </row>
    <row r="325" ht="12.75">
      <c r="L325" s="1"/>
    </row>
    <row r="326" ht="12.75">
      <c r="L326" s="1"/>
    </row>
    <row r="327" ht="12.75">
      <c r="L327" s="1"/>
    </row>
    <row r="328" ht="12.75">
      <c r="L328" s="1"/>
    </row>
    <row r="329" ht="12.75">
      <c r="L329" s="1"/>
    </row>
    <row r="330" ht="12.75">
      <c r="L330" s="1"/>
    </row>
    <row r="331" ht="12.75">
      <c r="L331" s="1"/>
    </row>
    <row r="332" ht="12.75">
      <c r="L332" s="1"/>
    </row>
    <row r="333" ht="12.75">
      <c r="L333" s="1"/>
    </row>
    <row r="334" ht="12.75">
      <c r="L334" s="1"/>
    </row>
    <row r="335" ht="12.75">
      <c r="L335" s="1"/>
    </row>
    <row r="336" ht="12.75">
      <c r="L336" s="1"/>
    </row>
    <row r="337" ht="12.75">
      <c r="L337" s="1"/>
    </row>
    <row r="338" ht="12.75">
      <c r="L338" s="1"/>
    </row>
    <row r="339" ht="12.75">
      <c r="L339" s="1"/>
    </row>
    <row r="340" ht="12.75">
      <c r="L340" s="1"/>
    </row>
    <row r="341" ht="12.75">
      <c r="L341" s="1"/>
    </row>
    <row r="342" ht="12.75">
      <c r="L342" s="1"/>
    </row>
    <row r="343" ht="12.75">
      <c r="L343" s="1"/>
    </row>
    <row r="344" ht="12.75">
      <c r="L344" s="1"/>
    </row>
    <row r="345" ht="12.75">
      <c r="L345" s="1"/>
    </row>
    <row r="346" ht="12.75">
      <c r="L346" s="1"/>
    </row>
    <row r="347" ht="12.75">
      <c r="L347" s="1"/>
    </row>
    <row r="348" ht="12.75">
      <c r="L348" s="1"/>
    </row>
    <row r="349" ht="12.75">
      <c r="L349" s="1"/>
    </row>
    <row r="350" ht="12.75">
      <c r="L350" s="1"/>
    </row>
    <row r="351" ht="12.75">
      <c r="L351" s="1"/>
    </row>
    <row r="352" ht="12.75">
      <c r="L352" s="1"/>
    </row>
    <row r="353" ht="12.75">
      <c r="L353" s="1"/>
    </row>
    <row r="354" ht="12.75">
      <c r="L354" s="1"/>
    </row>
    <row r="355" ht="12.75">
      <c r="L355" s="1"/>
    </row>
    <row r="356" ht="12.75">
      <c r="L356" s="1"/>
    </row>
    <row r="357" ht="12.75">
      <c r="L357" s="1"/>
    </row>
    <row r="358" ht="12.75">
      <c r="L358" s="1"/>
    </row>
    <row r="359" ht="12.75">
      <c r="L359" s="1"/>
    </row>
    <row r="360" ht="12.75">
      <c r="L360" s="1"/>
    </row>
    <row r="361" ht="12.75">
      <c r="L361" s="1"/>
    </row>
    <row r="362" ht="12.75">
      <c r="L362" s="1"/>
    </row>
    <row r="363" ht="12.75">
      <c r="L363" s="1"/>
    </row>
    <row r="364" ht="12.75">
      <c r="L364" s="1"/>
    </row>
    <row r="365" ht="12.75">
      <c r="L365" s="1"/>
    </row>
    <row r="366" ht="12.75">
      <c r="L366" s="1"/>
    </row>
    <row r="367" ht="12.75">
      <c r="L367" s="1"/>
    </row>
    <row r="368" ht="12.75">
      <c r="L368" s="1"/>
    </row>
    <row r="369" ht="12.75">
      <c r="L369" s="1"/>
    </row>
    <row r="370" ht="12.75">
      <c r="L370" s="1"/>
    </row>
    <row r="371" ht="12.75">
      <c r="L371" s="1"/>
    </row>
    <row r="372" ht="12.75">
      <c r="L372" s="1"/>
    </row>
    <row r="373" ht="12.75">
      <c r="L373" s="1"/>
    </row>
    <row r="374" ht="12.75">
      <c r="L374" s="1"/>
    </row>
    <row r="375" ht="12.75">
      <c r="L375" s="1"/>
    </row>
    <row r="376" ht="12.75">
      <c r="L376" s="1"/>
    </row>
    <row r="377" ht="12.75">
      <c r="L377" s="1"/>
    </row>
    <row r="378" ht="12.75">
      <c r="L378" s="1"/>
    </row>
    <row r="379" ht="12.75">
      <c r="L379" s="1"/>
    </row>
    <row r="380" ht="12.75">
      <c r="L380" s="1"/>
    </row>
    <row r="381" ht="12.75">
      <c r="L381" s="1"/>
    </row>
    <row r="382" ht="12.75">
      <c r="L382" s="1"/>
    </row>
    <row r="383" ht="12.75">
      <c r="L383" s="1"/>
    </row>
    <row r="384" ht="12.75">
      <c r="L384" s="1"/>
    </row>
    <row r="385" ht="12.75">
      <c r="L385" s="1"/>
    </row>
    <row r="386" ht="12.75">
      <c r="L386" s="1"/>
    </row>
    <row r="387" ht="12.75">
      <c r="L387" s="1"/>
    </row>
    <row r="388" ht="12.75">
      <c r="L388" s="1"/>
    </row>
    <row r="389" ht="12.75">
      <c r="L389" s="1"/>
    </row>
    <row r="390" ht="12.75">
      <c r="L390" s="1"/>
    </row>
    <row r="391" ht="12.75">
      <c r="L391" s="1"/>
    </row>
    <row r="392" ht="12.75">
      <c r="L392" s="1"/>
    </row>
    <row r="393" ht="12.75">
      <c r="L393" s="1"/>
    </row>
    <row r="394" ht="12.75">
      <c r="L394" s="1"/>
    </row>
    <row r="395" ht="12.75">
      <c r="L395" s="1"/>
    </row>
    <row r="396" ht="12.75">
      <c r="L396" s="1"/>
    </row>
    <row r="397" ht="12.75">
      <c r="L397" s="1"/>
    </row>
    <row r="398" ht="12.75">
      <c r="L398" s="1"/>
    </row>
    <row r="399" ht="12.75">
      <c r="L399" s="1"/>
    </row>
    <row r="400" ht="12.75">
      <c r="L400" s="1"/>
    </row>
    <row r="401" ht="12.75">
      <c r="L401" s="1"/>
    </row>
    <row r="402" ht="12.75">
      <c r="L402" s="1"/>
    </row>
    <row r="403" ht="12.75">
      <c r="L403" s="1"/>
    </row>
    <row r="404" ht="12.75">
      <c r="L404" s="1"/>
    </row>
    <row r="405" ht="12.75">
      <c r="L405" s="1"/>
    </row>
    <row r="406" ht="12.75">
      <c r="L406" s="1"/>
    </row>
    <row r="407" ht="12.75">
      <c r="L407" s="1"/>
    </row>
    <row r="408" ht="12.75">
      <c r="L408" s="1"/>
    </row>
    <row r="409" ht="12.75">
      <c r="L409" s="1"/>
    </row>
    <row r="410" ht="12.75">
      <c r="L410" s="1"/>
    </row>
    <row r="411" ht="12.75">
      <c r="L411" s="1"/>
    </row>
    <row r="412" ht="12.75">
      <c r="L412" s="1"/>
    </row>
    <row r="413" ht="12.75">
      <c r="L413" s="1"/>
    </row>
    <row r="414" ht="12.75">
      <c r="L414" s="1"/>
    </row>
    <row r="415" ht="12.75">
      <c r="L415" s="1"/>
    </row>
    <row r="416" ht="12.75">
      <c r="L416" s="1"/>
    </row>
    <row r="417" ht="12.75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ht="12.75">
      <c r="L426" s="1"/>
    </row>
    <row r="427" ht="12.75">
      <c r="L427" s="1"/>
    </row>
    <row r="428" ht="12.75">
      <c r="L428" s="1"/>
    </row>
    <row r="429" ht="12.75"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2.75">
      <c r="L438" s="1"/>
    </row>
    <row r="439" ht="12.75">
      <c r="L439" s="1"/>
    </row>
    <row r="440" ht="12.75">
      <c r="L440" s="1"/>
    </row>
    <row r="441" ht="12.75">
      <c r="L441" s="1"/>
    </row>
    <row r="442" ht="12.75">
      <c r="L442" s="1"/>
    </row>
    <row r="443" ht="12.75">
      <c r="L443" s="1"/>
    </row>
    <row r="444" ht="12.75">
      <c r="L444" s="1"/>
    </row>
    <row r="445" ht="12.75">
      <c r="L445" s="1"/>
    </row>
    <row r="446" ht="12.75">
      <c r="L446" s="1"/>
    </row>
    <row r="447" ht="12.75">
      <c r="L447" s="1"/>
    </row>
    <row r="448" ht="12.75">
      <c r="L448" s="1"/>
    </row>
    <row r="449" ht="12.75">
      <c r="L449" s="1"/>
    </row>
    <row r="450" ht="12.75">
      <c r="L450" s="1"/>
    </row>
    <row r="451" ht="12.75">
      <c r="L451" s="1"/>
    </row>
    <row r="452" ht="12.75">
      <c r="L452" s="1"/>
    </row>
    <row r="453" ht="12.75">
      <c r="L453" s="1"/>
    </row>
    <row r="454" ht="12.75">
      <c r="L454" s="1"/>
    </row>
    <row r="455" ht="12.75">
      <c r="L455" s="1"/>
    </row>
    <row r="456" ht="12.75">
      <c r="L456" s="1"/>
    </row>
    <row r="457" ht="12.75">
      <c r="L457" s="1"/>
    </row>
    <row r="458" ht="12.75">
      <c r="L458" s="1"/>
    </row>
    <row r="459" ht="12.75">
      <c r="L459" s="1"/>
    </row>
    <row r="460" ht="12.75">
      <c r="L460" s="1"/>
    </row>
    <row r="461" ht="12.75">
      <c r="L461" s="1"/>
    </row>
    <row r="462" ht="12.75">
      <c r="L462" s="1"/>
    </row>
    <row r="463" ht="12.75">
      <c r="L463" s="1"/>
    </row>
    <row r="464" ht="12.75">
      <c r="L464" s="1"/>
    </row>
    <row r="465" ht="12.75">
      <c r="L465" s="1"/>
    </row>
    <row r="466" ht="12.75">
      <c r="L466" s="1"/>
    </row>
    <row r="467" ht="12.75">
      <c r="L467" s="1"/>
    </row>
    <row r="468" ht="12.75">
      <c r="L468" s="1"/>
    </row>
    <row r="469" ht="12.75">
      <c r="L469" s="1"/>
    </row>
    <row r="470" ht="12.75">
      <c r="L470" s="1"/>
    </row>
    <row r="471" ht="12.75">
      <c r="L471" s="1"/>
    </row>
    <row r="472" ht="12.75">
      <c r="L472" s="1"/>
    </row>
    <row r="473" ht="12.75">
      <c r="L473" s="1"/>
    </row>
    <row r="474" ht="12.75">
      <c r="L474" s="1"/>
    </row>
    <row r="475" ht="12.75">
      <c r="L475" s="1"/>
    </row>
    <row r="476" ht="12.75">
      <c r="L476" s="1"/>
    </row>
    <row r="477" ht="12.75">
      <c r="L477" s="1"/>
    </row>
    <row r="478" ht="12.75">
      <c r="L478" s="1"/>
    </row>
    <row r="479" ht="12.75">
      <c r="L479" s="1"/>
    </row>
    <row r="480" ht="12.75">
      <c r="L480" s="1"/>
    </row>
    <row r="481" ht="12.75">
      <c r="L481" s="1"/>
    </row>
    <row r="482" ht="12.75">
      <c r="L482" s="1"/>
    </row>
    <row r="483" ht="12.75">
      <c r="L483" s="1"/>
    </row>
    <row r="484" ht="12.75">
      <c r="L484" s="1"/>
    </row>
    <row r="485" ht="12.75">
      <c r="L485" s="1"/>
    </row>
    <row r="486" ht="12.75">
      <c r="L486" s="1"/>
    </row>
    <row r="487" ht="12.75">
      <c r="L487" s="1"/>
    </row>
    <row r="488" ht="12.75">
      <c r="L488" s="1"/>
    </row>
    <row r="489" ht="12.75">
      <c r="L489" s="1"/>
    </row>
    <row r="490" ht="12.75">
      <c r="L490" s="1"/>
    </row>
    <row r="491" ht="12.75">
      <c r="L491" s="1"/>
    </row>
    <row r="492" ht="12.75">
      <c r="L492" s="1"/>
    </row>
    <row r="493" ht="12.75">
      <c r="L493" s="1"/>
    </row>
    <row r="494" ht="12.75">
      <c r="L494" s="1"/>
    </row>
    <row r="495" ht="12.75">
      <c r="L495" s="1"/>
    </row>
    <row r="496" ht="12.75">
      <c r="L496" s="1"/>
    </row>
    <row r="497" ht="12.75">
      <c r="L497" s="1"/>
    </row>
    <row r="498" ht="12.75">
      <c r="L498" s="1"/>
    </row>
    <row r="499" ht="12.75">
      <c r="L499" s="1"/>
    </row>
    <row r="500" ht="12.75">
      <c r="L500" s="1"/>
    </row>
    <row r="501" ht="12.75">
      <c r="L501" s="1"/>
    </row>
    <row r="502" ht="12.75">
      <c r="L502" s="1"/>
    </row>
    <row r="503" ht="12.75">
      <c r="L503" s="1"/>
    </row>
    <row r="504" ht="12.75">
      <c r="L504" s="1"/>
    </row>
    <row r="505" ht="12.75">
      <c r="L505" s="1"/>
    </row>
    <row r="506" ht="12.75">
      <c r="L506" s="1"/>
    </row>
    <row r="507" ht="12.75">
      <c r="L507" s="1"/>
    </row>
    <row r="508" ht="12.75">
      <c r="L508" s="1"/>
    </row>
    <row r="509" ht="12.75">
      <c r="L509" s="1"/>
    </row>
    <row r="510" ht="12.75">
      <c r="L510" s="1"/>
    </row>
    <row r="511" ht="12.75">
      <c r="L511" s="1"/>
    </row>
    <row r="512" ht="12.75">
      <c r="L512" s="1"/>
    </row>
    <row r="513" ht="12.75">
      <c r="L513" s="1"/>
    </row>
    <row r="514" ht="12.75">
      <c r="L514" s="1"/>
    </row>
    <row r="515" ht="12.75">
      <c r="L515" s="1"/>
    </row>
    <row r="516" ht="12.75">
      <c r="L516" s="1"/>
    </row>
    <row r="517" ht="12.75">
      <c r="L517" s="1"/>
    </row>
    <row r="518" ht="12.75">
      <c r="L518" s="1"/>
    </row>
    <row r="519" ht="12.75">
      <c r="L519" s="1"/>
    </row>
    <row r="520" ht="12.75">
      <c r="L520" s="1"/>
    </row>
    <row r="521" ht="12.75">
      <c r="L521" s="1"/>
    </row>
    <row r="522" ht="12.75">
      <c r="L522" s="1"/>
    </row>
    <row r="523" ht="12.75">
      <c r="L523" s="1"/>
    </row>
    <row r="524" ht="12.75">
      <c r="L524" s="1"/>
    </row>
    <row r="525" ht="12.75">
      <c r="L525" s="1"/>
    </row>
    <row r="526" ht="12.75">
      <c r="L526" s="1"/>
    </row>
    <row r="527" ht="12.75">
      <c r="L527" s="1"/>
    </row>
    <row r="528" ht="12.75">
      <c r="L528" s="1"/>
    </row>
    <row r="529" ht="12.75">
      <c r="L529" s="1"/>
    </row>
    <row r="530" ht="12.75">
      <c r="L530" s="1"/>
    </row>
    <row r="531" ht="12.75">
      <c r="L531" s="1"/>
    </row>
    <row r="532" ht="12.75">
      <c r="L532" s="1"/>
    </row>
    <row r="533" ht="12.75">
      <c r="L533" s="1"/>
    </row>
    <row r="534" ht="12.75">
      <c r="L534" s="1"/>
    </row>
    <row r="535" ht="12.75">
      <c r="L535" s="1"/>
    </row>
    <row r="536" ht="12.75">
      <c r="L536" s="1"/>
    </row>
    <row r="537" ht="12.75">
      <c r="L537" s="1"/>
    </row>
    <row r="538" ht="12.75">
      <c r="L538" s="1"/>
    </row>
    <row r="539" ht="12.75">
      <c r="L539" s="1"/>
    </row>
    <row r="540" ht="12.75">
      <c r="L540" s="1"/>
    </row>
    <row r="541" ht="12.75">
      <c r="L541" s="1"/>
    </row>
    <row r="542" ht="12.75">
      <c r="L542" s="1"/>
    </row>
    <row r="543" ht="12.75">
      <c r="L543" s="1"/>
    </row>
    <row r="544" ht="12.75">
      <c r="L544" s="1"/>
    </row>
    <row r="545" ht="12.75">
      <c r="L545" s="1"/>
    </row>
    <row r="546" ht="12.75">
      <c r="L546" s="1"/>
    </row>
    <row r="547" ht="12.75">
      <c r="L547" s="1"/>
    </row>
    <row r="548" ht="12.75">
      <c r="L548" s="1"/>
    </row>
    <row r="549" ht="12.75">
      <c r="L549" s="1"/>
    </row>
    <row r="550" ht="12.75">
      <c r="L550" s="1"/>
    </row>
    <row r="551" ht="12.75">
      <c r="L551" s="1"/>
    </row>
    <row r="552" ht="12.75">
      <c r="L552" s="1"/>
    </row>
    <row r="553" ht="12.75">
      <c r="L553" s="1"/>
    </row>
    <row r="554" ht="12.75">
      <c r="L554" s="1"/>
    </row>
    <row r="555" ht="12.75">
      <c r="L555" s="1"/>
    </row>
    <row r="556" ht="12.75">
      <c r="L556" s="1"/>
    </row>
    <row r="557" ht="12.75">
      <c r="L557" s="1"/>
    </row>
    <row r="558" ht="12.75">
      <c r="L558" s="1"/>
    </row>
    <row r="559" ht="12.75">
      <c r="L559" s="1"/>
    </row>
    <row r="560" ht="12.75">
      <c r="L560" s="1"/>
    </row>
    <row r="561" ht="12.75">
      <c r="L561" s="1"/>
    </row>
    <row r="562" ht="12.75">
      <c r="L562" s="1"/>
    </row>
    <row r="563" ht="12.75">
      <c r="L563" s="1"/>
    </row>
    <row r="564" ht="12.75">
      <c r="L564" s="1"/>
    </row>
    <row r="565" ht="12.75">
      <c r="L565" s="1"/>
    </row>
    <row r="566" ht="12.75">
      <c r="L566" s="1"/>
    </row>
    <row r="567" ht="12.75">
      <c r="L567" s="1"/>
    </row>
    <row r="568" ht="12.75">
      <c r="L568" s="1"/>
    </row>
    <row r="569" ht="12.75">
      <c r="L569" s="1"/>
    </row>
    <row r="570" ht="12.75">
      <c r="L570" s="1"/>
    </row>
    <row r="571" ht="12.75">
      <c r="L571" s="1"/>
    </row>
    <row r="572" ht="12.75">
      <c r="L572" s="1"/>
    </row>
    <row r="573" ht="12.75">
      <c r="L573" s="1"/>
    </row>
    <row r="574" ht="12.75">
      <c r="L574" s="1"/>
    </row>
    <row r="575" ht="12.75">
      <c r="L575" s="1"/>
    </row>
    <row r="576" ht="12.75">
      <c r="L576" s="1"/>
    </row>
    <row r="577" ht="12.75">
      <c r="L577" s="1"/>
    </row>
    <row r="578" ht="12.75">
      <c r="L578" s="1"/>
    </row>
    <row r="579" ht="12.75">
      <c r="L579" s="1"/>
    </row>
    <row r="580" ht="12.75">
      <c r="L580" s="1"/>
    </row>
    <row r="581" ht="12.75">
      <c r="L581" s="1"/>
    </row>
    <row r="582" ht="12.75">
      <c r="L582" s="1"/>
    </row>
    <row r="583" ht="12.75">
      <c r="L583" s="1"/>
    </row>
    <row r="584" ht="12.75">
      <c r="L584" s="1"/>
    </row>
    <row r="585" ht="12.75">
      <c r="L585" s="1"/>
    </row>
    <row r="586" ht="12.75">
      <c r="L586" s="1"/>
    </row>
    <row r="587" ht="12.75">
      <c r="L587" s="1"/>
    </row>
    <row r="588" ht="12.75">
      <c r="L588" s="1"/>
    </row>
    <row r="589" ht="12.75">
      <c r="L589" s="1"/>
    </row>
    <row r="590" ht="12.75">
      <c r="L590" s="1"/>
    </row>
    <row r="591" ht="12.75">
      <c r="L591" s="1"/>
    </row>
    <row r="592" ht="12.75">
      <c r="L592" s="1"/>
    </row>
    <row r="593" ht="12.75">
      <c r="L593" s="1"/>
    </row>
    <row r="594" ht="12.75">
      <c r="L594" s="1"/>
    </row>
    <row r="595" ht="12.75">
      <c r="L595" s="1"/>
    </row>
    <row r="596" ht="12.75">
      <c r="L596" s="1"/>
    </row>
    <row r="597" ht="12.75">
      <c r="L597" s="1"/>
    </row>
    <row r="598" ht="12.75">
      <c r="L598" s="1"/>
    </row>
    <row r="599" ht="12.75">
      <c r="L599" s="1"/>
    </row>
    <row r="600" ht="12.75">
      <c r="L600" s="1"/>
    </row>
    <row r="601" ht="12.75">
      <c r="L601" s="1"/>
    </row>
    <row r="602" ht="12.75">
      <c r="L602" s="1"/>
    </row>
    <row r="603" ht="12.75">
      <c r="L603" s="1"/>
    </row>
    <row r="604" ht="12.75">
      <c r="L604" s="1"/>
    </row>
    <row r="605" ht="12.75">
      <c r="L605" s="1"/>
    </row>
    <row r="606" ht="12.75">
      <c r="L606" s="1"/>
    </row>
    <row r="607" ht="12.75">
      <c r="L607" s="1"/>
    </row>
    <row r="608" ht="12.75">
      <c r="L608" s="1"/>
    </row>
    <row r="609" ht="12.75">
      <c r="L609" s="1"/>
    </row>
    <row r="610" ht="12.75">
      <c r="L610" s="1"/>
    </row>
    <row r="611" ht="12.75">
      <c r="L611" s="1"/>
    </row>
    <row r="612" ht="12.75">
      <c r="L612" s="1"/>
    </row>
    <row r="613" ht="12.75">
      <c r="L613" s="1"/>
    </row>
    <row r="614" ht="12.75">
      <c r="L614" s="1"/>
    </row>
    <row r="615" ht="12.75">
      <c r="L615" s="1"/>
    </row>
    <row r="616" ht="12.75">
      <c r="L616" s="1"/>
    </row>
    <row r="617" ht="12.75">
      <c r="L617" s="1"/>
    </row>
    <row r="618" ht="12.75">
      <c r="L618" s="1"/>
    </row>
    <row r="619" ht="12.75">
      <c r="L619" s="1"/>
    </row>
    <row r="620" ht="12.75">
      <c r="L620" s="1"/>
    </row>
    <row r="621" ht="12.75">
      <c r="L621" s="1"/>
    </row>
    <row r="622" ht="12.75">
      <c r="L622" s="1"/>
    </row>
    <row r="623" ht="12.75">
      <c r="L623" s="1"/>
    </row>
    <row r="624" ht="12.75">
      <c r="L624" s="1"/>
    </row>
    <row r="625" ht="12.75">
      <c r="L625" s="1"/>
    </row>
    <row r="626" ht="12.75">
      <c r="L626" s="1"/>
    </row>
    <row r="627" ht="12.75">
      <c r="L627" s="1"/>
    </row>
    <row r="628" ht="12.75">
      <c r="L628" s="1"/>
    </row>
    <row r="629" ht="12.75">
      <c r="L629" s="1"/>
    </row>
    <row r="630" ht="12.75">
      <c r="L630" s="1"/>
    </row>
    <row r="631" ht="12.75">
      <c r="L631" s="1"/>
    </row>
    <row r="632" ht="12.75">
      <c r="L632" s="1"/>
    </row>
    <row r="633" ht="12.75">
      <c r="L633" s="1"/>
    </row>
    <row r="634" ht="12.75">
      <c r="L634" s="1"/>
    </row>
    <row r="635" ht="12.75">
      <c r="L635" s="1"/>
    </row>
    <row r="636" ht="12.75">
      <c r="L636" s="1"/>
    </row>
    <row r="637" ht="12.75">
      <c r="L637" s="1"/>
    </row>
    <row r="638" ht="12.75">
      <c r="L638" s="1"/>
    </row>
    <row r="639" ht="12.75">
      <c r="L639" s="1"/>
    </row>
    <row r="640" ht="12.75">
      <c r="L640" s="1"/>
    </row>
    <row r="641" ht="12.75">
      <c r="L641" s="1"/>
    </row>
    <row r="642" ht="12.75">
      <c r="L642" s="1"/>
    </row>
    <row r="643" ht="12.75">
      <c r="L643" s="1"/>
    </row>
    <row r="644" ht="12.75">
      <c r="L644" s="1"/>
    </row>
    <row r="645" ht="12.75">
      <c r="L645" s="1"/>
    </row>
    <row r="646" ht="12.75">
      <c r="L646" s="1"/>
    </row>
    <row r="647" ht="12.75">
      <c r="L647" s="1"/>
    </row>
    <row r="648" ht="12.75">
      <c r="L648" s="1"/>
    </row>
    <row r="649" ht="12.75">
      <c r="L649" s="1"/>
    </row>
    <row r="650" ht="12.75">
      <c r="L650" s="1"/>
    </row>
    <row r="651" ht="12.75">
      <c r="L651" s="1"/>
    </row>
    <row r="652" ht="12.75">
      <c r="L652" s="1"/>
    </row>
    <row r="653" ht="12.75">
      <c r="L653" s="1"/>
    </row>
    <row r="654" ht="12.75">
      <c r="L654" s="1"/>
    </row>
    <row r="655" ht="12.75">
      <c r="L655" s="1"/>
    </row>
    <row r="656" ht="12.75">
      <c r="L656" s="1"/>
    </row>
    <row r="657" ht="12.75">
      <c r="L657" s="1"/>
    </row>
    <row r="658" ht="12.75">
      <c r="L658" s="1"/>
    </row>
    <row r="659" ht="12.75">
      <c r="L659" s="1"/>
    </row>
    <row r="660" ht="12.75">
      <c r="L660" s="1"/>
    </row>
    <row r="661" ht="12.75">
      <c r="L661" s="1"/>
    </row>
    <row r="662" ht="12.75">
      <c r="L662" s="1"/>
    </row>
    <row r="663" ht="12.75">
      <c r="L663" s="1"/>
    </row>
    <row r="664" ht="12.75">
      <c r="L664" s="1"/>
    </row>
    <row r="665" ht="12.75">
      <c r="L665" s="1"/>
    </row>
    <row r="666" ht="12.75">
      <c r="L666" s="1"/>
    </row>
    <row r="667" ht="12.75">
      <c r="L667" s="1"/>
    </row>
    <row r="668" ht="12.75">
      <c r="L668" s="1"/>
    </row>
    <row r="669" ht="12.75">
      <c r="L669" s="1"/>
    </row>
    <row r="670" ht="12.75">
      <c r="L670" s="1"/>
    </row>
    <row r="671" ht="12.75">
      <c r="L671" s="1"/>
    </row>
    <row r="672" ht="12.75">
      <c r="L672" s="1"/>
    </row>
    <row r="673" ht="12.75">
      <c r="L673" s="1"/>
    </row>
    <row r="674" ht="12.75">
      <c r="L674" s="1"/>
    </row>
    <row r="675" ht="12.75">
      <c r="L675" s="1"/>
    </row>
    <row r="676" ht="12.75">
      <c r="L676" s="1"/>
    </row>
    <row r="677" ht="12.75">
      <c r="L677" s="1"/>
    </row>
    <row r="678" ht="12.75">
      <c r="L678" s="1"/>
    </row>
    <row r="679" ht="12.75">
      <c r="L679" s="1"/>
    </row>
    <row r="680" ht="12.75">
      <c r="L680" s="1"/>
    </row>
    <row r="681" ht="12.75">
      <c r="L681" s="1"/>
    </row>
    <row r="682" ht="12.75">
      <c r="L682" s="1"/>
    </row>
    <row r="683" ht="12.75">
      <c r="L683" s="1"/>
    </row>
    <row r="684" ht="12.75">
      <c r="L684" s="1"/>
    </row>
    <row r="685" ht="12.75">
      <c r="L685" s="1"/>
    </row>
    <row r="686" ht="12.75">
      <c r="L686" s="1"/>
    </row>
    <row r="687" ht="12.75">
      <c r="L687" s="1"/>
    </row>
    <row r="688" ht="12.75">
      <c r="L688" s="1"/>
    </row>
    <row r="689" ht="12.75">
      <c r="L689" s="1"/>
    </row>
    <row r="690" ht="12.75">
      <c r="L690" s="1"/>
    </row>
    <row r="691" ht="12.75">
      <c r="L691" s="1"/>
    </row>
    <row r="692" ht="12.75">
      <c r="L692" s="1"/>
    </row>
    <row r="693" ht="12.75">
      <c r="L693" s="1"/>
    </row>
    <row r="694" ht="12.75">
      <c r="L694" s="1"/>
    </row>
    <row r="695" ht="12.75">
      <c r="L695" s="1"/>
    </row>
    <row r="696" ht="12.75">
      <c r="L696" s="1"/>
    </row>
    <row r="697" ht="12.75">
      <c r="L697" s="1"/>
    </row>
    <row r="698" ht="12.75">
      <c r="L698" s="1"/>
    </row>
    <row r="699" ht="12.75">
      <c r="L699" s="1"/>
    </row>
    <row r="700" ht="12.75">
      <c r="L700" s="1"/>
    </row>
    <row r="701" ht="12.75">
      <c r="L701" s="1"/>
    </row>
    <row r="702" ht="12.75">
      <c r="L702" s="1"/>
    </row>
    <row r="703" ht="12.75">
      <c r="L703" s="1"/>
    </row>
    <row r="704" ht="12.75">
      <c r="L704" s="1"/>
    </row>
    <row r="705" ht="12.75">
      <c r="L705" s="1"/>
    </row>
    <row r="706" ht="12.75">
      <c r="L706" s="1"/>
    </row>
    <row r="707" ht="12.75">
      <c r="L707" s="1"/>
    </row>
    <row r="708" ht="12.75">
      <c r="L708" s="1"/>
    </row>
    <row r="709" ht="12.75">
      <c r="L709" s="1"/>
    </row>
    <row r="710" ht="12.75">
      <c r="L710" s="1"/>
    </row>
    <row r="711" ht="12.75">
      <c r="L711" s="1"/>
    </row>
    <row r="712" ht="12.75">
      <c r="L712" s="1"/>
    </row>
    <row r="713" ht="12.75">
      <c r="L713" s="1"/>
    </row>
    <row r="714" ht="12.75">
      <c r="L714" s="1"/>
    </row>
    <row r="715" ht="12.75">
      <c r="L715" s="1"/>
    </row>
    <row r="716" ht="12.75">
      <c r="L716" s="1"/>
    </row>
    <row r="717" ht="12.75">
      <c r="L717" s="1"/>
    </row>
    <row r="718" ht="12.75">
      <c r="L718" s="1"/>
    </row>
    <row r="719" ht="12.75">
      <c r="L719" s="1"/>
    </row>
    <row r="720" ht="12.75">
      <c r="L720" s="1"/>
    </row>
    <row r="721" ht="12.75">
      <c r="L721" s="1"/>
    </row>
    <row r="722" ht="12.75">
      <c r="L722" s="1"/>
    </row>
  </sheetData>
  <sheetProtection password="E9A1" sheet="1" selectLockedCells="1"/>
  <autoFilter ref="A6:T94"/>
  <mergeCells count="4">
    <mergeCell ref="F97:G97"/>
    <mergeCell ref="F98:G98"/>
    <mergeCell ref="A97:E97"/>
    <mergeCell ref="A98:E9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4.00390625" style="0" customWidth="1"/>
    <col min="2" max="2" width="27.57421875" style="0" customWidth="1"/>
    <col min="6" max="6" width="8.7109375" style="0" customWidth="1"/>
    <col min="11" max="11" width="11.28125" style="0" bestFit="1" customWidth="1"/>
    <col min="12" max="12" width="12.57421875" style="0" bestFit="1" customWidth="1"/>
    <col min="13" max="13" width="10.140625" style="0" customWidth="1"/>
    <col min="15" max="15" width="10.7109375" style="0" customWidth="1"/>
    <col min="16" max="16" width="9.28125" style="0" bestFit="1" customWidth="1"/>
    <col min="17" max="17" width="9.57421875" style="0" bestFit="1" customWidth="1"/>
    <col min="18" max="18" width="13.57421875" style="0" customWidth="1"/>
    <col min="19" max="19" width="12.28125" style="0" customWidth="1"/>
    <col min="20" max="20" width="16.8515625" style="0" customWidth="1"/>
    <col min="21" max="21" width="12.57421875" style="0" customWidth="1"/>
    <col min="22" max="22" width="14.140625" style="0" customWidth="1"/>
    <col min="23" max="23" width="14.421875" style="0" customWidth="1"/>
  </cols>
  <sheetData>
    <row r="1" spans="1:21" ht="18.75">
      <c r="A1" s="9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>
      <c r="A2" s="10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12" t="s">
        <v>105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" t="s">
        <v>103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thickBot="1">
      <c r="A5" s="8" t="s">
        <v>107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3" s="11" customFormat="1" ht="104.25" customHeight="1" thickBot="1" thickTop="1">
      <c r="A6" s="36" t="s">
        <v>1</v>
      </c>
      <c r="B6" s="37" t="s">
        <v>2</v>
      </c>
      <c r="C6" s="20" t="s">
        <v>123</v>
      </c>
      <c r="D6" s="54" t="s">
        <v>108</v>
      </c>
      <c r="E6" s="54" t="s">
        <v>38</v>
      </c>
      <c r="F6" s="21" t="s">
        <v>109</v>
      </c>
      <c r="G6" s="22" t="s">
        <v>104</v>
      </c>
      <c r="H6" s="22" t="s">
        <v>3</v>
      </c>
      <c r="I6" s="23" t="s">
        <v>4</v>
      </c>
      <c r="J6" s="23" t="s">
        <v>21</v>
      </c>
      <c r="K6" s="23" t="s">
        <v>5</v>
      </c>
      <c r="L6" s="23" t="s">
        <v>110</v>
      </c>
      <c r="M6" s="24" t="s">
        <v>6</v>
      </c>
      <c r="N6" s="25" t="s">
        <v>111</v>
      </c>
      <c r="O6" s="26" t="s">
        <v>7</v>
      </c>
      <c r="P6" s="26" t="s">
        <v>22</v>
      </c>
      <c r="Q6" s="26" t="s">
        <v>23</v>
      </c>
      <c r="R6" s="62" t="s">
        <v>112</v>
      </c>
      <c r="S6" s="27" t="s">
        <v>113</v>
      </c>
      <c r="T6" s="28" t="s">
        <v>114</v>
      </c>
      <c r="U6" s="61" t="s">
        <v>8</v>
      </c>
      <c r="V6" s="66" t="s">
        <v>131</v>
      </c>
      <c r="W6" s="67" t="s">
        <v>132</v>
      </c>
    </row>
    <row r="7" spans="1:25" s="2" customFormat="1" ht="24" customHeight="1">
      <c r="A7" s="38">
        <v>1</v>
      </c>
      <c r="B7" s="39" t="s">
        <v>27</v>
      </c>
      <c r="C7" s="87">
        <v>200</v>
      </c>
      <c r="D7" s="55">
        <v>12</v>
      </c>
      <c r="E7" s="55">
        <v>4</v>
      </c>
      <c r="F7" s="49">
        <v>150</v>
      </c>
      <c r="G7" s="126"/>
      <c r="H7" s="121"/>
      <c r="I7" s="122"/>
      <c r="J7" s="122">
        <v>0</v>
      </c>
      <c r="K7" s="123"/>
      <c r="L7" s="123"/>
      <c r="M7" s="34">
        <v>0.21</v>
      </c>
      <c r="N7" s="43">
        <f>IF(J7,(C7+D7*E7+F7)/J7,0)</f>
        <v>0</v>
      </c>
      <c r="O7" s="79">
        <f>IF(J7,R7/N7/J7,0)</f>
        <v>0</v>
      </c>
      <c r="P7" s="79">
        <f>IF(J7,L7/N7/J7,0)</f>
        <v>0</v>
      </c>
      <c r="Q7" s="41">
        <f aca="true" t="shared" si="0" ref="Q7:Q23">O7+P7</f>
        <v>0</v>
      </c>
      <c r="R7" s="80">
        <f aca="true" t="shared" si="1" ref="R7:R23">N7*K7</f>
        <v>0</v>
      </c>
      <c r="S7" s="81">
        <f aca="true" t="shared" si="2" ref="S7:S23">Q7*N7*J7</f>
        <v>0</v>
      </c>
      <c r="T7" s="41">
        <f aca="true" t="shared" si="3" ref="T7:T23">S7*(1+M7)</f>
        <v>0</v>
      </c>
      <c r="U7" s="82">
        <f>IF(J7,T7/N7/J7,0)</f>
        <v>0</v>
      </c>
      <c r="V7" s="41">
        <f aca="true" t="shared" si="4" ref="V7:W9">S7*8</f>
        <v>0</v>
      </c>
      <c r="W7" s="69">
        <f t="shared" si="4"/>
        <v>0</v>
      </c>
      <c r="Y7" s="2" t="s">
        <v>128</v>
      </c>
    </row>
    <row r="8" spans="1:25" s="2" customFormat="1" ht="24" customHeight="1">
      <c r="A8" s="38">
        <v>2</v>
      </c>
      <c r="B8" s="39" t="s">
        <v>93</v>
      </c>
      <c r="C8" s="88">
        <v>300</v>
      </c>
      <c r="D8" s="58">
        <v>12</v>
      </c>
      <c r="E8" s="58">
        <v>4</v>
      </c>
      <c r="F8" s="59">
        <v>150</v>
      </c>
      <c r="G8" s="127"/>
      <c r="H8" s="121"/>
      <c r="I8" s="122"/>
      <c r="J8" s="122">
        <v>0</v>
      </c>
      <c r="K8" s="123"/>
      <c r="L8" s="123"/>
      <c r="M8" s="34">
        <v>0.21</v>
      </c>
      <c r="N8" s="43">
        <f aca="true" t="shared" si="5" ref="N8:N23">IF(J8,(C8+D8*E8+F8)/J8,0)</f>
        <v>0</v>
      </c>
      <c r="O8" s="79">
        <f aca="true" t="shared" si="6" ref="O8:O23">IF(J8,R8/N8/J8,0)</f>
        <v>0</v>
      </c>
      <c r="P8" s="79">
        <f aca="true" t="shared" si="7" ref="P8:P23">IF(J8,L8/N8/J8,0)</f>
        <v>0</v>
      </c>
      <c r="Q8" s="41">
        <f t="shared" si="0"/>
        <v>0</v>
      </c>
      <c r="R8" s="80">
        <f t="shared" si="1"/>
        <v>0</v>
      </c>
      <c r="S8" s="81">
        <f t="shared" si="2"/>
        <v>0</v>
      </c>
      <c r="T8" s="41">
        <f t="shared" si="3"/>
        <v>0</v>
      </c>
      <c r="U8" s="82">
        <f aca="true" t="shared" si="8" ref="U8:U23">IF(J8,T8/N8/J8,0)</f>
        <v>0</v>
      </c>
      <c r="V8" s="41">
        <f t="shared" si="4"/>
        <v>0</v>
      </c>
      <c r="W8" s="71">
        <f t="shared" si="4"/>
        <v>0</v>
      </c>
      <c r="Y8" s="2" t="s">
        <v>106</v>
      </c>
    </row>
    <row r="9" spans="1:23" s="2" customFormat="1" ht="24" customHeight="1">
      <c r="A9" s="38">
        <v>3</v>
      </c>
      <c r="B9" s="39" t="s">
        <v>99</v>
      </c>
      <c r="C9" s="87">
        <v>300</v>
      </c>
      <c r="D9" s="55">
        <v>12</v>
      </c>
      <c r="E9" s="55">
        <v>12</v>
      </c>
      <c r="F9" s="49">
        <v>150</v>
      </c>
      <c r="G9" s="126"/>
      <c r="H9" s="121"/>
      <c r="I9" s="122"/>
      <c r="J9" s="122">
        <v>0</v>
      </c>
      <c r="K9" s="123"/>
      <c r="L9" s="123"/>
      <c r="M9" s="34">
        <v>0.21</v>
      </c>
      <c r="N9" s="43">
        <f t="shared" si="5"/>
        <v>0</v>
      </c>
      <c r="O9" s="79">
        <f t="shared" si="6"/>
        <v>0</v>
      </c>
      <c r="P9" s="79">
        <f t="shared" si="7"/>
        <v>0</v>
      </c>
      <c r="Q9" s="41">
        <f t="shared" si="0"/>
        <v>0</v>
      </c>
      <c r="R9" s="80">
        <f t="shared" si="1"/>
        <v>0</v>
      </c>
      <c r="S9" s="81">
        <f t="shared" si="2"/>
        <v>0</v>
      </c>
      <c r="T9" s="41">
        <f t="shared" si="3"/>
        <v>0</v>
      </c>
      <c r="U9" s="82">
        <f t="shared" si="8"/>
        <v>0</v>
      </c>
      <c r="V9" s="41">
        <f t="shared" si="4"/>
        <v>0</v>
      </c>
      <c r="W9" s="83">
        <f t="shared" si="4"/>
        <v>0</v>
      </c>
    </row>
    <row r="10" spans="1:23" s="2" customFormat="1" ht="24" customHeight="1">
      <c r="A10" s="38">
        <v>4</v>
      </c>
      <c r="B10" s="39" t="s">
        <v>94</v>
      </c>
      <c r="C10" s="88">
        <v>250</v>
      </c>
      <c r="D10" s="58">
        <v>12</v>
      </c>
      <c r="E10" s="58">
        <v>4</v>
      </c>
      <c r="F10" s="59">
        <v>150</v>
      </c>
      <c r="G10" s="127"/>
      <c r="H10" s="121"/>
      <c r="I10" s="122"/>
      <c r="J10" s="122">
        <v>0</v>
      </c>
      <c r="K10" s="123"/>
      <c r="L10" s="123"/>
      <c r="M10" s="34">
        <v>0.21</v>
      </c>
      <c r="N10" s="43">
        <f t="shared" si="5"/>
        <v>0</v>
      </c>
      <c r="O10" s="79">
        <f t="shared" si="6"/>
        <v>0</v>
      </c>
      <c r="P10" s="79">
        <f t="shared" si="7"/>
        <v>0</v>
      </c>
      <c r="Q10" s="41">
        <f t="shared" si="0"/>
        <v>0</v>
      </c>
      <c r="R10" s="80">
        <f t="shared" si="1"/>
        <v>0</v>
      </c>
      <c r="S10" s="81">
        <f t="shared" si="2"/>
        <v>0</v>
      </c>
      <c r="T10" s="41">
        <f t="shared" si="3"/>
        <v>0</v>
      </c>
      <c r="U10" s="82">
        <f t="shared" si="8"/>
        <v>0</v>
      </c>
      <c r="V10" s="41">
        <f aca="true" t="shared" si="9" ref="V10:V22">S10*8</f>
        <v>0</v>
      </c>
      <c r="W10" s="71">
        <f aca="true" t="shared" si="10" ref="W10:W22">T10*8</f>
        <v>0</v>
      </c>
    </row>
    <row r="11" spans="1:23" s="2" customFormat="1" ht="24" customHeight="1">
      <c r="A11" s="38">
        <v>5</v>
      </c>
      <c r="B11" s="39" t="s">
        <v>25</v>
      </c>
      <c r="C11" s="87">
        <v>300</v>
      </c>
      <c r="D11" s="55">
        <v>12</v>
      </c>
      <c r="E11" s="55">
        <v>4</v>
      </c>
      <c r="F11" s="49">
        <v>150</v>
      </c>
      <c r="G11" s="126"/>
      <c r="H11" s="121"/>
      <c r="I11" s="122"/>
      <c r="J11" s="122">
        <v>0</v>
      </c>
      <c r="K11" s="123"/>
      <c r="L11" s="123"/>
      <c r="M11" s="34">
        <v>0.21</v>
      </c>
      <c r="N11" s="43">
        <f t="shared" si="5"/>
        <v>0</v>
      </c>
      <c r="O11" s="79">
        <f t="shared" si="6"/>
        <v>0</v>
      </c>
      <c r="P11" s="79">
        <f t="shared" si="7"/>
        <v>0</v>
      </c>
      <c r="Q11" s="41">
        <f t="shared" si="0"/>
        <v>0</v>
      </c>
      <c r="R11" s="80">
        <f t="shared" si="1"/>
        <v>0</v>
      </c>
      <c r="S11" s="81">
        <f t="shared" si="2"/>
        <v>0</v>
      </c>
      <c r="T11" s="41">
        <f t="shared" si="3"/>
        <v>0</v>
      </c>
      <c r="U11" s="82">
        <f t="shared" si="8"/>
        <v>0</v>
      </c>
      <c r="V11" s="41">
        <f t="shared" si="9"/>
        <v>0</v>
      </c>
      <c r="W11" s="83">
        <f t="shared" si="10"/>
        <v>0</v>
      </c>
    </row>
    <row r="12" spans="1:23" s="2" customFormat="1" ht="24" customHeight="1">
      <c r="A12" s="38">
        <v>6</v>
      </c>
      <c r="B12" s="39" t="s">
        <v>84</v>
      </c>
      <c r="C12" s="88">
        <v>300</v>
      </c>
      <c r="D12" s="58">
        <v>12</v>
      </c>
      <c r="E12" s="58">
        <v>12</v>
      </c>
      <c r="F12" s="52">
        <v>150</v>
      </c>
      <c r="G12" s="126"/>
      <c r="H12" s="121"/>
      <c r="I12" s="122"/>
      <c r="J12" s="122">
        <v>0</v>
      </c>
      <c r="K12" s="123"/>
      <c r="L12" s="123"/>
      <c r="M12" s="34">
        <v>0.21</v>
      </c>
      <c r="N12" s="43">
        <f t="shared" si="5"/>
        <v>0</v>
      </c>
      <c r="O12" s="79">
        <f t="shared" si="6"/>
        <v>0</v>
      </c>
      <c r="P12" s="79">
        <f t="shared" si="7"/>
        <v>0</v>
      </c>
      <c r="Q12" s="41">
        <f t="shared" si="0"/>
        <v>0</v>
      </c>
      <c r="R12" s="80">
        <f t="shared" si="1"/>
        <v>0</v>
      </c>
      <c r="S12" s="81">
        <f t="shared" si="2"/>
        <v>0</v>
      </c>
      <c r="T12" s="41">
        <f t="shared" si="3"/>
        <v>0</v>
      </c>
      <c r="U12" s="82">
        <f t="shared" si="8"/>
        <v>0</v>
      </c>
      <c r="V12" s="41">
        <f t="shared" si="9"/>
        <v>0</v>
      </c>
      <c r="W12" s="71">
        <f t="shared" si="10"/>
        <v>0</v>
      </c>
    </row>
    <row r="13" spans="1:23" s="2" customFormat="1" ht="24" customHeight="1">
      <c r="A13" s="38">
        <v>7</v>
      </c>
      <c r="B13" s="39" t="s">
        <v>82</v>
      </c>
      <c r="C13" s="88">
        <v>200</v>
      </c>
      <c r="D13" s="55">
        <v>12</v>
      </c>
      <c r="E13" s="55">
        <v>4</v>
      </c>
      <c r="F13" s="52">
        <v>150</v>
      </c>
      <c r="G13" s="126"/>
      <c r="H13" s="121"/>
      <c r="I13" s="122"/>
      <c r="J13" s="122">
        <v>0</v>
      </c>
      <c r="K13" s="123"/>
      <c r="L13" s="123"/>
      <c r="M13" s="34">
        <v>0.21</v>
      </c>
      <c r="N13" s="43">
        <f t="shared" si="5"/>
        <v>0</v>
      </c>
      <c r="O13" s="79">
        <f t="shared" si="6"/>
        <v>0</v>
      </c>
      <c r="P13" s="79">
        <f t="shared" si="7"/>
        <v>0</v>
      </c>
      <c r="Q13" s="41">
        <f t="shared" si="0"/>
        <v>0</v>
      </c>
      <c r="R13" s="80">
        <f t="shared" si="1"/>
        <v>0</v>
      </c>
      <c r="S13" s="81">
        <f t="shared" si="2"/>
        <v>0</v>
      </c>
      <c r="T13" s="41">
        <f t="shared" si="3"/>
        <v>0</v>
      </c>
      <c r="U13" s="82">
        <f t="shared" si="8"/>
        <v>0</v>
      </c>
      <c r="V13" s="41">
        <f t="shared" si="9"/>
        <v>0</v>
      </c>
      <c r="W13" s="71">
        <f t="shared" si="10"/>
        <v>0</v>
      </c>
    </row>
    <row r="14" spans="1:23" s="2" customFormat="1" ht="24" customHeight="1">
      <c r="A14" s="38">
        <v>8</v>
      </c>
      <c r="B14" s="39" t="s">
        <v>127</v>
      </c>
      <c r="C14" s="88">
        <v>1000</v>
      </c>
      <c r="D14" s="55">
        <v>12</v>
      </c>
      <c r="E14" s="55">
        <v>12</v>
      </c>
      <c r="F14" s="52">
        <v>50</v>
      </c>
      <c r="G14" s="126"/>
      <c r="H14" s="121"/>
      <c r="I14" s="122"/>
      <c r="J14" s="122">
        <v>0</v>
      </c>
      <c r="K14" s="123"/>
      <c r="L14" s="123"/>
      <c r="M14" s="34">
        <v>0.21</v>
      </c>
      <c r="N14" s="43">
        <f t="shared" si="5"/>
        <v>0</v>
      </c>
      <c r="O14" s="79">
        <f t="shared" si="6"/>
        <v>0</v>
      </c>
      <c r="P14" s="79">
        <f t="shared" si="7"/>
        <v>0</v>
      </c>
      <c r="Q14" s="41">
        <f>O14+P14</f>
        <v>0</v>
      </c>
      <c r="R14" s="80">
        <f>N14*K14</f>
        <v>0</v>
      </c>
      <c r="S14" s="81">
        <f>Q14*N14*J14</f>
        <v>0</v>
      </c>
      <c r="T14" s="41">
        <f>S14*(1+M14)</f>
        <v>0</v>
      </c>
      <c r="U14" s="82">
        <f t="shared" si="8"/>
        <v>0</v>
      </c>
      <c r="V14" s="41">
        <f t="shared" si="9"/>
        <v>0</v>
      </c>
      <c r="W14" s="83">
        <f t="shared" si="10"/>
        <v>0</v>
      </c>
    </row>
    <row r="15" spans="1:23" s="2" customFormat="1" ht="24" customHeight="1">
      <c r="A15" s="38">
        <v>9</v>
      </c>
      <c r="B15" s="39" t="s">
        <v>95</v>
      </c>
      <c r="C15" s="88">
        <v>280</v>
      </c>
      <c r="D15" s="58">
        <v>12</v>
      </c>
      <c r="E15" s="58">
        <v>12</v>
      </c>
      <c r="F15" s="52">
        <v>150</v>
      </c>
      <c r="G15" s="127"/>
      <c r="H15" s="121"/>
      <c r="I15" s="122"/>
      <c r="J15" s="122">
        <v>0</v>
      </c>
      <c r="K15" s="123"/>
      <c r="L15" s="123"/>
      <c r="M15" s="34">
        <v>0.21</v>
      </c>
      <c r="N15" s="43">
        <f t="shared" si="5"/>
        <v>0</v>
      </c>
      <c r="O15" s="79">
        <f t="shared" si="6"/>
        <v>0</v>
      </c>
      <c r="P15" s="79">
        <f t="shared" si="7"/>
        <v>0</v>
      </c>
      <c r="Q15" s="41">
        <f t="shared" si="0"/>
        <v>0</v>
      </c>
      <c r="R15" s="80">
        <f t="shared" si="1"/>
        <v>0</v>
      </c>
      <c r="S15" s="81">
        <f t="shared" si="2"/>
        <v>0</v>
      </c>
      <c r="T15" s="41">
        <f t="shared" si="3"/>
        <v>0</v>
      </c>
      <c r="U15" s="82">
        <f t="shared" si="8"/>
        <v>0</v>
      </c>
      <c r="V15" s="41">
        <f t="shared" si="9"/>
        <v>0</v>
      </c>
      <c r="W15" s="71">
        <f t="shared" si="10"/>
        <v>0</v>
      </c>
    </row>
    <row r="16" spans="1:23" s="2" customFormat="1" ht="24" customHeight="1">
      <c r="A16" s="38">
        <v>10</v>
      </c>
      <c r="B16" s="39" t="s">
        <v>83</v>
      </c>
      <c r="C16" s="88">
        <v>350</v>
      </c>
      <c r="D16" s="58">
        <v>12</v>
      </c>
      <c r="E16" s="58">
        <v>4</v>
      </c>
      <c r="F16" s="52">
        <v>150</v>
      </c>
      <c r="G16" s="126"/>
      <c r="H16" s="121"/>
      <c r="I16" s="122"/>
      <c r="J16" s="122">
        <v>0</v>
      </c>
      <c r="K16" s="123"/>
      <c r="L16" s="123"/>
      <c r="M16" s="34">
        <v>0.21</v>
      </c>
      <c r="N16" s="43">
        <f t="shared" si="5"/>
        <v>0</v>
      </c>
      <c r="O16" s="79">
        <f t="shared" si="6"/>
        <v>0</v>
      </c>
      <c r="P16" s="79">
        <f t="shared" si="7"/>
        <v>0</v>
      </c>
      <c r="Q16" s="41">
        <f t="shared" si="0"/>
        <v>0</v>
      </c>
      <c r="R16" s="80">
        <f t="shared" si="1"/>
        <v>0</v>
      </c>
      <c r="S16" s="81">
        <f t="shared" si="2"/>
        <v>0</v>
      </c>
      <c r="T16" s="41">
        <f t="shared" si="3"/>
        <v>0</v>
      </c>
      <c r="U16" s="82">
        <f t="shared" si="8"/>
        <v>0</v>
      </c>
      <c r="V16" s="41">
        <f t="shared" si="9"/>
        <v>0</v>
      </c>
      <c r="W16" s="83">
        <f t="shared" si="10"/>
        <v>0</v>
      </c>
    </row>
    <row r="17" spans="1:23" s="2" customFormat="1" ht="24" customHeight="1">
      <c r="A17" s="38">
        <v>11</v>
      </c>
      <c r="B17" s="39" t="s">
        <v>100</v>
      </c>
      <c r="C17" s="87">
        <v>260</v>
      </c>
      <c r="D17" s="55">
        <v>12</v>
      </c>
      <c r="E17" s="55">
        <v>12</v>
      </c>
      <c r="F17" s="49">
        <v>150</v>
      </c>
      <c r="G17" s="127"/>
      <c r="H17" s="121"/>
      <c r="I17" s="122"/>
      <c r="J17" s="122">
        <v>0</v>
      </c>
      <c r="K17" s="123"/>
      <c r="L17" s="123"/>
      <c r="M17" s="34">
        <v>0.21</v>
      </c>
      <c r="N17" s="43">
        <f t="shared" si="5"/>
        <v>0</v>
      </c>
      <c r="O17" s="79">
        <f t="shared" si="6"/>
        <v>0</v>
      </c>
      <c r="P17" s="79">
        <f t="shared" si="7"/>
        <v>0</v>
      </c>
      <c r="Q17" s="41">
        <f t="shared" si="0"/>
        <v>0</v>
      </c>
      <c r="R17" s="80">
        <f t="shared" si="1"/>
        <v>0</v>
      </c>
      <c r="S17" s="81">
        <f t="shared" si="2"/>
        <v>0</v>
      </c>
      <c r="T17" s="41">
        <f t="shared" si="3"/>
        <v>0</v>
      </c>
      <c r="U17" s="82">
        <f t="shared" si="8"/>
        <v>0</v>
      </c>
      <c r="V17" s="41">
        <f t="shared" si="9"/>
        <v>0</v>
      </c>
      <c r="W17" s="71">
        <f t="shared" si="10"/>
        <v>0</v>
      </c>
    </row>
    <row r="18" spans="1:23" s="2" customFormat="1" ht="24" customHeight="1">
      <c r="A18" s="38">
        <v>12</v>
      </c>
      <c r="B18" s="39" t="s">
        <v>97</v>
      </c>
      <c r="C18" s="88">
        <v>300</v>
      </c>
      <c r="D18" s="58">
        <v>12</v>
      </c>
      <c r="E18" s="58">
        <v>4</v>
      </c>
      <c r="F18" s="52">
        <v>150</v>
      </c>
      <c r="G18" s="126"/>
      <c r="H18" s="121"/>
      <c r="I18" s="122"/>
      <c r="J18" s="122">
        <v>0</v>
      </c>
      <c r="K18" s="123"/>
      <c r="L18" s="123"/>
      <c r="M18" s="34">
        <v>0.21</v>
      </c>
      <c r="N18" s="43">
        <f t="shared" si="5"/>
        <v>0</v>
      </c>
      <c r="O18" s="79">
        <f t="shared" si="6"/>
        <v>0</v>
      </c>
      <c r="P18" s="79">
        <f t="shared" si="7"/>
        <v>0</v>
      </c>
      <c r="Q18" s="41">
        <f t="shared" si="0"/>
        <v>0</v>
      </c>
      <c r="R18" s="80">
        <f t="shared" si="1"/>
        <v>0</v>
      </c>
      <c r="S18" s="81">
        <f t="shared" si="2"/>
        <v>0</v>
      </c>
      <c r="T18" s="41">
        <f t="shared" si="3"/>
        <v>0</v>
      </c>
      <c r="U18" s="82">
        <f t="shared" si="8"/>
        <v>0</v>
      </c>
      <c r="V18" s="41">
        <f t="shared" si="9"/>
        <v>0</v>
      </c>
      <c r="W18" s="83">
        <f t="shared" si="10"/>
        <v>0</v>
      </c>
    </row>
    <row r="19" spans="1:23" s="2" customFormat="1" ht="24" customHeight="1">
      <c r="A19" s="38">
        <v>13</v>
      </c>
      <c r="B19" s="39" t="s">
        <v>98</v>
      </c>
      <c r="C19" s="88">
        <v>300</v>
      </c>
      <c r="D19" s="58">
        <v>12</v>
      </c>
      <c r="E19" s="58">
        <v>4</v>
      </c>
      <c r="F19" s="52">
        <v>150</v>
      </c>
      <c r="G19" s="127"/>
      <c r="H19" s="121"/>
      <c r="I19" s="122"/>
      <c r="J19" s="122">
        <v>0</v>
      </c>
      <c r="K19" s="123"/>
      <c r="L19" s="123"/>
      <c r="M19" s="34">
        <v>0.21</v>
      </c>
      <c r="N19" s="43">
        <f t="shared" si="5"/>
        <v>0</v>
      </c>
      <c r="O19" s="79">
        <f t="shared" si="6"/>
        <v>0</v>
      </c>
      <c r="P19" s="79">
        <f t="shared" si="7"/>
        <v>0</v>
      </c>
      <c r="Q19" s="41">
        <f t="shared" si="0"/>
        <v>0</v>
      </c>
      <c r="R19" s="80">
        <f t="shared" si="1"/>
        <v>0</v>
      </c>
      <c r="S19" s="81">
        <f t="shared" si="2"/>
        <v>0</v>
      </c>
      <c r="T19" s="41">
        <f t="shared" si="3"/>
        <v>0</v>
      </c>
      <c r="U19" s="82">
        <f t="shared" si="8"/>
        <v>0</v>
      </c>
      <c r="V19" s="41">
        <f t="shared" si="9"/>
        <v>0</v>
      </c>
      <c r="W19" s="71">
        <f t="shared" si="10"/>
        <v>0</v>
      </c>
    </row>
    <row r="20" spans="1:23" s="2" customFormat="1" ht="24" customHeight="1">
      <c r="A20" s="38">
        <v>14</v>
      </c>
      <c r="B20" s="39" t="s">
        <v>101</v>
      </c>
      <c r="C20" s="87">
        <v>170</v>
      </c>
      <c r="D20" s="55">
        <v>12</v>
      </c>
      <c r="E20" s="55">
        <v>4</v>
      </c>
      <c r="F20" s="49">
        <v>150</v>
      </c>
      <c r="G20" s="126"/>
      <c r="H20" s="121"/>
      <c r="I20" s="122"/>
      <c r="J20" s="122">
        <v>0</v>
      </c>
      <c r="K20" s="123"/>
      <c r="L20" s="123"/>
      <c r="M20" s="34">
        <v>0.21</v>
      </c>
      <c r="N20" s="43">
        <f t="shared" si="5"/>
        <v>0</v>
      </c>
      <c r="O20" s="79">
        <f t="shared" si="6"/>
        <v>0</v>
      </c>
      <c r="P20" s="79">
        <f t="shared" si="7"/>
        <v>0</v>
      </c>
      <c r="Q20" s="41">
        <f t="shared" si="0"/>
        <v>0</v>
      </c>
      <c r="R20" s="80">
        <f t="shared" si="1"/>
        <v>0</v>
      </c>
      <c r="S20" s="81">
        <f t="shared" si="2"/>
        <v>0</v>
      </c>
      <c r="T20" s="41">
        <f t="shared" si="3"/>
        <v>0</v>
      </c>
      <c r="U20" s="82">
        <f t="shared" si="8"/>
        <v>0</v>
      </c>
      <c r="V20" s="41">
        <f t="shared" si="9"/>
        <v>0</v>
      </c>
      <c r="W20" s="83">
        <f t="shared" si="10"/>
        <v>0</v>
      </c>
    </row>
    <row r="21" spans="1:23" s="2" customFormat="1" ht="24" customHeight="1">
      <c r="A21" s="38">
        <v>15</v>
      </c>
      <c r="B21" s="39" t="s">
        <v>85</v>
      </c>
      <c r="C21" s="88">
        <v>180</v>
      </c>
      <c r="D21" s="58">
        <v>12</v>
      </c>
      <c r="E21" s="58">
        <v>4</v>
      </c>
      <c r="F21" s="52">
        <v>150</v>
      </c>
      <c r="G21" s="126"/>
      <c r="H21" s="128"/>
      <c r="I21" s="122"/>
      <c r="J21" s="122">
        <v>0</v>
      </c>
      <c r="K21" s="123"/>
      <c r="L21" s="123"/>
      <c r="M21" s="34">
        <v>0.21</v>
      </c>
      <c r="N21" s="43">
        <f t="shared" si="5"/>
        <v>0</v>
      </c>
      <c r="O21" s="79">
        <f t="shared" si="6"/>
        <v>0</v>
      </c>
      <c r="P21" s="79">
        <f t="shared" si="7"/>
        <v>0</v>
      </c>
      <c r="Q21" s="41">
        <f t="shared" si="0"/>
        <v>0</v>
      </c>
      <c r="R21" s="80">
        <f t="shared" si="1"/>
        <v>0</v>
      </c>
      <c r="S21" s="81">
        <f t="shared" si="2"/>
        <v>0</v>
      </c>
      <c r="T21" s="41">
        <f t="shared" si="3"/>
        <v>0</v>
      </c>
      <c r="U21" s="82">
        <f t="shared" si="8"/>
        <v>0</v>
      </c>
      <c r="V21" s="41">
        <f t="shared" si="9"/>
        <v>0</v>
      </c>
      <c r="W21" s="71">
        <f t="shared" si="10"/>
        <v>0</v>
      </c>
    </row>
    <row r="22" spans="1:23" s="2" customFormat="1" ht="24" customHeight="1">
      <c r="A22" s="38">
        <v>16</v>
      </c>
      <c r="B22" s="39" t="s">
        <v>92</v>
      </c>
      <c r="C22" s="87">
        <v>240</v>
      </c>
      <c r="D22" s="55">
        <v>12</v>
      </c>
      <c r="E22" s="55">
        <v>4</v>
      </c>
      <c r="F22" s="49">
        <v>150</v>
      </c>
      <c r="G22" s="127"/>
      <c r="H22" s="128"/>
      <c r="I22" s="122"/>
      <c r="J22" s="122">
        <v>0</v>
      </c>
      <c r="K22" s="123"/>
      <c r="L22" s="123"/>
      <c r="M22" s="34">
        <v>0.21</v>
      </c>
      <c r="N22" s="43">
        <f t="shared" si="5"/>
        <v>0</v>
      </c>
      <c r="O22" s="79">
        <f t="shared" si="6"/>
        <v>0</v>
      </c>
      <c r="P22" s="79">
        <f t="shared" si="7"/>
        <v>0</v>
      </c>
      <c r="Q22" s="41">
        <f t="shared" si="0"/>
        <v>0</v>
      </c>
      <c r="R22" s="80">
        <f t="shared" si="1"/>
        <v>0</v>
      </c>
      <c r="S22" s="81">
        <f t="shared" si="2"/>
        <v>0</v>
      </c>
      <c r="T22" s="41">
        <f t="shared" si="3"/>
        <v>0</v>
      </c>
      <c r="U22" s="82">
        <f t="shared" si="8"/>
        <v>0</v>
      </c>
      <c r="V22" s="41">
        <f t="shared" si="9"/>
        <v>0</v>
      </c>
      <c r="W22" s="83">
        <f t="shared" si="10"/>
        <v>0</v>
      </c>
    </row>
    <row r="23" spans="1:23" s="2" customFormat="1" ht="24" customHeight="1" thickBot="1">
      <c r="A23" s="38">
        <v>17</v>
      </c>
      <c r="B23" s="75" t="s">
        <v>96</v>
      </c>
      <c r="C23" s="89">
        <v>470</v>
      </c>
      <c r="D23" s="57">
        <v>12</v>
      </c>
      <c r="E23" s="57">
        <v>4</v>
      </c>
      <c r="F23" s="53">
        <v>150</v>
      </c>
      <c r="G23" s="129"/>
      <c r="H23" s="130"/>
      <c r="I23" s="115"/>
      <c r="J23" s="122">
        <v>0</v>
      </c>
      <c r="K23" s="125"/>
      <c r="L23" s="125"/>
      <c r="M23" s="68">
        <v>0.21</v>
      </c>
      <c r="N23" s="63">
        <f t="shared" si="5"/>
        <v>0</v>
      </c>
      <c r="O23" s="84">
        <f t="shared" si="6"/>
        <v>0</v>
      </c>
      <c r="P23" s="84">
        <f t="shared" si="7"/>
        <v>0</v>
      </c>
      <c r="Q23" s="42">
        <f t="shared" si="0"/>
        <v>0</v>
      </c>
      <c r="R23" s="85">
        <f t="shared" si="1"/>
        <v>0</v>
      </c>
      <c r="S23" s="86">
        <f t="shared" si="2"/>
        <v>0</v>
      </c>
      <c r="T23" s="42">
        <f t="shared" si="3"/>
        <v>0</v>
      </c>
      <c r="U23" s="84">
        <f t="shared" si="8"/>
        <v>0</v>
      </c>
      <c r="V23" s="42">
        <f>S23*8</f>
        <v>0</v>
      </c>
      <c r="W23" s="70">
        <f>T23*8</f>
        <v>0</v>
      </c>
    </row>
    <row r="24" spans="1:13" s="2" customFormat="1" ht="24" customHeight="1" thickTop="1">
      <c r="A24" s="104" t="s">
        <v>135</v>
      </c>
      <c r="B24" s="105"/>
      <c r="C24" s="105"/>
      <c r="D24" s="105"/>
      <c r="E24" s="106"/>
      <c r="F24" s="110">
        <f>SUM(V7:V23)</f>
        <v>0</v>
      </c>
      <c r="G24" s="111"/>
      <c r="H24" s="78"/>
      <c r="I24" s="76"/>
      <c r="J24" s="46"/>
      <c r="M24" s="46"/>
    </row>
    <row r="25" spans="1:9" s="2" customFormat="1" ht="24" customHeight="1" thickBot="1">
      <c r="A25" s="107" t="s">
        <v>136</v>
      </c>
      <c r="B25" s="108"/>
      <c r="C25" s="108"/>
      <c r="D25" s="108"/>
      <c r="E25" s="109"/>
      <c r="F25" s="112">
        <f>SUM(W7:W23)</f>
        <v>0</v>
      </c>
      <c r="G25" s="113"/>
      <c r="H25" s="77"/>
      <c r="I25" s="77"/>
    </row>
    <row r="26" spans="4:9" s="2" customFormat="1" ht="24" customHeight="1" thickTop="1">
      <c r="D26" s="45"/>
      <c r="E26" s="45"/>
      <c r="H26" s="56"/>
      <c r="I26" s="56"/>
    </row>
    <row r="27" spans="4:21" ht="24" customHeight="1">
      <c r="D27" s="44"/>
      <c r="E27" s="44"/>
      <c r="O27" s="102"/>
      <c r="P27" s="103"/>
      <c r="Q27" s="103"/>
      <c r="R27" s="103"/>
      <c r="S27" s="103"/>
      <c r="T27" s="103"/>
      <c r="U27" s="73"/>
    </row>
    <row r="28" spans="15:21" ht="24" customHeight="1">
      <c r="O28" s="102"/>
      <c r="P28" s="103"/>
      <c r="Q28" s="103"/>
      <c r="R28" s="103"/>
      <c r="S28" s="103"/>
      <c r="T28" s="103"/>
      <c r="U28" s="74"/>
    </row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</sheetData>
  <sheetProtection password="E9A1" sheet="1" selectLockedCells="1"/>
  <autoFilter ref="A6:U6"/>
  <mergeCells count="6">
    <mergeCell ref="O27:T27"/>
    <mergeCell ref="O28:T28"/>
    <mergeCell ref="A24:E24"/>
    <mergeCell ref="A25:E25"/>
    <mergeCell ref="F24:G24"/>
    <mergeCell ref="F25:G25"/>
  </mergeCells>
  <dataValidations count="1">
    <dataValidation type="list" allowBlank="1" showInputMessage="1" showErrorMessage="1" sqref="G7:G23">
      <formula1>$Y$7:$Y$8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29528</dc:creator>
  <cp:keywords/>
  <dc:description/>
  <cp:lastModifiedBy>Adamová Jana Ing.</cp:lastModifiedBy>
  <cp:lastPrinted>2022-06-09T06:45:08Z</cp:lastPrinted>
  <dcterms:created xsi:type="dcterms:W3CDTF">2021-06-07T05:16:30Z</dcterms:created>
  <dcterms:modified xsi:type="dcterms:W3CDTF">2023-11-14T12:18:58Z</dcterms:modified>
  <cp:category/>
  <cp:version/>
  <cp:contentType/>
  <cp:contentStatus/>
</cp:coreProperties>
</file>