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6"/>
  <workbookPr defaultThemeVersion="166925"/>
  <bookViews>
    <workbookView xWindow="0" yWindow="0" windowWidth="28800" windowHeight="11025" activeTab="0"/>
  </bookViews>
  <sheets>
    <sheet name="ČÁST 1 Inkontinence pro dospělé" sheetId="1" r:id="rId1"/>
    <sheet name="ČÁST 2 Podložky pro pacienty" sheetId="3" r:id="rId2"/>
  </sheets>
  <definedNames>
    <definedName name="_xlnm.Print_Titles" localSheetId="0">'ČÁST 1 Inkontinence pro dospělé'!$1:$5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<sst xmlns="http://schemas.openxmlformats.org/spreadsheetml/2006/main" count="299" uniqueCount="70">
  <si>
    <t>MJ</t>
  </si>
  <si>
    <t>Minimální požadovaná savost (v ml) dle ISO</t>
  </si>
  <si>
    <t>Předpokládané množství za 48 měsíců</t>
  </si>
  <si>
    <t>Druh</t>
  </si>
  <si>
    <t>Celková cena bez DPH</t>
  </si>
  <si>
    <t>Celková cena vč. DPH</t>
  </si>
  <si>
    <t>Výrobce</t>
  </si>
  <si>
    <t>siťované</t>
  </si>
  <si>
    <t>-</t>
  </si>
  <si>
    <t>Velikost</t>
  </si>
  <si>
    <t>M</t>
  </si>
  <si>
    <t>ks</t>
  </si>
  <si>
    <t>Sazba DPH v %</t>
  </si>
  <si>
    <t>FIXAČNÍ KALHOTKY</t>
  </si>
  <si>
    <t>Celkem:</t>
  </si>
  <si>
    <t>L</t>
  </si>
  <si>
    <t>XL</t>
  </si>
  <si>
    <t>Požadavky:</t>
  </si>
  <si>
    <t>INKONTINENČNÍ KALHOTKY PRO MOBILNÍ PACIENTY</t>
  </si>
  <si>
    <t>S</t>
  </si>
  <si>
    <t>střední inkontinence</t>
  </si>
  <si>
    <t>těžká inkontinence</t>
  </si>
  <si>
    <t>INKONTINENTNÍ KALHOTKY NOČNÍ</t>
  </si>
  <si>
    <t>lehká inkontinence</t>
  </si>
  <si>
    <t>extra silná inkontinence</t>
  </si>
  <si>
    <t>malá</t>
  </si>
  <si>
    <t>střední</t>
  </si>
  <si>
    <t>velká</t>
  </si>
  <si>
    <t>Prodyšné, neobsahují latex, anatomicky tvarované. Široký, dobře lepicí pásek k uchycení na prádlo. Výrobek musí obsahovat superabsorbent, který je jemně nadrcený, aby krystalky nebyly na pohmat znát. Obsahuje neutralizér zápachu, který slouží k potlačení zápachu.</t>
  </si>
  <si>
    <t>SPECIFIKACE  A SOUPIS DODÁVEK - CENÍK</t>
  </si>
  <si>
    <t>DPH v Kč</t>
  </si>
  <si>
    <t>Prodyšná vnější vrstva, anatomicky tvarované, neobsahují latex. Velká plocha a boční záhyby pro snížení rizika přetečení. Výrobek musí obsahovat superabsorbent, který je jemně nadrcený, aby krystalky nebyly na pohmat znát. Obsahuje neutralizér zápachu, který slouží k potlačení zápachu.</t>
  </si>
  <si>
    <t>Název zboží dodavatele (obchodní název)</t>
  </si>
  <si>
    <t>Rozměr</t>
  </si>
  <si>
    <t>Část 1 - Inkontinence pro dospělé</t>
  </si>
  <si>
    <t>Část 2 - Podložky pod pacienty</t>
  </si>
  <si>
    <t>Množství ks v balení</t>
  </si>
  <si>
    <t>Cena za ks vč. DPH</t>
  </si>
  <si>
    <t>UROLOGICKÉ VLOŽKY PRO ŽENY</t>
  </si>
  <si>
    <t>Cena za ks bez DPH</t>
  </si>
  <si>
    <t>UROLOGICKÉ VLOŽKY PRO MUŽE</t>
  </si>
  <si>
    <t xml:space="preserve">Minimální savost dle ABL </t>
  </si>
  <si>
    <t>Navlékají se jako běžné prádlo, roztažitelný boční šev, pro rychlou výměnu, prodyšné, neobsahují latex, pro střední až těžší inkontinenci. Výrobek musí mít 3-vrstvé savé jádro a obsahovat superabsorbent, který je jemně nadrcený, aby krystalky nebyly na pohmat znát. Obsahuje neutralizér zápachu, který slouží k potlačení zápachu.Součástí pleny je indikátor savosti. Antibakteriální povrch pleny s vyváženým pH.  Zadavatel přednostně trvá na rozměrech dle obvodu boků, pokud výrobky dodavatele s označením S, M, L atd. jsou odlišné.</t>
  </si>
  <si>
    <t>*účastník vyplní barevné buňky</t>
  </si>
  <si>
    <t>Celkem bez DPH:</t>
  </si>
  <si>
    <t>DPH v Kč:</t>
  </si>
  <si>
    <t>Celkem vč. DPH:</t>
  </si>
  <si>
    <t>min. 60 cm - max. 110 cm</t>
  </si>
  <si>
    <t>min. 80 cm - max. 130 cm</t>
  </si>
  <si>
    <t>min. 100 cm - max. 170 cm</t>
  </si>
  <si>
    <t>PLENY VLOŽNÉ</t>
  </si>
  <si>
    <t>K  bezpečné fixaci vložných plen a vložek. Je požadována dobrá elasticita, přilnavost a provedení bez švů. Fixační kalhotky budou s nohavičkami, opakovatelně použitelné, včetně možnosti praní při 60C. Zadavatel přednostně trvá na rozměrech dle obvodu boků, pokud výrobky dodavatele s označením S, M, L atd. jsou odlišné.</t>
  </si>
  <si>
    <t>Obvod boků 
rozměr od -  do</t>
  </si>
  <si>
    <t>40 cm x 60 cm</t>
  </si>
  <si>
    <t>60 cm x 60 cm</t>
  </si>
  <si>
    <t>60 cm x 90 cm</t>
  </si>
  <si>
    <t>90 cm x 180 cm</t>
  </si>
  <si>
    <t>min. 50 cm - max. 90 cm</t>
  </si>
  <si>
    <t>min. 80 cm - max. 120 cm</t>
  </si>
  <si>
    <t>min. 100 cm - max. 150 cm</t>
  </si>
  <si>
    <t>min. 120 cm - max. 170 cm</t>
  </si>
  <si>
    <t>střední až těžká inkontinence</t>
  </si>
  <si>
    <t>min. 55 cm - max. 90 cm</t>
  </si>
  <si>
    <t>min. 75 cm - max. 120 cm</t>
  </si>
  <si>
    <t xml:space="preserve">min. 130 cm - max. 175 cm </t>
  </si>
  <si>
    <t>INKONTINENČNÍ KALHOTKY DENNÍ</t>
  </si>
  <si>
    <t>Anatomický tvar, prodyšné po celé ploše. Neobsahují latex. Opakovaně uzavíratelné, 4 fixační lepítka  na suchý zip použitelné (zalepení a odlepení) kdekoliv na kalhotce. Musí mít 3-vrstvé savé jádro, elastické tvarované boční pásky proti postrannímu úniku moči. Pro střední až těžký únik moči. Výrobek musí obsahovat superabsorbent, který je jemně nadrcený, aby krystalky nebyly na pohmat znát. Obsahuje neutralizér zápachu, který slouží k potlačení zápachu.Součástí pleny je indikátor savosti. Antibakteriální povrch pleny s vyváženým pH. Zadavatel přednostně trvá na rozměrech dle obvodu boků, pokud výrobky dodavatele s označením S, M, L atc. jsou odlišné.</t>
  </si>
  <si>
    <t>Pro výše uvedené platí, že na každém obalu nebo kartonu, budou štítky se symboly sompliance dle MDR - MD a UDI.</t>
  </si>
  <si>
    <t>Absorpční jádro podložek tvořeno 100% čistou celulózou a překrytou jemnou netkanou textílií. Podložka má provedení zajišťující stabilitu savého jádra v průběhu používání - savé jádro se nesmí v podložce pohybovat a vyvářet nerovnosti. Výrobek musí obsahovat superabsorbent, který je jemně nadrcený, aby krystalky nebyly na pohmat znát. Provedení netkaného textilu na vnitřní straně podložky a zajištění stability savého jádra. Vnější strana je potažena nepropustnou fólií, která zabraňuje protečení na ložní prádlo. Nepropustná fólie na spodní straně má neklouzavé provedení, které fixuje podložku na místě a zabraňuje pohybu podložky pod pacientem.</t>
  </si>
  <si>
    <t>Veřejná zakázka: Inkontinenční pomůcky pro dospělé pacienty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</si>
</sst>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č&quot;_-;\-* #,##0.00\ &quot;Kč&quot;_-;_-* &quot;-&quot;??\ &quot;Kč&quot;_-;_-@_-"/>
    <numFmt numFmtId="164" formatCode="#,##0.00\ &quot;Kč&quot;"/>
  </numFmts>
  <fonts count="15">
    <font>
      <sz val="11"/>
      <color theme="1"/>
      <name val="Calibri"/>
      <family val="2"/>
      <scheme val="minor"/>
    </font>
    <font>
      <sz val="10"/>
      <name val="Arial"/>
      <family val="2"/>
    </font>
    <font>
      <sz val="11"/>
      <color theme="1"/>
      <name val="Arial"/>
      <family val="2"/>
    </font>
    <font>
      <b/>
      <sz val="11"/>
      <color theme="1"/>
      <name val="Arial"/>
      <family val="2"/>
    </font>
    <font>
      <b/>
      <sz val="10"/>
      <color theme="1"/>
      <name val="Arial"/>
      <family val="2"/>
    </font>
    <font>
      <i/>
      <sz val="11"/>
      <color theme="1"/>
      <name val="Arial"/>
      <family val="2"/>
    </font>
    <font>
      <b/>
      <sz val="18"/>
      <color theme="1"/>
      <name val="Arial"/>
      <family val="2"/>
    </font>
    <font>
      <b/>
      <sz val="12"/>
      <color theme="1"/>
      <name val="Arial"/>
      <family val="2"/>
    </font>
    <font>
      <sz val="10"/>
      <color theme="1"/>
      <name val="Arial"/>
      <family val="2"/>
    </font>
    <font>
      <i/>
      <sz val="10"/>
      <color theme="1"/>
      <name val="Arial"/>
      <family val="2"/>
    </font>
    <font>
      <b/>
      <i/>
      <u val="single"/>
      <sz val="11"/>
      <color theme="1"/>
      <name val="Arial"/>
      <family val="2"/>
    </font>
    <font>
      <sz val="10"/>
      <color rgb="FFFF0000"/>
      <name val="Arial"/>
      <family val="2"/>
    </font>
    <font>
      <b/>
      <i/>
      <u val="single"/>
      <sz val="10"/>
      <color theme="1"/>
      <name val="Arial"/>
      <family val="2"/>
    </font>
    <font>
      <b/>
      <u val="single"/>
      <sz val="12"/>
      <color rgb="FF00B0F0"/>
      <name val="Arial"/>
      <family val="2"/>
    </font>
    <font>
      <sz val="11"/>
      <color theme="1"/>
      <name val="Calibri"/>
      <family val="2"/>
    </font>
  </fonts>
  <fills count="5">
    <fill>
      <patternFill/>
    </fill>
    <fill>
      <patternFill patternType="gray125"/>
    </fill>
    <fill>
      <patternFill patternType="solid">
        <fgColor theme="7" tint="0.7999799847602844"/>
        <bgColor indexed="64"/>
      </patternFill>
    </fill>
    <fill>
      <patternFill patternType="solid">
        <fgColor theme="0" tint="-0.04997999966144562"/>
        <bgColor indexed="64"/>
      </patternFill>
    </fill>
    <fill>
      <patternFill patternType="solid">
        <fgColor theme="4" tint="0.7999799847602844"/>
        <bgColor indexed="64"/>
      </patternFill>
    </fill>
  </fills>
  <borders count="20">
    <border>
      <left/>
      <right/>
      <top/>
      <bottom/>
      <diagonal/>
    </border>
    <border>
      <left style="thin"/>
      <right style="thin"/>
      <top style="thin"/>
      <bottom style="thin"/>
    </border>
    <border>
      <left style="thin"/>
      <right style="thin"/>
      <top style="thin"/>
      <bottom style="medium"/>
    </border>
    <border>
      <left style="thin"/>
      <right style="thin"/>
      <top style="thin"/>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style="medium"/>
    </border>
    <border>
      <left/>
      <right style="thin"/>
      <top style="thin"/>
      <bottom style="medium"/>
    </border>
    <border>
      <left style="thin"/>
      <right style="thin"/>
      <top style="medium"/>
      <bottom style="thin"/>
    </border>
    <border>
      <left style="thin"/>
      <right style="medium"/>
      <top style="medium"/>
      <bottom style="thin"/>
    </border>
    <border>
      <left style="medium"/>
      <right/>
      <top style="medium"/>
      <bottom style="thin"/>
    </border>
    <border>
      <left/>
      <right style="thin"/>
      <top style="medium"/>
      <bottom style="thin"/>
    </border>
    <border>
      <left style="medium"/>
      <right style="thin"/>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4">
    <xf numFmtId="0" fontId="0" fillId="0" borderId="0" xfId="0"/>
    <xf numFmtId="0" fontId="2" fillId="0" borderId="0" xfId="0" applyFont="1"/>
    <xf numFmtId="0" fontId="2" fillId="0" borderId="0" xfId="0" applyFont="1" applyAlignment="1">
      <alignment horizontal="center"/>
    </xf>
    <xf numFmtId="4" fontId="2" fillId="0" borderId="0" xfId="0" applyNumberFormat="1" applyFont="1"/>
    <xf numFmtId="3" fontId="2" fillId="0" borderId="0" xfId="0" applyNumberFormat="1" applyFont="1" applyAlignment="1">
      <alignment horizontal="center"/>
    </xf>
    <xf numFmtId="0" fontId="2" fillId="0" borderId="0" xfId="0" applyFont="1" applyAlignment="1">
      <alignment horizontal="left"/>
    </xf>
    <xf numFmtId="4" fontId="2" fillId="0" borderId="0" xfId="0" applyNumberFormat="1" applyFont="1" applyAlignment="1">
      <alignment horizontal="center"/>
    </xf>
    <xf numFmtId="1" fontId="2" fillId="0" borderId="0" xfId="0" applyNumberFormat="1" applyFont="1" applyAlignment="1">
      <alignment horizontal="center"/>
    </xf>
    <xf numFmtId="0" fontId="4" fillId="0" borderId="0" xfId="0" applyFont="1" applyAlignment="1">
      <alignment horizontal="center" vertical="center"/>
    </xf>
    <xf numFmtId="0" fontId="3" fillId="0" borderId="0" xfId="0" applyFont="1" applyAlignment="1">
      <alignment horizontal="center"/>
    </xf>
    <xf numFmtId="0" fontId="3" fillId="0" borderId="0" xfId="0" applyFont="1"/>
    <xf numFmtId="4" fontId="3" fillId="0" borderId="0" xfId="0" applyNumberFormat="1" applyFont="1"/>
    <xf numFmtId="1" fontId="3" fillId="0" borderId="0" xfId="0" applyNumberFormat="1" applyFont="1" applyAlignment="1">
      <alignment horizontal="center"/>
    </xf>
    <xf numFmtId="4" fontId="3" fillId="0" borderId="0" xfId="0" applyNumberFormat="1" applyFont="1" applyAlignment="1">
      <alignment horizontal="center"/>
    </xf>
    <xf numFmtId="4" fontId="3" fillId="0" borderId="0" xfId="0" applyNumberFormat="1" applyFont="1" applyAlignment="1">
      <alignment horizontal="right"/>
    </xf>
    <xf numFmtId="0" fontId="6" fillId="0" borderId="0" xfId="0" applyFont="1" applyAlignment="1">
      <alignment horizontal="center"/>
    </xf>
    <xf numFmtId="0" fontId="2" fillId="0" borderId="0" xfId="0" applyFont="1" applyFill="1"/>
    <xf numFmtId="0" fontId="4" fillId="0" borderId="0" xfId="0" applyFont="1" applyFill="1" applyAlignment="1">
      <alignment horizontal="center" vertical="center" wrapText="1"/>
    </xf>
    <xf numFmtId="0" fontId="3" fillId="0" borderId="0" xfId="0" applyFont="1" applyFill="1"/>
    <xf numFmtId="0" fontId="8" fillId="0" borderId="0" xfId="0" applyFont="1"/>
    <xf numFmtId="0" fontId="9" fillId="0" borderId="0" xfId="0" applyFont="1"/>
    <xf numFmtId="0" fontId="10" fillId="0" borderId="0" xfId="0" applyFont="1" applyAlignment="1">
      <alignment horizontal="left"/>
    </xf>
    <xf numFmtId="0" fontId="8" fillId="2" borderId="1" xfId="0" applyFont="1" applyFill="1" applyBorder="1" applyAlignment="1">
      <alignment horizontal="left" vertical="center"/>
    </xf>
    <xf numFmtId="0" fontId="8" fillId="2" borderId="1" xfId="0" applyFont="1" applyFill="1" applyBorder="1" applyAlignment="1">
      <alignment horizontal="center" vertical="center"/>
    </xf>
    <xf numFmtId="164" fontId="8" fillId="2" borderId="1" xfId="0" applyNumberFormat="1" applyFont="1" applyFill="1" applyBorder="1" applyAlignment="1">
      <alignment horizontal="center" vertical="center"/>
    </xf>
    <xf numFmtId="0" fontId="11" fillId="0" borderId="0" xfId="0" applyFont="1" applyFill="1"/>
    <xf numFmtId="0" fontId="8" fillId="0" borderId="0" xfId="0" applyFont="1" applyFill="1"/>
    <xf numFmtId="0" fontId="8" fillId="2" borderId="2" xfId="0" applyFont="1" applyFill="1" applyBorder="1" applyAlignment="1">
      <alignment horizontal="left" vertical="center"/>
    </xf>
    <xf numFmtId="0" fontId="8" fillId="2" borderId="2" xfId="0" applyFont="1" applyFill="1" applyBorder="1" applyAlignment="1">
      <alignment horizontal="center" vertical="center"/>
    </xf>
    <xf numFmtId="164" fontId="8" fillId="2" borderId="2" xfId="0" applyNumberFormat="1" applyFont="1" applyFill="1" applyBorder="1" applyAlignment="1">
      <alignment horizontal="center" vertical="center"/>
    </xf>
    <xf numFmtId="0" fontId="8" fillId="2" borderId="1" xfId="0" applyFont="1" applyFill="1" applyBorder="1" applyAlignment="1">
      <alignment vertical="center"/>
    </xf>
    <xf numFmtId="0" fontId="8" fillId="2" borderId="2" xfId="0" applyFont="1" applyFill="1" applyBorder="1" applyAlignment="1">
      <alignment vertical="center"/>
    </xf>
    <xf numFmtId="0" fontId="8" fillId="2" borderId="3" xfId="0" applyFont="1" applyFill="1" applyBorder="1" applyAlignment="1">
      <alignment horizontal="left" vertical="center"/>
    </xf>
    <xf numFmtId="0" fontId="8" fillId="2" borderId="3" xfId="0" applyFont="1" applyFill="1" applyBorder="1" applyAlignment="1">
      <alignment horizontal="center" vertical="center"/>
    </xf>
    <xf numFmtId="164" fontId="8" fillId="2" borderId="3" xfId="0" applyNumberFormat="1" applyFont="1" applyFill="1" applyBorder="1" applyAlignment="1">
      <alignment horizontal="center" vertical="center"/>
    </xf>
    <xf numFmtId="0" fontId="12" fillId="0" borderId="0" xfId="0" applyFont="1" applyAlignment="1">
      <alignment horizontal="left"/>
    </xf>
    <xf numFmtId="0" fontId="8" fillId="0" borderId="0" xfId="0" applyFont="1" applyAlignment="1">
      <alignment horizontal="center"/>
    </xf>
    <xf numFmtId="3" fontId="8" fillId="0" borderId="0" xfId="0" applyNumberFormat="1" applyFont="1" applyAlignment="1">
      <alignment horizontal="center"/>
    </xf>
    <xf numFmtId="0" fontId="8" fillId="0" borderId="0" xfId="0" applyFont="1" applyAlignment="1">
      <alignment horizontal="left"/>
    </xf>
    <xf numFmtId="0" fontId="4" fillId="0" borderId="0" xfId="0" applyFont="1"/>
    <xf numFmtId="0" fontId="4" fillId="0" borderId="0" xfId="0" applyFont="1" applyAlignment="1">
      <alignment horizontal="center"/>
    </xf>
    <xf numFmtId="3" fontId="4" fillId="0" borderId="0" xfId="0" applyNumberFormat="1" applyFont="1" applyAlignment="1">
      <alignment horizontal="center"/>
    </xf>
    <xf numFmtId="0" fontId="4" fillId="0" borderId="0" xfId="0" applyFont="1" applyAlignment="1">
      <alignment horizontal="left"/>
    </xf>
    <xf numFmtId="4" fontId="4" fillId="0" borderId="0" xfId="0" applyNumberFormat="1" applyFont="1"/>
    <xf numFmtId="1" fontId="4" fillId="0" borderId="0" xfId="0" applyNumberFormat="1" applyFont="1" applyAlignment="1">
      <alignment horizontal="center"/>
    </xf>
    <xf numFmtId="4" fontId="4" fillId="0" borderId="0" xfId="0" applyNumberFormat="1" applyFont="1" applyAlignment="1">
      <alignment horizontal="center"/>
    </xf>
    <xf numFmtId="4" fontId="4" fillId="0" borderId="0" xfId="0" applyNumberFormat="1" applyFont="1" applyAlignment="1">
      <alignment horizontal="right"/>
    </xf>
    <xf numFmtId="0" fontId="12" fillId="0" borderId="0" xfId="0" applyFont="1"/>
    <xf numFmtId="44" fontId="8" fillId="2" borderId="1" xfId="0" applyNumberFormat="1" applyFont="1" applyFill="1" applyBorder="1" applyAlignment="1">
      <alignment horizontal="center" vertical="center"/>
    </xf>
    <xf numFmtId="44" fontId="8" fillId="2" borderId="2" xfId="0" applyNumberFormat="1"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xf>
    <xf numFmtId="0" fontId="2" fillId="0" borderId="0" xfId="0" applyFont="1" applyFill="1" applyAlignment="1">
      <alignment vertical="center"/>
    </xf>
    <xf numFmtId="0" fontId="2" fillId="0" borderId="0" xfId="0" applyFont="1" applyAlignment="1">
      <alignment vertical="center"/>
    </xf>
    <xf numFmtId="0" fontId="8" fillId="2" borderId="1" xfId="0" applyFont="1" applyFill="1" applyBorder="1" applyAlignment="1">
      <alignment horizontal="left"/>
    </xf>
    <xf numFmtId="0" fontId="8" fillId="2" borderId="1" xfId="0" applyFont="1" applyFill="1" applyBorder="1"/>
    <xf numFmtId="0" fontId="8" fillId="2" borderId="2" xfId="0" applyFont="1" applyFill="1" applyBorder="1"/>
    <xf numFmtId="0" fontId="8" fillId="2" borderId="2" xfId="0" applyFont="1" applyFill="1" applyBorder="1" applyAlignment="1">
      <alignment horizontal="left"/>
    </xf>
    <xf numFmtId="0" fontId="8" fillId="2" borderId="1" xfId="0" applyFont="1" applyFill="1" applyBorder="1" applyAlignment="1">
      <alignment horizontal="center"/>
    </xf>
    <xf numFmtId="164" fontId="8" fillId="2" borderId="1" xfId="0" applyNumberFormat="1" applyFont="1" applyFill="1" applyBorder="1" applyAlignment="1">
      <alignment horizontal="center"/>
    </xf>
    <xf numFmtId="0" fontId="8" fillId="2" borderId="2" xfId="0" applyFont="1" applyFill="1" applyBorder="1" applyAlignment="1">
      <alignment horizontal="center"/>
    </xf>
    <xf numFmtId="164" fontId="8" fillId="2" borderId="2" xfId="0" applyNumberFormat="1" applyFont="1" applyFill="1" applyBorder="1" applyAlignment="1">
      <alignment horizontal="center"/>
    </xf>
    <xf numFmtId="0" fontId="8" fillId="3" borderId="4"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3" fontId="8" fillId="3" borderId="1" xfId="0" applyNumberFormat="1" applyFont="1" applyFill="1" applyBorder="1" applyAlignment="1">
      <alignment horizontal="center" vertical="center"/>
    </xf>
    <xf numFmtId="0" fontId="8" fillId="3" borderId="6" xfId="0" applyFont="1" applyFill="1" applyBorder="1" applyAlignment="1">
      <alignment horizontal="center" vertical="center"/>
    </xf>
    <xf numFmtId="0" fontId="8" fillId="3" borderId="2" xfId="0" applyFont="1" applyFill="1" applyBorder="1" applyAlignment="1">
      <alignment horizontal="center" vertical="center"/>
    </xf>
    <xf numFmtId="3" fontId="8" fillId="3" borderId="2" xfId="0" applyNumberFormat="1" applyFont="1" applyFill="1" applyBorder="1" applyAlignment="1">
      <alignment horizontal="center" vertical="center"/>
    </xf>
    <xf numFmtId="164" fontId="8" fillId="3" borderId="1" xfId="0" applyNumberFormat="1" applyFont="1" applyFill="1" applyBorder="1" applyAlignment="1">
      <alignment horizontal="center" vertical="center"/>
    </xf>
    <xf numFmtId="164" fontId="8" fillId="3" borderId="1" xfId="0" applyNumberFormat="1" applyFont="1" applyFill="1" applyBorder="1" applyAlignment="1">
      <alignment vertical="center"/>
    </xf>
    <xf numFmtId="164" fontId="8" fillId="3" borderId="5" xfId="0" applyNumberFormat="1" applyFont="1" applyFill="1" applyBorder="1" applyAlignment="1">
      <alignment vertical="center"/>
    </xf>
    <xf numFmtId="164" fontId="8" fillId="3" borderId="2" xfId="0" applyNumberFormat="1" applyFont="1" applyFill="1" applyBorder="1" applyAlignment="1">
      <alignment horizontal="center" vertical="center"/>
    </xf>
    <xf numFmtId="164" fontId="8" fillId="3" borderId="2" xfId="0" applyNumberFormat="1" applyFont="1" applyFill="1" applyBorder="1" applyAlignment="1">
      <alignment vertical="center"/>
    </xf>
    <xf numFmtId="164" fontId="8" fillId="3" borderId="7" xfId="0" applyNumberFormat="1" applyFont="1" applyFill="1" applyBorder="1" applyAlignment="1">
      <alignment vertical="center"/>
    </xf>
    <xf numFmtId="0" fontId="1" fillId="3" borderId="1" xfId="0" applyFont="1" applyFill="1" applyBorder="1" applyAlignment="1">
      <alignment horizontal="center" vertical="center"/>
    </xf>
    <xf numFmtId="0" fontId="8" fillId="3" borderId="3" xfId="0" applyFont="1" applyFill="1" applyBorder="1" applyAlignment="1">
      <alignment horizontal="center" vertical="center"/>
    </xf>
    <xf numFmtId="3" fontId="8" fillId="3" borderId="3" xfId="0" applyNumberFormat="1" applyFont="1" applyFill="1" applyBorder="1" applyAlignment="1">
      <alignment horizontal="center" vertical="center"/>
    </xf>
    <xf numFmtId="0" fontId="1" fillId="3" borderId="2" xfId="0" applyFont="1" applyFill="1" applyBorder="1" applyAlignment="1">
      <alignment horizontal="center" vertical="center"/>
    </xf>
    <xf numFmtId="164" fontId="8" fillId="3" borderId="1" xfId="0" applyNumberFormat="1" applyFont="1" applyFill="1" applyBorder="1" applyAlignment="1">
      <alignment horizontal="right" vertical="center"/>
    </xf>
    <xf numFmtId="164" fontId="8" fillId="3" borderId="5" xfId="0" applyNumberFormat="1" applyFont="1" applyFill="1" applyBorder="1" applyAlignment="1">
      <alignment horizontal="right" vertical="center"/>
    </xf>
    <xf numFmtId="164" fontId="8" fillId="3" borderId="2" xfId="0" applyNumberFormat="1" applyFont="1" applyFill="1" applyBorder="1" applyAlignment="1">
      <alignment horizontal="right" vertical="center"/>
    </xf>
    <xf numFmtId="164" fontId="8" fillId="3" borderId="7" xfId="0" applyNumberFormat="1" applyFont="1" applyFill="1" applyBorder="1" applyAlignment="1">
      <alignment horizontal="right" vertical="center"/>
    </xf>
    <xf numFmtId="164" fontId="8" fillId="3" borderId="1" xfId="0" applyNumberFormat="1" applyFont="1" applyFill="1" applyBorder="1" applyAlignment="1">
      <alignment horizontal="right"/>
    </xf>
    <xf numFmtId="164" fontId="8" fillId="3" borderId="1" xfId="0" applyNumberFormat="1" applyFont="1" applyFill="1" applyBorder="1"/>
    <xf numFmtId="164" fontId="8" fillId="3" borderId="5" xfId="0" applyNumberFormat="1" applyFont="1" applyFill="1" applyBorder="1"/>
    <xf numFmtId="164" fontId="8" fillId="3" borderId="1" xfId="0" applyNumberFormat="1" applyFont="1" applyFill="1" applyBorder="1" applyAlignment="1">
      <alignment horizontal="center"/>
    </xf>
    <xf numFmtId="164" fontId="8" fillId="3" borderId="2" xfId="0" applyNumberFormat="1" applyFont="1" applyFill="1" applyBorder="1" applyAlignment="1">
      <alignment horizontal="center"/>
    </xf>
    <xf numFmtId="164" fontId="8" fillId="3" borderId="2" xfId="0" applyNumberFormat="1" applyFont="1" applyFill="1" applyBorder="1"/>
    <xf numFmtId="164" fontId="8" fillId="3" borderId="7" xfId="0" applyNumberFormat="1" applyFont="1" applyFill="1" applyBorder="1"/>
    <xf numFmtId="0" fontId="1" fillId="0" borderId="0" xfId="0" applyFont="1" applyFill="1"/>
    <xf numFmtId="164" fontId="3" fillId="0" borderId="0" xfId="0" applyNumberFormat="1" applyFont="1" applyAlignment="1">
      <alignment horizontal="center"/>
    </xf>
    <xf numFmtId="9" fontId="8" fillId="3" borderId="1" xfId="0" applyNumberFormat="1" applyFont="1" applyFill="1" applyBorder="1" applyAlignment="1">
      <alignment horizontal="center" vertical="center"/>
    </xf>
    <xf numFmtId="9" fontId="8" fillId="3" borderId="2" xfId="0" applyNumberFormat="1" applyFont="1" applyFill="1" applyBorder="1" applyAlignment="1">
      <alignment horizontal="center" vertical="center"/>
    </xf>
    <xf numFmtId="4" fontId="3" fillId="3" borderId="8" xfId="0" applyNumberFormat="1" applyFont="1" applyFill="1" applyBorder="1" applyAlignment="1">
      <alignment horizontal="right"/>
    </xf>
    <xf numFmtId="164" fontId="3" fillId="3" borderId="9" xfId="0" applyNumberFormat="1" applyFont="1" applyFill="1" applyBorder="1"/>
    <xf numFmtId="164" fontId="3" fillId="3" borderId="10" xfId="0" applyNumberFormat="1" applyFont="1" applyFill="1" applyBorder="1"/>
    <xf numFmtId="0" fontId="8" fillId="3" borderId="1" xfId="0" applyFont="1" applyFill="1" applyBorder="1" applyAlignment="1">
      <alignment horizontal="center"/>
    </xf>
    <xf numFmtId="0" fontId="8" fillId="3" borderId="2" xfId="0" applyFont="1" applyFill="1" applyBorder="1" applyAlignment="1">
      <alignment horizontal="center"/>
    </xf>
    <xf numFmtId="9" fontId="8" fillId="3" borderId="1" xfId="0" applyNumberFormat="1" applyFont="1" applyFill="1" applyBorder="1" applyAlignment="1">
      <alignment horizontal="center"/>
    </xf>
    <xf numFmtId="9" fontId="8" fillId="3" borderId="2" xfId="0" applyNumberFormat="1" applyFont="1" applyFill="1" applyBorder="1" applyAlignment="1">
      <alignment horizontal="center"/>
    </xf>
    <xf numFmtId="49" fontId="3" fillId="0" borderId="0" xfId="0" applyNumberFormat="1" applyFont="1" applyAlignment="1">
      <alignment horizontal="left"/>
    </xf>
    <xf numFmtId="0" fontId="3" fillId="4" borderId="11" xfId="0" applyFont="1" applyFill="1" applyBorder="1" applyAlignment="1">
      <alignment horizontal="center"/>
    </xf>
    <xf numFmtId="0" fontId="3" fillId="4" borderId="12" xfId="0" applyFont="1" applyFill="1" applyBorder="1" applyAlignment="1">
      <alignment horizontal="center"/>
    </xf>
    <xf numFmtId="164" fontId="7" fillId="4" borderId="2" xfId="0" applyNumberFormat="1" applyFont="1" applyFill="1" applyBorder="1" applyAlignment="1">
      <alignment horizontal="right"/>
    </xf>
    <xf numFmtId="164" fontId="7" fillId="4" borderId="7" xfId="0" applyNumberFormat="1" applyFont="1" applyFill="1" applyBorder="1" applyAlignment="1">
      <alignment horizontal="right"/>
    </xf>
    <xf numFmtId="164" fontId="7" fillId="4" borderId="13" xfId="0" applyNumberFormat="1" applyFont="1" applyFill="1" applyBorder="1" applyAlignment="1">
      <alignment horizontal="right"/>
    </xf>
    <xf numFmtId="164" fontId="7" fillId="4" borderId="14" xfId="0" applyNumberFormat="1" applyFont="1" applyFill="1" applyBorder="1" applyAlignment="1">
      <alignment horizontal="right"/>
    </xf>
    <xf numFmtId="0" fontId="3" fillId="4" borderId="15" xfId="0" applyFont="1" applyFill="1" applyBorder="1" applyAlignment="1">
      <alignment horizontal="center"/>
    </xf>
    <xf numFmtId="0" fontId="3" fillId="4" borderId="16" xfId="0" applyFont="1" applyFill="1" applyBorder="1" applyAlignment="1">
      <alignment horizontal="center"/>
    </xf>
    <xf numFmtId="0" fontId="9" fillId="0" borderId="0" xfId="0" applyFont="1" applyFill="1" applyAlignment="1">
      <alignment horizontal="left" wrapText="1"/>
    </xf>
    <xf numFmtId="0" fontId="3" fillId="3" borderId="17"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6" fillId="3" borderId="8" xfId="0" applyFont="1" applyFill="1" applyBorder="1" applyAlignment="1">
      <alignment horizontal="center"/>
    </xf>
    <xf numFmtId="0" fontId="6" fillId="3" borderId="9" xfId="0" applyFont="1" applyFill="1" applyBorder="1" applyAlignment="1">
      <alignment horizontal="center"/>
    </xf>
    <xf numFmtId="0" fontId="6" fillId="3" borderId="10" xfId="0" applyFont="1" applyFill="1" applyBorder="1" applyAlignment="1">
      <alignment horizontal="center"/>
    </xf>
    <xf numFmtId="0" fontId="7" fillId="0" borderId="0" xfId="0" applyFont="1" applyAlignment="1">
      <alignment horizontal="center"/>
    </xf>
    <xf numFmtId="0" fontId="13" fillId="0" borderId="0" xfId="0" applyFont="1" applyAlignment="1">
      <alignment horizontal="center"/>
    </xf>
    <xf numFmtId="0" fontId="9" fillId="0" borderId="0" xfId="0" applyFont="1" applyAlignment="1">
      <alignment horizontal="left" wrapText="1"/>
    </xf>
    <xf numFmtId="0" fontId="3" fillId="3" borderId="15" xfId="0" applyFont="1" applyFill="1" applyBorder="1" applyAlignment="1">
      <alignment horizontal="center"/>
    </xf>
    <xf numFmtId="0" fontId="3" fillId="3" borderId="16" xfId="0" applyFont="1" applyFill="1" applyBorder="1" applyAlignment="1">
      <alignment horizontal="center"/>
    </xf>
    <xf numFmtId="164" fontId="7" fillId="3" borderId="13" xfId="0" applyNumberFormat="1" applyFont="1" applyFill="1" applyBorder="1" applyAlignment="1">
      <alignment horizontal="right"/>
    </xf>
    <xf numFmtId="164" fontId="7" fillId="3" borderId="14" xfId="0" applyNumberFormat="1" applyFont="1" applyFill="1" applyBorder="1" applyAlignment="1">
      <alignment horizontal="right"/>
    </xf>
    <xf numFmtId="0" fontId="3" fillId="3" borderId="11" xfId="0" applyFont="1" applyFill="1" applyBorder="1" applyAlignment="1">
      <alignment horizontal="center"/>
    </xf>
    <xf numFmtId="0" fontId="3" fillId="3" borderId="12" xfId="0" applyFont="1" applyFill="1" applyBorder="1" applyAlignment="1">
      <alignment horizontal="center"/>
    </xf>
    <xf numFmtId="164" fontId="7" fillId="3" borderId="2" xfId="0" applyNumberFormat="1" applyFont="1" applyFill="1" applyBorder="1" applyAlignment="1">
      <alignment horizontal="right"/>
    </xf>
    <xf numFmtId="164" fontId="7" fillId="3" borderId="7" xfId="0" applyNumberFormat="1" applyFont="1" applyFill="1" applyBorder="1" applyAlignment="1">
      <alignment horizontal="right"/>
    </xf>
    <xf numFmtId="0" fontId="5" fillId="0" borderId="0" xfId="0" applyFont="1" applyAlignment="1">
      <alignment horizontal="left" wrapText="1"/>
    </xf>
    <xf numFmtId="0" fontId="3" fillId="3" borderId="18" xfId="0" applyFont="1" applyFill="1" applyBorder="1" applyAlignment="1">
      <alignment horizontal="center"/>
    </xf>
    <xf numFmtId="0" fontId="3" fillId="3" borderId="19"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933450</xdr:colOff>
      <xdr:row>16</xdr:row>
      <xdr:rowOff>19050</xdr:rowOff>
    </xdr:from>
    <xdr:ext cx="171450" cy="266700"/>
    <xdr:sp macro="" textlink="">
      <xdr:nvSpPr>
        <xdr:cNvPr id="2" name="TextovéPole 1"/>
        <xdr:cNvSpPr txBox="1"/>
      </xdr:nvSpPr>
      <xdr:spPr>
        <a:xfrm>
          <a:off x="7362825" y="5295900"/>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70"/>
  <sheetViews>
    <sheetView showGridLines="0" showZeros="0" tabSelected="1" workbookViewId="0" topLeftCell="A1">
      <selection activeCell="A1" sqref="A1:P1"/>
    </sheetView>
  </sheetViews>
  <sheetFormatPr defaultColWidth="9.140625" defaultRowHeight="15"/>
  <cols>
    <col min="1" max="1" width="9.140625" style="1" customWidth="1"/>
    <col min="2" max="2" width="27.421875" style="1" customWidth="1"/>
    <col min="3" max="3" width="26.421875" style="1" customWidth="1"/>
    <col min="4" max="5" width="13.421875" style="1" customWidth="1"/>
    <col min="6" max="6" width="15.421875" style="1" customWidth="1"/>
    <col min="7" max="7" width="39.140625" style="1" customWidth="1"/>
    <col min="8" max="8" width="20.7109375" style="1" customWidth="1"/>
    <col min="9" max="9" width="4.8515625" style="1" customWidth="1"/>
    <col min="10" max="10" width="11.28125" style="1" customWidth="1"/>
    <col min="11" max="11" width="12.00390625" style="1" customWidth="1"/>
    <col min="12" max="13" width="10.8515625" style="1" customWidth="1"/>
    <col min="14" max="14" width="11.8515625" style="1" customWidth="1"/>
    <col min="15" max="16" width="16.421875" style="1" bestFit="1" customWidth="1"/>
    <col min="17" max="17" width="10.00390625" style="16" customWidth="1"/>
    <col min="18" max="16384" width="9.140625" style="1" customWidth="1"/>
  </cols>
  <sheetData>
    <row r="1" spans="1:16" ht="27.75" customHeight="1" thickBot="1">
      <c r="A1" s="117" t="s">
        <v>29</v>
      </c>
      <c r="B1" s="118"/>
      <c r="C1" s="118"/>
      <c r="D1" s="118"/>
      <c r="E1" s="118"/>
      <c r="F1" s="118"/>
      <c r="G1" s="118"/>
      <c r="H1" s="118"/>
      <c r="I1" s="118"/>
      <c r="J1" s="118"/>
      <c r="K1" s="118"/>
      <c r="L1" s="118"/>
      <c r="M1" s="118"/>
      <c r="N1" s="118"/>
      <c r="O1" s="118"/>
      <c r="P1" s="119"/>
    </row>
    <row r="2" spans="1:16" ht="12.75" customHeight="1">
      <c r="A2" s="15"/>
      <c r="B2" s="15"/>
      <c r="C2" s="15"/>
      <c r="D2" s="15"/>
      <c r="E2" s="15"/>
      <c r="F2" s="15"/>
      <c r="G2" s="15"/>
      <c r="H2" s="15"/>
      <c r="I2" s="15"/>
      <c r="J2" s="15"/>
      <c r="K2" s="15"/>
      <c r="L2" s="15"/>
      <c r="M2" s="15"/>
      <c r="N2" s="15"/>
      <c r="O2" s="15"/>
      <c r="P2" s="15"/>
    </row>
    <row r="3" spans="1:16" ht="23.25" customHeight="1">
      <c r="A3" s="120" t="s">
        <v>69</v>
      </c>
      <c r="B3" s="120"/>
      <c r="C3" s="120"/>
      <c r="D3" s="120"/>
      <c r="E3" s="120"/>
      <c r="F3" s="120"/>
      <c r="G3" s="120"/>
      <c r="H3" s="120"/>
      <c r="I3" s="120"/>
      <c r="J3" s="120"/>
      <c r="K3" s="120"/>
      <c r="L3" s="120"/>
      <c r="M3" s="120"/>
      <c r="N3" s="120"/>
      <c r="O3" s="120"/>
      <c r="P3" s="120"/>
    </row>
    <row r="4" spans="1:16" ht="23.25" customHeight="1">
      <c r="A4" s="121" t="s">
        <v>34</v>
      </c>
      <c r="B4" s="121"/>
      <c r="C4" s="121"/>
      <c r="D4" s="121"/>
      <c r="E4" s="121"/>
      <c r="F4" s="121"/>
      <c r="G4" s="121"/>
      <c r="H4" s="121"/>
      <c r="I4" s="121"/>
      <c r="J4" s="121"/>
      <c r="K4" s="121"/>
      <c r="L4" s="121"/>
      <c r="M4" s="121"/>
      <c r="N4" s="121"/>
      <c r="O4" s="121"/>
      <c r="P4" s="121"/>
    </row>
    <row r="5" ht="27.75" customHeight="1" thickBot="1">
      <c r="A5" s="20" t="s">
        <v>43</v>
      </c>
    </row>
    <row r="6" spans="1:17" s="56" customFormat="1" ht="20.1" customHeight="1">
      <c r="A6" s="114" t="s">
        <v>13</v>
      </c>
      <c r="B6" s="115"/>
      <c r="C6" s="115"/>
      <c r="D6" s="115"/>
      <c r="E6" s="115"/>
      <c r="F6" s="115"/>
      <c r="G6" s="115"/>
      <c r="H6" s="115"/>
      <c r="I6" s="115"/>
      <c r="J6" s="115"/>
      <c r="K6" s="115"/>
      <c r="L6" s="115"/>
      <c r="M6" s="115"/>
      <c r="N6" s="115"/>
      <c r="O6" s="115"/>
      <c r="P6" s="116"/>
      <c r="Q6" s="55"/>
    </row>
    <row r="7" spans="1:17" s="8" customFormat="1" ht="51">
      <c r="A7" s="54" t="s">
        <v>9</v>
      </c>
      <c r="B7" s="51" t="s">
        <v>52</v>
      </c>
      <c r="C7" s="52" t="s">
        <v>3</v>
      </c>
      <c r="D7" s="51" t="s">
        <v>1</v>
      </c>
      <c r="E7" s="51" t="s">
        <v>41</v>
      </c>
      <c r="F7" s="51" t="s">
        <v>2</v>
      </c>
      <c r="G7" s="51" t="s">
        <v>32</v>
      </c>
      <c r="H7" s="52" t="s">
        <v>6</v>
      </c>
      <c r="I7" s="52" t="s">
        <v>0</v>
      </c>
      <c r="J7" s="51" t="s">
        <v>36</v>
      </c>
      <c r="K7" s="51" t="s">
        <v>39</v>
      </c>
      <c r="L7" s="51" t="s">
        <v>12</v>
      </c>
      <c r="M7" s="51" t="s">
        <v>30</v>
      </c>
      <c r="N7" s="51" t="s">
        <v>37</v>
      </c>
      <c r="O7" s="51" t="s">
        <v>4</v>
      </c>
      <c r="P7" s="53" t="s">
        <v>5</v>
      </c>
      <c r="Q7" s="17"/>
    </row>
    <row r="8" spans="1:17" s="19" customFormat="1" ht="15" customHeight="1">
      <c r="A8" s="65" t="s">
        <v>10</v>
      </c>
      <c r="B8" s="66" t="s">
        <v>47</v>
      </c>
      <c r="C8" s="67" t="s">
        <v>7</v>
      </c>
      <c r="D8" s="67" t="s">
        <v>8</v>
      </c>
      <c r="E8" s="67" t="s">
        <v>8</v>
      </c>
      <c r="F8" s="68">
        <v>6655</v>
      </c>
      <c r="G8" s="22"/>
      <c r="H8" s="22"/>
      <c r="I8" s="67" t="s">
        <v>11</v>
      </c>
      <c r="J8" s="23"/>
      <c r="K8" s="24"/>
      <c r="L8" s="95">
        <v>0.15</v>
      </c>
      <c r="M8" s="72">
        <f>K8*L8</f>
        <v>0</v>
      </c>
      <c r="N8" s="73">
        <f>M8+K8</f>
        <v>0</v>
      </c>
      <c r="O8" s="73">
        <f>K8*F8</f>
        <v>0</v>
      </c>
      <c r="P8" s="74">
        <f>N8*F8</f>
        <v>0</v>
      </c>
      <c r="Q8" s="25"/>
    </row>
    <row r="9" spans="1:17" s="19" customFormat="1" ht="15" customHeight="1">
      <c r="A9" s="65" t="s">
        <v>15</v>
      </c>
      <c r="B9" s="67" t="s">
        <v>48</v>
      </c>
      <c r="C9" s="67" t="s">
        <v>7</v>
      </c>
      <c r="D9" s="67" t="s">
        <v>8</v>
      </c>
      <c r="E9" s="67" t="s">
        <v>8</v>
      </c>
      <c r="F9" s="68">
        <v>20618</v>
      </c>
      <c r="G9" s="30"/>
      <c r="H9" s="22"/>
      <c r="I9" s="67" t="s">
        <v>11</v>
      </c>
      <c r="J9" s="23"/>
      <c r="K9" s="24"/>
      <c r="L9" s="95">
        <v>0.15</v>
      </c>
      <c r="M9" s="72">
        <f aca="true" t="shared" si="0" ref="M9:M10">K9*L9</f>
        <v>0</v>
      </c>
      <c r="N9" s="73">
        <f>M9+K9</f>
        <v>0</v>
      </c>
      <c r="O9" s="73">
        <f>K9*F9</f>
        <v>0</v>
      </c>
      <c r="P9" s="74">
        <f>N9*F9</f>
        <v>0</v>
      </c>
      <c r="Q9" s="25"/>
    </row>
    <row r="10" spans="1:17" s="19" customFormat="1" ht="15" customHeight="1" thickBot="1">
      <c r="A10" s="69" t="s">
        <v>16</v>
      </c>
      <c r="B10" s="70" t="s">
        <v>49</v>
      </c>
      <c r="C10" s="70" t="s">
        <v>7</v>
      </c>
      <c r="D10" s="70" t="s">
        <v>8</v>
      </c>
      <c r="E10" s="70" t="s">
        <v>8</v>
      </c>
      <c r="F10" s="71">
        <v>54000</v>
      </c>
      <c r="G10" s="31"/>
      <c r="H10" s="27"/>
      <c r="I10" s="70" t="s">
        <v>11</v>
      </c>
      <c r="J10" s="28"/>
      <c r="K10" s="29"/>
      <c r="L10" s="96">
        <v>0.15</v>
      </c>
      <c r="M10" s="75">
        <f t="shared" si="0"/>
        <v>0</v>
      </c>
      <c r="N10" s="76">
        <f>M10+K10</f>
        <v>0</v>
      </c>
      <c r="O10" s="76">
        <f>K10*F10</f>
        <v>0</v>
      </c>
      <c r="P10" s="77">
        <f>N10*F10</f>
        <v>0</v>
      </c>
      <c r="Q10" s="25"/>
    </row>
    <row r="11" spans="1:17" s="10" customFormat="1" ht="15.75" thickBot="1">
      <c r="A11" s="35" t="s">
        <v>17</v>
      </c>
      <c r="B11" s="19"/>
      <c r="C11" s="19"/>
      <c r="D11" s="36"/>
      <c r="E11" s="36"/>
      <c r="F11" s="37"/>
      <c r="G11" s="19"/>
      <c r="H11" s="38"/>
      <c r="I11" s="36"/>
      <c r="J11" s="36"/>
      <c r="K11" s="11"/>
      <c r="L11" s="12"/>
      <c r="M11" s="13"/>
      <c r="N11" s="97" t="s">
        <v>14</v>
      </c>
      <c r="O11" s="98">
        <f>SUM(O8:O10)</f>
        <v>0</v>
      </c>
      <c r="P11" s="99">
        <f>SUM(P8:P10)</f>
        <v>0</v>
      </c>
      <c r="Q11" s="18"/>
    </row>
    <row r="12" spans="1:16" ht="27" customHeight="1">
      <c r="A12" s="122" t="s">
        <v>51</v>
      </c>
      <c r="B12" s="122"/>
      <c r="C12" s="122"/>
      <c r="D12" s="122"/>
      <c r="E12" s="122"/>
      <c r="F12" s="122"/>
      <c r="G12" s="122"/>
      <c r="H12" s="122"/>
      <c r="I12" s="122"/>
      <c r="J12" s="122"/>
      <c r="K12" s="3"/>
      <c r="L12" s="7"/>
      <c r="M12" s="6"/>
      <c r="N12" s="3"/>
      <c r="O12" s="3"/>
      <c r="P12" s="3"/>
    </row>
    <row r="13" spans="1:16" ht="20.1" customHeight="1" thickBot="1">
      <c r="A13" s="5"/>
      <c r="D13" s="2"/>
      <c r="E13" s="2"/>
      <c r="F13" s="4"/>
      <c r="H13" s="5"/>
      <c r="I13" s="2"/>
      <c r="J13" s="2"/>
      <c r="K13" s="3"/>
      <c r="L13" s="7"/>
      <c r="M13" s="6"/>
      <c r="N13" s="3"/>
      <c r="O13" s="3"/>
      <c r="P13" s="3"/>
    </row>
    <row r="14" spans="1:17" s="56" customFormat="1" ht="20.1" customHeight="1">
      <c r="A14" s="114" t="s">
        <v>50</v>
      </c>
      <c r="B14" s="115"/>
      <c r="C14" s="115"/>
      <c r="D14" s="115"/>
      <c r="E14" s="115"/>
      <c r="F14" s="115"/>
      <c r="G14" s="115"/>
      <c r="H14" s="115"/>
      <c r="I14" s="115"/>
      <c r="J14" s="115"/>
      <c r="K14" s="115"/>
      <c r="L14" s="115"/>
      <c r="M14" s="115"/>
      <c r="N14" s="115"/>
      <c r="O14" s="115"/>
      <c r="P14" s="116"/>
      <c r="Q14" s="55"/>
    </row>
    <row r="15" spans="1:16" ht="51">
      <c r="A15" s="54" t="s">
        <v>9</v>
      </c>
      <c r="B15" s="51" t="s">
        <v>33</v>
      </c>
      <c r="C15" s="52" t="s">
        <v>3</v>
      </c>
      <c r="D15" s="51" t="s">
        <v>1</v>
      </c>
      <c r="E15" s="51" t="s">
        <v>41</v>
      </c>
      <c r="F15" s="51" t="s">
        <v>2</v>
      </c>
      <c r="G15" s="51" t="s">
        <v>32</v>
      </c>
      <c r="H15" s="52" t="s">
        <v>6</v>
      </c>
      <c r="I15" s="52" t="s">
        <v>0</v>
      </c>
      <c r="J15" s="51" t="s">
        <v>36</v>
      </c>
      <c r="K15" s="51" t="s">
        <v>39</v>
      </c>
      <c r="L15" s="51" t="s">
        <v>12</v>
      </c>
      <c r="M15" s="51" t="s">
        <v>30</v>
      </c>
      <c r="N15" s="51" t="s">
        <v>37</v>
      </c>
      <c r="O15" s="51" t="s">
        <v>4</v>
      </c>
      <c r="P15" s="53" t="s">
        <v>5</v>
      </c>
    </row>
    <row r="16" spans="1:17" s="19" customFormat="1" ht="15" customHeight="1">
      <c r="A16" s="65" t="s">
        <v>8</v>
      </c>
      <c r="B16" s="78" t="s">
        <v>8</v>
      </c>
      <c r="C16" s="67" t="s">
        <v>23</v>
      </c>
      <c r="D16" s="67">
        <v>1200</v>
      </c>
      <c r="E16" s="67" t="s">
        <v>8</v>
      </c>
      <c r="F16" s="68">
        <v>5138</v>
      </c>
      <c r="G16" s="22"/>
      <c r="H16" s="22"/>
      <c r="I16" s="67" t="s">
        <v>11</v>
      </c>
      <c r="J16" s="23"/>
      <c r="K16" s="24"/>
      <c r="L16" s="95">
        <v>0.15</v>
      </c>
      <c r="M16" s="73">
        <f aca="true" t="shared" si="1" ref="M16:M19">K16*L16</f>
        <v>0</v>
      </c>
      <c r="N16" s="73">
        <f>M16+K16</f>
        <v>0</v>
      </c>
      <c r="O16" s="73">
        <f>K16*F16</f>
        <v>0</v>
      </c>
      <c r="P16" s="74">
        <f>N16*F16</f>
        <v>0</v>
      </c>
      <c r="Q16" s="26"/>
    </row>
    <row r="17" spans="1:17" s="19" customFormat="1" ht="15" customHeight="1">
      <c r="A17" s="65" t="s">
        <v>8</v>
      </c>
      <c r="B17" s="78" t="s">
        <v>8</v>
      </c>
      <c r="C17" s="67" t="s">
        <v>20</v>
      </c>
      <c r="D17" s="67">
        <v>1500</v>
      </c>
      <c r="E17" s="67" t="s">
        <v>8</v>
      </c>
      <c r="F17" s="68">
        <v>9425</v>
      </c>
      <c r="G17" s="22"/>
      <c r="H17" s="22"/>
      <c r="I17" s="67" t="s">
        <v>11</v>
      </c>
      <c r="J17" s="23"/>
      <c r="K17" s="24"/>
      <c r="L17" s="95">
        <v>0.15</v>
      </c>
      <c r="M17" s="73">
        <f t="shared" si="1"/>
        <v>0</v>
      </c>
      <c r="N17" s="73">
        <f>M17+K17</f>
        <v>0</v>
      </c>
      <c r="O17" s="73">
        <f>K17*F17</f>
        <v>0</v>
      </c>
      <c r="P17" s="74">
        <f>N17*F17</f>
        <v>0</v>
      </c>
      <c r="Q17" s="26"/>
    </row>
    <row r="18" spans="1:17" s="19" customFormat="1" ht="15" customHeight="1">
      <c r="A18" s="65" t="s">
        <v>8</v>
      </c>
      <c r="B18" s="78" t="s">
        <v>8</v>
      </c>
      <c r="C18" s="79" t="s">
        <v>21</v>
      </c>
      <c r="D18" s="79">
        <v>2000</v>
      </c>
      <c r="E18" s="79" t="s">
        <v>8</v>
      </c>
      <c r="F18" s="80">
        <v>6382</v>
      </c>
      <c r="G18" s="32"/>
      <c r="H18" s="32"/>
      <c r="I18" s="79" t="s">
        <v>11</v>
      </c>
      <c r="J18" s="33"/>
      <c r="K18" s="34"/>
      <c r="L18" s="95">
        <v>0.15</v>
      </c>
      <c r="M18" s="73">
        <f t="shared" si="1"/>
        <v>0</v>
      </c>
      <c r="N18" s="73">
        <f>M18+K18</f>
        <v>0</v>
      </c>
      <c r="O18" s="73">
        <f>K18*F18</f>
        <v>0</v>
      </c>
      <c r="P18" s="74">
        <f>N18*F18</f>
        <v>0</v>
      </c>
      <c r="Q18" s="26"/>
    </row>
    <row r="19" spans="1:17" s="19" customFormat="1" ht="15" customHeight="1" thickBot="1">
      <c r="A19" s="69" t="s">
        <v>8</v>
      </c>
      <c r="B19" s="81" t="s">
        <v>8</v>
      </c>
      <c r="C19" s="70" t="s">
        <v>24</v>
      </c>
      <c r="D19" s="70">
        <v>2500</v>
      </c>
      <c r="E19" s="70" t="s">
        <v>8</v>
      </c>
      <c r="F19" s="71">
        <v>3927</v>
      </c>
      <c r="G19" s="27"/>
      <c r="H19" s="27"/>
      <c r="I19" s="70" t="s">
        <v>11</v>
      </c>
      <c r="J19" s="28"/>
      <c r="K19" s="29"/>
      <c r="L19" s="96">
        <v>0.15</v>
      </c>
      <c r="M19" s="76">
        <f t="shared" si="1"/>
        <v>0</v>
      </c>
      <c r="N19" s="76">
        <f>M19+K19</f>
        <v>0</v>
      </c>
      <c r="O19" s="76">
        <f>K19*F19</f>
        <v>0</v>
      </c>
      <c r="P19" s="77">
        <f>N19*F19</f>
        <v>0</v>
      </c>
      <c r="Q19" s="26"/>
    </row>
    <row r="20" spans="1:17" s="19" customFormat="1" ht="15.75" thickBot="1">
      <c r="A20" s="35" t="s">
        <v>17</v>
      </c>
      <c r="B20" s="39"/>
      <c r="C20" s="39"/>
      <c r="D20" s="40"/>
      <c r="E20" s="40"/>
      <c r="F20" s="41"/>
      <c r="G20" s="39"/>
      <c r="H20" s="42"/>
      <c r="I20" s="40"/>
      <c r="J20" s="40"/>
      <c r="K20" s="43"/>
      <c r="L20" s="44"/>
      <c r="M20" s="45"/>
      <c r="N20" s="97" t="s">
        <v>14</v>
      </c>
      <c r="O20" s="98">
        <f>SUM(O16:O19)</f>
        <v>0</v>
      </c>
      <c r="P20" s="99">
        <f>SUM(P16:P19)</f>
        <v>0</v>
      </c>
      <c r="Q20" s="26"/>
    </row>
    <row r="21" spans="1:17" s="19" customFormat="1" ht="27" customHeight="1">
      <c r="A21" s="122" t="s">
        <v>31</v>
      </c>
      <c r="B21" s="122"/>
      <c r="C21" s="122"/>
      <c r="D21" s="122"/>
      <c r="E21" s="122"/>
      <c r="F21" s="122"/>
      <c r="G21" s="122"/>
      <c r="H21" s="122"/>
      <c r="I21" s="122"/>
      <c r="J21" s="122"/>
      <c r="K21" s="43"/>
      <c r="L21" s="44"/>
      <c r="M21" s="45"/>
      <c r="N21" s="46"/>
      <c r="O21" s="43"/>
      <c r="P21" s="43"/>
      <c r="Q21" s="26"/>
    </row>
    <row r="22" spans="1:16" ht="20.1" customHeight="1" thickBot="1">
      <c r="A22" s="5"/>
      <c r="D22" s="2"/>
      <c r="E22" s="2"/>
      <c r="F22" s="4"/>
      <c r="H22" s="5"/>
      <c r="I22" s="2"/>
      <c r="J22" s="2"/>
      <c r="K22" s="3"/>
      <c r="L22" s="7"/>
      <c r="M22" s="6"/>
      <c r="N22" s="3"/>
      <c r="O22" s="3"/>
      <c r="P22" s="3"/>
    </row>
    <row r="23" spans="1:17" s="56" customFormat="1" ht="20.1" customHeight="1">
      <c r="A23" s="114" t="s">
        <v>38</v>
      </c>
      <c r="B23" s="115"/>
      <c r="C23" s="115"/>
      <c r="D23" s="115"/>
      <c r="E23" s="115"/>
      <c r="F23" s="115"/>
      <c r="G23" s="115"/>
      <c r="H23" s="115"/>
      <c r="I23" s="115"/>
      <c r="J23" s="115"/>
      <c r="K23" s="115"/>
      <c r="L23" s="115"/>
      <c r="M23" s="115"/>
      <c r="N23" s="115"/>
      <c r="O23" s="115"/>
      <c r="P23" s="116"/>
      <c r="Q23" s="55"/>
    </row>
    <row r="24" spans="1:16" ht="51">
      <c r="A24" s="54" t="s">
        <v>9</v>
      </c>
      <c r="B24" s="51" t="s">
        <v>33</v>
      </c>
      <c r="C24" s="52" t="s">
        <v>3</v>
      </c>
      <c r="D24" s="51" t="s">
        <v>1</v>
      </c>
      <c r="E24" s="51" t="s">
        <v>41</v>
      </c>
      <c r="F24" s="51" t="s">
        <v>2</v>
      </c>
      <c r="G24" s="51" t="s">
        <v>32</v>
      </c>
      <c r="H24" s="52" t="s">
        <v>6</v>
      </c>
      <c r="I24" s="52" t="s">
        <v>0</v>
      </c>
      <c r="J24" s="51" t="s">
        <v>36</v>
      </c>
      <c r="K24" s="51" t="s">
        <v>39</v>
      </c>
      <c r="L24" s="51" t="s">
        <v>12</v>
      </c>
      <c r="M24" s="51" t="s">
        <v>30</v>
      </c>
      <c r="N24" s="51" t="s">
        <v>37</v>
      </c>
      <c r="O24" s="51" t="s">
        <v>4</v>
      </c>
      <c r="P24" s="53" t="s">
        <v>5</v>
      </c>
    </row>
    <row r="25" spans="1:17" s="19" customFormat="1" ht="15" customHeight="1">
      <c r="A25" s="65" t="s">
        <v>8</v>
      </c>
      <c r="B25" s="67" t="s">
        <v>25</v>
      </c>
      <c r="C25" s="67" t="s">
        <v>23</v>
      </c>
      <c r="D25" s="67">
        <v>230</v>
      </c>
      <c r="E25" s="67" t="s">
        <v>8</v>
      </c>
      <c r="F25" s="68">
        <v>11749</v>
      </c>
      <c r="G25" s="22"/>
      <c r="H25" s="22"/>
      <c r="I25" s="67" t="s">
        <v>11</v>
      </c>
      <c r="J25" s="23"/>
      <c r="K25" s="24"/>
      <c r="L25" s="95">
        <v>0.15</v>
      </c>
      <c r="M25" s="82">
        <f aca="true" t="shared" si="2" ref="M25:M27">K25*L25</f>
        <v>0</v>
      </c>
      <c r="N25" s="82">
        <f>M25+K25</f>
        <v>0</v>
      </c>
      <c r="O25" s="82">
        <f>K25*F25</f>
        <v>0</v>
      </c>
      <c r="P25" s="83">
        <f>N25*F25</f>
        <v>0</v>
      </c>
      <c r="Q25" s="26"/>
    </row>
    <row r="26" spans="1:17" s="19" customFormat="1" ht="15" customHeight="1">
      <c r="A26" s="65" t="s">
        <v>8</v>
      </c>
      <c r="B26" s="67" t="s">
        <v>26</v>
      </c>
      <c r="C26" s="67" t="s">
        <v>23</v>
      </c>
      <c r="D26" s="67">
        <v>450</v>
      </c>
      <c r="E26" s="67" t="s">
        <v>8</v>
      </c>
      <c r="F26" s="68">
        <v>24513</v>
      </c>
      <c r="G26" s="22"/>
      <c r="H26" s="22"/>
      <c r="I26" s="67" t="s">
        <v>11</v>
      </c>
      <c r="J26" s="23"/>
      <c r="K26" s="24"/>
      <c r="L26" s="95">
        <v>0.15</v>
      </c>
      <c r="M26" s="82">
        <f t="shared" si="2"/>
        <v>0</v>
      </c>
      <c r="N26" s="82">
        <f>M26+K26</f>
        <v>0</v>
      </c>
      <c r="O26" s="82">
        <f>K26*F26</f>
        <v>0</v>
      </c>
      <c r="P26" s="83">
        <f>N26*F26</f>
        <v>0</v>
      </c>
      <c r="Q26" s="26"/>
    </row>
    <row r="27" spans="1:17" s="19" customFormat="1" ht="15" customHeight="1" thickBot="1">
      <c r="A27" s="69" t="s">
        <v>8</v>
      </c>
      <c r="B27" s="70" t="s">
        <v>27</v>
      </c>
      <c r="C27" s="70" t="s">
        <v>23</v>
      </c>
      <c r="D27" s="70">
        <v>800</v>
      </c>
      <c r="E27" s="70" t="s">
        <v>8</v>
      </c>
      <c r="F27" s="71">
        <v>10833</v>
      </c>
      <c r="G27" s="27"/>
      <c r="H27" s="27"/>
      <c r="I27" s="70" t="s">
        <v>11</v>
      </c>
      <c r="J27" s="28"/>
      <c r="K27" s="29"/>
      <c r="L27" s="96">
        <v>0.15</v>
      </c>
      <c r="M27" s="84">
        <f t="shared" si="2"/>
        <v>0</v>
      </c>
      <c r="N27" s="84">
        <f>M27+K27</f>
        <v>0</v>
      </c>
      <c r="O27" s="84">
        <f>K27*F27</f>
        <v>0</v>
      </c>
      <c r="P27" s="85">
        <f>N27*F27</f>
        <v>0</v>
      </c>
      <c r="Q27" s="26"/>
    </row>
    <row r="28" spans="1:17" s="19" customFormat="1" ht="15.75" thickBot="1">
      <c r="A28" s="47" t="s">
        <v>17</v>
      </c>
      <c r="B28" s="39"/>
      <c r="C28" s="39"/>
      <c r="D28" s="40"/>
      <c r="E28" s="40"/>
      <c r="F28" s="41"/>
      <c r="G28" s="39"/>
      <c r="H28" s="42"/>
      <c r="I28" s="40"/>
      <c r="J28" s="40"/>
      <c r="K28" s="43"/>
      <c r="L28" s="44"/>
      <c r="M28" s="45"/>
      <c r="N28" s="97" t="s">
        <v>14</v>
      </c>
      <c r="O28" s="98">
        <f>SUM(O25:O27)</f>
        <v>0</v>
      </c>
      <c r="P28" s="99">
        <f>SUM(P25:P27)</f>
        <v>0</v>
      </c>
      <c r="Q28" s="26"/>
    </row>
    <row r="29" spans="1:17" s="19" customFormat="1" ht="27" customHeight="1">
      <c r="A29" s="122" t="s">
        <v>28</v>
      </c>
      <c r="B29" s="122"/>
      <c r="C29" s="122"/>
      <c r="D29" s="122"/>
      <c r="E29" s="122"/>
      <c r="F29" s="122"/>
      <c r="G29" s="122"/>
      <c r="H29" s="122"/>
      <c r="I29" s="122"/>
      <c r="J29" s="122"/>
      <c r="K29" s="43"/>
      <c r="L29" s="44"/>
      <c r="M29" s="45"/>
      <c r="N29" s="46"/>
      <c r="O29" s="43"/>
      <c r="P29" s="43"/>
      <c r="Q29" s="26"/>
    </row>
    <row r="30" spans="1:16" ht="20.1" customHeight="1" thickBot="1">
      <c r="A30" s="2"/>
      <c r="D30" s="2"/>
      <c r="E30" s="2"/>
      <c r="F30" s="4"/>
      <c r="H30" s="5"/>
      <c r="I30" s="2"/>
      <c r="J30" s="2"/>
      <c r="K30" s="3"/>
      <c r="L30" s="7"/>
      <c r="M30" s="6"/>
      <c r="N30" s="3"/>
      <c r="O30" s="3"/>
      <c r="P30" s="3"/>
    </row>
    <row r="31" spans="1:17" s="56" customFormat="1" ht="20.1" customHeight="1">
      <c r="A31" s="114" t="s">
        <v>40</v>
      </c>
      <c r="B31" s="115"/>
      <c r="C31" s="115"/>
      <c r="D31" s="115"/>
      <c r="E31" s="115"/>
      <c r="F31" s="115"/>
      <c r="G31" s="115"/>
      <c r="H31" s="115"/>
      <c r="I31" s="115"/>
      <c r="J31" s="115"/>
      <c r="K31" s="115"/>
      <c r="L31" s="115"/>
      <c r="M31" s="115"/>
      <c r="N31" s="115"/>
      <c r="O31" s="115"/>
      <c r="P31" s="116"/>
      <c r="Q31" s="55"/>
    </row>
    <row r="32" spans="1:16" ht="51">
      <c r="A32" s="54" t="s">
        <v>9</v>
      </c>
      <c r="B32" s="51" t="s">
        <v>33</v>
      </c>
      <c r="C32" s="52" t="s">
        <v>3</v>
      </c>
      <c r="D32" s="51" t="s">
        <v>1</v>
      </c>
      <c r="E32" s="51" t="s">
        <v>41</v>
      </c>
      <c r="F32" s="51" t="s">
        <v>2</v>
      </c>
      <c r="G32" s="51" t="s">
        <v>32</v>
      </c>
      <c r="H32" s="52" t="s">
        <v>6</v>
      </c>
      <c r="I32" s="52" t="s">
        <v>0</v>
      </c>
      <c r="J32" s="51" t="s">
        <v>36</v>
      </c>
      <c r="K32" s="51" t="s">
        <v>39</v>
      </c>
      <c r="L32" s="51" t="s">
        <v>12</v>
      </c>
      <c r="M32" s="51" t="s">
        <v>30</v>
      </c>
      <c r="N32" s="51" t="s">
        <v>37</v>
      </c>
      <c r="O32" s="51" t="s">
        <v>4</v>
      </c>
      <c r="P32" s="53" t="s">
        <v>5</v>
      </c>
    </row>
    <row r="33" spans="1:17" s="19" customFormat="1" ht="15" customHeight="1">
      <c r="A33" s="65" t="s">
        <v>8</v>
      </c>
      <c r="B33" s="67" t="s">
        <v>25</v>
      </c>
      <c r="C33" s="67" t="s">
        <v>23</v>
      </c>
      <c r="D33" s="67">
        <v>300</v>
      </c>
      <c r="E33" s="67" t="s">
        <v>8</v>
      </c>
      <c r="F33" s="68">
        <v>687</v>
      </c>
      <c r="G33" s="22"/>
      <c r="H33" s="22"/>
      <c r="I33" s="67" t="s">
        <v>11</v>
      </c>
      <c r="J33" s="23"/>
      <c r="K33" s="48"/>
      <c r="L33" s="95">
        <v>0.15</v>
      </c>
      <c r="M33" s="82">
        <f aca="true" t="shared" si="3" ref="M33:M34">K33*L33</f>
        <v>0</v>
      </c>
      <c r="N33" s="82">
        <f>M33+K33</f>
        <v>0</v>
      </c>
      <c r="O33" s="82">
        <f>K33*F33</f>
        <v>0</v>
      </c>
      <c r="P33" s="83">
        <f>N33*F33</f>
        <v>0</v>
      </c>
      <c r="Q33" s="26"/>
    </row>
    <row r="34" spans="1:17" s="19" customFormat="1" ht="15" customHeight="1" thickBot="1">
      <c r="A34" s="69" t="s">
        <v>8</v>
      </c>
      <c r="B34" s="70" t="s">
        <v>26</v>
      </c>
      <c r="C34" s="70" t="s">
        <v>23</v>
      </c>
      <c r="D34" s="70">
        <v>520</v>
      </c>
      <c r="E34" s="70" t="s">
        <v>8</v>
      </c>
      <c r="F34" s="71">
        <v>611</v>
      </c>
      <c r="G34" s="27"/>
      <c r="H34" s="27"/>
      <c r="I34" s="70" t="s">
        <v>11</v>
      </c>
      <c r="J34" s="28"/>
      <c r="K34" s="49"/>
      <c r="L34" s="96">
        <v>0.15</v>
      </c>
      <c r="M34" s="84">
        <f t="shared" si="3"/>
        <v>0</v>
      </c>
      <c r="N34" s="84">
        <f>M34+K34</f>
        <v>0</v>
      </c>
      <c r="O34" s="84">
        <f>K34*F34</f>
        <v>0</v>
      </c>
      <c r="P34" s="85">
        <f>N34*F34</f>
        <v>0</v>
      </c>
      <c r="Q34" s="26"/>
    </row>
    <row r="35" spans="1:17" s="19" customFormat="1" ht="15.75" thickBot="1">
      <c r="A35" s="47" t="s">
        <v>17</v>
      </c>
      <c r="B35" s="39"/>
      <c r="C35" s="39"/>
      <c r="D35" s="40"/>
      <c r="E35" s="40"/>
      <c r="F35" s="41"/>
      <c r="G35" s="39"/>
      <c r="H35" s="42"/>
      <c r="I35" s="40"/>
      <c r="J35" s="40"/>
      <c r="K35" s="43"/>
      <c r="L35" s="44"/>
      <c r="M35" s="45"/>
      <c r="N35" s="97" t="s">
        <v>14</v>
      </c>
      <c r="O35" s="98">
        <f>SUM(O33:O34)</f>
        <v>0</v>
      </c>
      <c r="P35" s="99">
        <f>SUM(P33:P34)</f>
        <v>0</v>
      </c>
      <c r="Q35" s="26"/>
    </row>
    <row r="36" spans="1:17" s="19" customFormat="1" ht="27" customHeight="1">
      <c r="A36" s="122" t="s">
        <v>28</v>
      </c>
      <c r="B36" s="122"/>
      <c r="C36" s="122"/>
      <c r="D36" s="122"/>
      <c r="E36" s="122"/>
      <c r="F36" s="122"/>
      <c r="G36" s="122"/>
      <c r="H36" s="122"/>
      <c r="I36" s="122"/>
      <c r="J36" s="122"/>
      <c r="K36" s="43"/>
      <c r="L36" s="44"/>
      <c r="M36" s="45"/>
      <c r="N36" s="46"/>
      <c r="O36" s="43"/>
      <c r="P36" s="43"/>
      <c r="Q36" s="26"/>
    </row>
    <row r="37" spans="1:16" ht="20.1" customHeight="1" thickBot="1">
      <c r="A37" s="5"/>
      <c r="D37" s="2"/>
      <c r="E37" s="2"/>
      <c r="F37" s="4"/>
      <c r="H37" s="5"/>
      <c r="I37" s="2"/>
      <c r="J37" s="2"/>
      <c r="K37" s="3"/>
      <c r="L37" s="7"/>
      <c r="M37" s="6"/>
      <c r="N37" s="3"/>
      <c r="O37" s="3"/>
      <c r="P37" s="3"/>
    </row>
    <row r="38" spans="1:17" s="56" customFormat="1" ht="20.1" customHeight="1">
      <c r="A38" s="114" t="s">
        <v>18</v>
      </c>
      <c r="B38" s="115"/>
      <c r="C38" s="115"/>
      <c r="D38" s="115"/>
      <c r="E38" s="115"/>
      <c r="F38" s="115"/>
      <c r="G38" s="115"/>
      <c r="H38" s="115"/>
      <c r="I38" s="115"/>
      <c r="J38" s="115"/>
      <c r="K38" s="115"/>
      <c r="L38" s="115"/>
      <c r="M38" s="115"/>
      <c r="N38" s="115"/>
      <c r="O38" s="115"/>
      <c r="P38" s="116"/>
      <c r="Q38" s="55"/>
    </row>
    <row r="39" spans="1:17" s="8" customFormat="1" ht="51">
      <c r="A39" s="54" t="s">
        <v>9</v>
      </c>
      <c r="B39" s="51" t="s">
        <v>52</v>
      </c>
      <c r="C39" s="52" t="s">
        <v>3</v>
      </c>
      <c r="D39" s="51" t="s">
        <v>1</v>
      </c>
      <c r="E39" s="51" t="s">
        <v>41</v>
      </c>
      <c r="F39" s="51" t="s">
        <v>2</v>
      </c>
      <c r="G39" s="51" t="s">
        <v>32</v>
      </c>
      <c r="H39" s="52" t="s">
        <v>6</v>
      </c>
      <c r="I39" s="52" t="s">
        <v>0</v>
      </c>
      <c r="J39" s="51" t="s">
        <v>36</v>
      </c>
      <c r="K39" s="51" t="s">
        <v>39</v>
      </c>
      <c r="L39" s="51" t="s">
        <v>12</v>
      </c>
      <c r="M39" s="51" t="s">
        <v>30</v>
      </c>
      <c r="N39" s="51" t="s">
        <v>37</v>
      </c>
      <c r="O39" s="51" t="s">
        <v>4</v>
      </c>
      <c r="P39" s="53" t="s">
        <v>5</v>
      </c>
      <c r="Q39" s="17"/>
    </row>
    <row r="40" spans="1:17" s="19" customFormat="1" ht="15" customHeight="1">
      <c r="A40" s="65" t="s">
        <v>19</v>
      </c>
      <c r="B40" s="67" t="s">
        <v>57</v>
      </c>
      <c r="C40" s="67" t="s">
        <v>20</v>
      </c>
      <c r="D40" s="67">
        <v>1200</v>
      </c>
      <c r="E40" s="67">
        <v>450</v>
      </c>
      <c r="F40" s="68">
        <v>2138</v>
      </c>
      <c r="G40" s="57"/>
      <c r="H40" s="57"/>
      <c r="I40" s="100" t="s">
        <v>11</v>
      </c>
      <c r="J40" s="61"/>
      <c r="K40" s="62"/>
      <c r="L40" s="102">
        <v>0.15</v>
      </c>
      <c r="M40" s="86">
        <f aca="true" t="shared" si="4" ref="M40:M46">K40*L40</f>
        <v>0</v>
      </c>
      <c r="N40" s="87">
        <f aca="true" t="shared" si="5" ref="N40:N46">M40+K40</f>
        <v>0</v>
      </c>
      <c r="O40" s="87">
        <f aca="true" t="shared" si="6" ref="O40:O46">K40*F40</f>
        <v>0</v>
      </c>
      <c r="P40" s="88">
        <f aca="true" t="shared" si="7" ref="P40:P46">N40*F40</f>
        <v>0</v>
      </c>
      <c r="Q40" s="25"/>
    </row>
    <row r="41" spans="1:17" s="19" customFormat="1" ht="15" customHeight="1">
      <c r="A41" s="65" t="s">
        <v>10</v>
      </c>
      <c r="B41" s="67" t="s">
        <v>58</v>
      </c>
      <c r="C41" s="67" t="s">
        <v>20</v>
      </c>
      <c r="D41" s="67">
        <v>1300</v>
      </c>
      <c r="E41" s="67">
        <v>550</v>
      </c>
      <c r="F41" s="68">
        <v>35769</v>
      </c>
      <c r="G41" s="57"/>
      <c r="H41" s="57"/>
      <c r="I41" s="100" t="s">
        <v>11</v>
      </c>
      <c r="J41" s="61"/>
      <c r="K41" s="62"/>
      <c r="L41" s="102">
        <v>0.15</v>
      </c>
      <c r="M41" s="89">
        <f t="shared" si="4"/>
        <v>0</v>
      </c>
      <c r="N41" s="87">
        <f t="shared" si="5"/>
        <v>0</v>
      </c>
      <c r="O41" s="87">
        <f t="shared" si="6"/>
        <v>0</v>
      </c>
      <c r="P41" s="88">
        <f t="shared" si="7"/>
        <v>0</v>
      </c>
      <c r="Q41" s="26"/>
    </row>
    <row r="42" spans="1:17" s="19" customFormat="1" ht="15" customHeight="1">
      <c r="A42" s="65" t="s">
        <v>15</v>
      </c>
      <c r="B42" s="67" t="s">
        <v>59</v>
      </c>
      <c r="C42" s="67" t="s">
        <v>20</v>
      </c>
      <c r="D42" s="67">
        <v>1450</v>
      </c>
      <c r="E42" s="67">
        <v>560</v>
      </c>
      <c r="F42" s="68">
        <v>72087</v>
      </c>
      <c r="G42" s="57"/>
      <c r="H42" s="57"/>
      <c r="I42" s="100" t="s">
        <v>11</v>
      </c>
      <c r="J42" s="61"/>
      <c r="K42" s="62"/>
      <c r="L42" s="102">
        <v>0.15</v>
      </c>
      <c r="M42" s="89">
        <f t="shared" si="4"/>
        <v>0</v>
      </c>
      <c r="N42" s="87">
        <f t="shared" si="5"/>
        <v>0</v>
      </c>
      <c r="O42" s="87">
        <f t="shared" si="6"/>
        <v>0</v>
      </c>
      <c r="P42" s="88">
        <f t="shared" si="7"/>
        <v>0</v>
      </c>
      <c r="Q42" s="26"/>
    </row>
    <row r="43" spans="1:17" s="19" customFormat="1" ht="15" customHeight="1">
      <c r="A43" s="65" t="s">
        <v>16</v>
      </c>
      <c r="B43" s="67" t="s">
        <v>60</v>
      </c>
      <c r="C43" s="67" t="s">
        <v>20</v>
      </c>
      <c r="D43" s="67">
        <v>2000</v>
      </c>
      <c r="E43" s="67">
        <v>600</v>
      </c>
      <c r="F43" s="68">
        <v>48674</v>
      </c>
      <c r="G43" s="57"/>
      <c r="H43" s="57"/>
      <c r="I43" s="100" t="s">
        <v>11</v>
      </c>
      <c r="J43" s="61"/>
      <c r="K43" s="62"/>
      <c r="L43" s="102">
        <v>0.15</v>
      </c>
      <c r="M43" s="89">
        <f t="shared" si="4"/>
        <v>0</v>
      </c>
      <c r="N43" s="87">
        <f t="shared" si="5"/>
        <v>0</v>
      </c>
      <c r="O43" s="87">
        <f t="shared" si="6"/>
        <v>0</v>
      </c>
      <c r="P43" s="88">
        <f t="shared" si="7"/>
        <v>0</v>
      </c>
      <c r="Q43" s="26"/>
    </row>
    <row r="44" spans="1:17" s="19" customFormat="1" ht="15" customHeight="1">
      <c r="A44" s="65" t="s">
        <v>10</v>
      </c>
      <c r="B44" s="67" t="s">
        <v>58</v>
      </c>
      <c r="C44" s="67" t="s">
        <v>21</v>
      </c>
      <c r="D44" s="67">
        <v>1800</v>
      </c>
      <c r="E44" s="67">
        <v>630</v>
      </c>
      <c r="F44" s="68">
        <v>38273</v>
      </c>
      <c r="G44" s="57"/>
      <c r="H44" s="57"/>
      <c r="I44" s="100" t="s">
        <v>11</v>
      </c>
      <c r="J44" s="61"/>
      <c r="K44" s="62"/>
      <c r="L44" s="102">
        <v>0.15</v>
      </c>
      <c r="M44" s="89">
        <f t="shared" si="4"/>
        <v>0</v>
      </c>
      <c r="N44" s="87">
        <f t="shared" si="5"/>
        <v>0</v>
      </c>
      <c r="O44" s="87">
        <f t="shared" si="6"/>
        <v>0</v>
      </c>
      <c r="P44" s="88">
        <f t="shared" si="7"/>
        <v>0</v>
      </c>
      <c r="Q44" s="26"/>
    </row>
    <row r="45" spans="1:17" s="19" customFormat="1" ht="15" customHeight="1">
      <c r="A45" s="65" t="s">
        <v>15</v>
      </c>
      <c r="B45" s="67" t="s">
        <v>59</v>
      </c>
      <c r="C45" s="67" t="s">
        <v>21</v>
      </c>
      <c r="D45" s="67">
        <v>2000</v>
      </c>
      <c r="E45" s="67">
        <v>760</v>
      </c>
      <c r="F45" s="68">
        <v>73462</v>
      </c>
      <c r="G45" s="58"/>
      <c r="H45" s="57"/>
      <c r="I45" s="100" t="s">
        <v>11</v>
      </c>
      <c r="J45" s="61"/>
      <c r="K45" s="62"/>
      <c r="L45" s="102">
        <v>0.15</v>
      </c>
      <c r="M45" s="89">
        <f t="shared" si="4"/>
        <v>0</v>
      </c>
      <c r="N45" s="87">
        <f t="shared" si="5"/>
        <v>0</v>
      </c>
      <c r="O45" s="87">
        <f t="shared" si="6"/>
        <v>0</v>
      </c>
      <c r="P45" s="88">
        <f t="shared" si="7"/>
        <v>0</v>
      </c>
      <c r="Q45" s="26"/>
    </row>
    <row r="46" spans="1:17" s="19" customFormat="1" ht="15" customHeight="1" thickBot="1">
      <c r="A46" s="69" t="s">
        <v>16</v>
      </c>
      <c r="B46" s="70" t="s">
        <v>60</v>
      </c>
      <c r="C46" s="70" t="s">
        <v>21</v>
      </c>
      <c r="D46" s="70">
        <v>2200</v>
      </c>
      <c r="E46" s="70">
        <v>850</v>
      </c>
      <c r="F46" s="71">
        <v>23993</v>
      </c>
      <c r="G46" s="59"/>
      <c r="H46" s="60"/>
      <c r="I46" s="101" t="s">
        <v>11</v>
      </c>
      <c r="J46" s="63"/>
      <c r="K46" s="64"/>
      <c r="L46" s="103">
        <v>0.15</v>
      </c>
      <c r="M46" s="90">
        <f t="shared" si="4"/>
        <v>0</v>
      </c>
      <c r="N46" s="91">
        <f t="shared" si="5"/>
        <v>0</v>
      </c>
      <c r="O46" s="91">
        <f t="shared" si="6"/>
        <v>0</v>
      </c>
      <c r="P46" s="92">
        <f t="shared" si="7"/>
        <v>0</v>
      </c>
      <c r="Q46" s="26"/>
    </row>
    <row r="47" spans="1:16" ht="15.75" thickBot="1">
      <c r="A47" s="35" t="s">
        <v>17</v>
      </c>
      <c r="B47" s="19"/>
      <c r="C47" s="19"/>
      <c r="D47" s="19"/>
      <c r="E47" s="19"/>
      <c r="F47" s="19"/>
      <c r="G47" s="19"/>
      <c r="H47" s="19"/>
      <c r="I47" s="19"/>
      <c r="J47" s="19"/>
      <c r="K47" s="11"/>
      <c r="L47" s="12"/>
      <c r="M47" s="13"/>
      <c r="N47" s="97" t="s">
        <v>14</v>
      </c>
      <c r="O47" s="98">
        <f>SUM(O40:O46)</f>
        <v>0</v>
      </c>
      <c r="P47" s="99">
        <f>SUM(P40:P46)</f>
        <v>0</v>
      </c>
    </row>
    <row r="48" spans="1:16" ht="40.5" customHeight="1">
      <c r="A48" s="113" t="s">
        <v>42</v>
      </c>
      <c r="B48" s="113"/>
      <c r="C48" s="113"/>
      <c r="D48" s="113"/>
      <c r="E48" s="113"/>
      <c r="F48" s="113"/>
      <c r="G48" s="113"/>
      <c r="H48" s="113"/>
      <c r="I48" s="113"/>
      <c r="J48" s="113"/>
      <c r="K48" s="11"/>
      <c r="L48" s="12"/>
      <c r="M48" s="13"/>
      <c r="N48" s="14"/>
      <c r="O48" s="11"/>
      <c r="P48" s="11"/>
    </row>
    <row r="49" spans="1:16" ht="20.1" customHeight="1" thickBot="1">
      <c r="A49" s="2"/>
      <c r="D49" s="2"/>
      <c r="E49" s="2"/>
      <c r="F49" s="4"/>
      <c r="H49" s="5"/>
      <c r="I49" s="2"/>
      <c r="J49" s="2"/>
      <c r="K49" s="3"/>
      <c r="L49" s="7"/>
      <c r="M49" s="6"/>
      <c r="N49" s="3"/>
      <c r="O49" s="3"/>
      <c r="P49" s="3"/>
    </row>
    <row r="50" spans="1:17" s="56" customFormat="1" ht="20.1" customHeight="1">
      <c r="A50" s="114" t="s">
        <v>65</v>
      </c>
      <c r="B50" s="115"/>
      <c r="C50" s="115"/>
      <c r="D50" s="115"/>
      <c r="E50" s="115"/>
      <c r="F50" s="115"/>
      <c r="G50" s="115"/>
      <c r="H50" s="115"/>
      <c r="I50" s="115"/>
      <c r="J50" s="115"/>
      <c r="K50" s="115"/>
      <c r="L50" s="115"/>
      <c r="M50" s="115"/>
      <c r="N50" s="115"/>
      <c r="O50" s="115"/>
      <c r="P50" s="116"/>
      <c r="Q50" s="55"/>
    </row>
    <row r="51" spans="1:16" ht="51">
      <c r="A51" s="54" t="s">
        <v>9</v>
      </c>
      <c r="B51" s="51" t="s">
        <v>52</v>
      </c>
      <c r="C51" s="52" t="s">
        <v>3</v>
      </c>
      <c r="D51" s="51" t="s">
        <v>1</v>
      </c>
      <c r="E51" s="51" t="s">
        <v>41</v>
      </c>
      <c r="F51" s="51" t="s">
        <v>2</v>
      </c>
      <c r="G51" s="51" t="s">
        <v>32</v>
      </c>
      <c r="H51" s="52" t="s">
        <v>6</v>
      </c>
      <c r="I51" s="52" t="s">
        <v>0</v>
      </c>
      <c r="J51" s="51" t="s">
        <v>36</v>
      </c>
      <c r="K51" s="51" t="s">
        <v>39</v>
      </c>
      <c r="L51" s="51" t="s">
        <v>12</v>
      </c>
      <c r="M51" s="51" t="s">
        <v>30</v>
      </c>
      <c r="N51" s="51" t="s">
        <v>37</v>
      </c>
      <c r="O51" s="51" t="s">
        <v>4</v>
      </c>
      <c r="P51" s="53" t="s">
        <v>5</v>
      </c>
    </row>
    <row r="52" spans="1:17" s="19" customFormat="1" ht="15" customHeight="1">
      <c r="A52" s="65" t="s">
        <v>19</v>
      </c>
      <c r="B52" s="67" t="s">
        <v>62</v>
      </c>
      <c r="C52" s="67" t="s">
        <v>61</v>
      </c>
      <c r="D52" s="67">
        <v>1450</v>
      </c>
      <c r="E52" s="67">
        <v>425</v>
      </c>
      <c r="F52" s="68">
        <v>5138</v>
      </c>
      <c r="G52" s="22"/>
      <c r="H52" s="22"/>
      <c r="I52" s="67" t="s">
        <v>11</v>
      </c>
      <c r="J52" s="23"/>
      <c r="K52" s="24"/>
      <c r="L52" s="95">
        <v>0.15</v>
      </c>
      <c r="M52" s="82">
        <f aca="true" t="shared" si="8" ref="M52:M55">K52*L52</f>
        <v>0</v>
      </c>
      <c r="N52" s="82">
        <f>M52+K52</f>
        <v>0</v>
      </c>
      <c r="O52" s="82">
        <f>K52*F52</f>
        <v>0</v>
      </c>
      <c r="P52" s="83">
        <f>N52*F52</f>
        <v>0</v>
      </c>
      <c r="Q52" s="93"/>
    </row>
    <row r="53" spans="1:17" s="19" customFormat="1" ht="15" customHeight="1">
      <c r="A53" s="65" t="s">
        <v>10</v>
      </c>
      <c r="B53" s="67" t="s">
        <v>63</v>
      </c>
      <c r="C53" s="67" t="s">
        <v>61</v>
      </c>
      <c r="D53" s="67">
        <v>2100</v>
      </c>
      <c r="E53" s="67">
        <v>550</v>
      </c>
      <c r="F53" s="68">
        <v>217702</v>
      </c>
      <c r="G53" s="22"/>
      <c r="H53" s="22"/>
      <c r="I53" s="67" t="s">
        <v>11</v>
      </c>
      <c r="J53" s="23"/>
      <c r="K53" s="24"/>
      <c r="L53" s="95">
        <v>0.15</v>
      </c>
      <c r="M53" s="82">
        <f t="shared" si="8"/>
        <v>0</v>
      </c>
      <c r="N53" s="82">
        <f>M53+K53</f>
        <v>0</v>
      </c>
      <c r="O53" s="82">
        <f>K53*F53</f>
        <v>0</v>
      </c>
      <c r="P53" s="83">
        <f>N53*F53</f>
        <v>0</v>
      </c>
      <c r="Q53" s="26"/>
    </row>
    <row r="54" spans="1:17" s="19" customFormat="1" ht="15" customHeight="1">
      <c r="A54" s="65" t="s">
        <v>15</v>
      </c>
      <c r="B54" s="67" t="s">
        <v>59</v>
      </c>
      <c r="C54" s="67" t="s">
        <v>61</v>
      </c>
      <c r="D54" s="67">
        <v>2300</v>
      </c>
      <c r="E54" s="67">
        <v>600</v>
      </c>
      <c r="F54" s="68">
        <v>589189</v>
      </c>
      <c r="G54" s="22"/>
      <c r="H54" s="22"/>
      <c r="I54" s="67" t="s">
        <v>11</v>
      </c>
      <c r="J54" s="23"/>
      <c r="K54" s="24"/>
      <c r="L54" s="95">
        <v>0.15</v>
      </c>
      <c r="M54" s="82">
        <f t="shared" si="8"/>
        <v>0</v>
      </c>
      <c r="N54" s="82">
        <f>M54+K54</f>
        <v>0</v>
      </c>
      <c r="O54" s="82">
        <f>K54*F54</f>
        <v>0</v>
      </c>
      <c r="P54" s="83">
        <f>N54*F54</f>
        <v>0</v>
      </c>
      <c r="Q54" s="26"/>
    </row>
    <row r="55" spans="1:17" s="19" customFormat="1" ht="15" customHeight="1" thickBot="1">
      <c r="A55" s="69" t="s">
        <v>16</v>
      </c>
      <c r="B55" s="70" t="s">
        <v>64</v>
      </c>
      <c r="C55" s="70" t="s">
        <v>61</v>
      </c>
      <c r="D55" s="70">
        <v>2600</v>
      </c>
      <c r="E55" s="70">
        <v>850</v>
      </c>
      <c r="F55" s="71">
        <v>153338</v>
      </c>
      <c r="G55" s="27"/>
      <c r="H55" s="27"/>
      <c r="I55" s="70" t="s">
        <v>11</v>
      </c>
      <c r="J55" s="28"/>
      <c r="K55" s="29"/>
      <c r="L55" s="96">
        <v>0.15</v>
      </c>
      <c r="M55" s="84">
        <f t="shared" si="8"/>
        <v>0</v>
      </c>
      <c r="N55" s="84">
        <f>M55+K55</f>
        <v>0</v>
      </c>
      <c r="O55" s="84">
        <f>K55*F55</f>
        <v>0</v>
      </c>
      <c r="P55" s="85">
        <f>N55*F55</f>
        <v>0</v>
      </c>
      <c r="Q55" s="26"/>
    </row>
    <row r="56" spans="1:16" ht="15.75" thickBot="1">
      <c r="A56" s="35" t="s">
        <v>17</v>
      </c>
      <c r="B56" s="19"/>
      <c r="C56" s="19"/>
      <c r="D56" s="19"/>
      <c r="E56" s="19"/>
      <c r="F56" s="19"/>
      <c r="G56" s="19"/>
      <c r="H56" s="19"/>
      <c r="I56" s="19"/>
      <c r="J56" s="19"/>
      <c r="K56" s="11"/>
      <c r="L56" s="12"/>
      <c r="M56" s="13"/>
      <c r="N56" s="97" t="s">
        <v>14</v>
      </c>
      <c r="O56" s="98">
        <f>SUM(O52:O55)</f>
        <v>0</v>
      </c>
      <c r="P56" s="99">
        <f>SUM(P52:P55)</f>
        <v>0</v>
      </c>
    </row>
    <row r="57" spans="1:17" s="19" customFormat="1" ht="52.5" customHeight="1">
      <c r="A57" s="113" t="s">
        <v>66</v>
      </c>
      <c r="B57" s="113"/>
      <c r="C57" s="113"/>
      <c r="D57" s="113"/>
      <c r="E57" s="113"/>
      <c r="F57" s="113"/>
      <c r="G57" s="113"/>
      <c r="H57" s="113"/>
      <c r="I57" s="113"/>
      <c r="J57" s="113"/>
      <c r="K57" s="43"/>
      <c r="L57" s="44"/>
      <c r="M57" s="45"/>
      <c r="N57" s="46"/>
      <c r="O57" s="43"/>
      <c r="P57" s="43"/>
      <c r="Q57" s="26"/>
    </row>
    <row r="58" spans="1:16" ht="20.1" customHeight="1" thickBot="1">
      <c r="A58" s="2"/>
      <c r="D58" s="2"/>
      <c r="E58" s="2"/>
      <c r="F58" s="4"/>
      <c r="H58" s="5"/>
      <c r="I58" s="2"/>
      <c r="J58" s="2"/>
      <c r="K58" s="3"/>
      <c r="L58" s="7"/>
      <c r="M58" s="6"/>
      <c r="N58" s="3"/>
      <c r="O58" s="3"/>
      <c r="P58" s="3"/>
    </row>
    <row r="59" spans="1:17" s="56" customFormat="1" ht="20.1" customHeight="1">
      <c r="A59" s="114" t="s">
        <v>22</v>
      </c>
      <c r="B59" s="115"/>
      <c r="C59" s="115"/>
      <c r="D59" s="115"/>
      <c r="E59" s="115"/>
      <c r="F59" s="115"/>
      <c r="G59" s="115"/>
      <c r="H59" s="115"/>
      <c r="I59" s="115"/>
      <c r="J59" s="115"/>
      <c r="K59" s="115"/>
      <c r="L59" s="115"/>
      <c r="M59" s="115"/>
      <c r="N59" s="115"/>
      <c r="O59" s="115"/>
      <c r="P59" s="116"/>
      <c r="Q59" s="55"/>
    </row>
    <row r="60" spans="1:16" ht="51">
      <c r="A60" s="54" t="s">
        <v>9</v>
      </c>
      <c r="B60" s="51" t="s">
        <v>52</v>
      </c>
      <c r="C60" s="52" t="s">
        <v>3</v>
      </c>
      <c r="D60" s="51" t="s">
        <v>1</v>
      </c>
      <c r="E60" s="51" t="s">
        <v>41</v>
      </c>
      <c r="F60" s="51" t="s">
        <v>2</v>
      </c>
      <c r="G60" s="51" t="s">
        <v>32</v>
      </c>
      <c r="H60" s="52" t="s">
        <v>6</v>
      </c>
      <c r="I60" s="52" t="s">
        <v>0</v>
      </c>
      <c r="J60" s="51" t="s">
        <v>36</v>
      </c>
      <c r="K60" s="51" t="s">
        <v>39</v>
      </c>
      <c r="L60" s="51" t="s">
        <v>12</v>
      </c>
      <c r="M60" s="51" t="s">
        <v>30</v>
      </c>
      <c r="N60" s="51" t="s">
        <v>37</v>
      </c>
      <c r="O60" s="51" t="s">
        <v>4</v>
      </c>
      <c r="P60" s="53" t="s">
        <v>5</v>
      </c>
    </row>
    <row r="61" spans="1:17" s="19" customFormat="1" ht="15" customHeight="1">
      <c r="A61" s="65" t="s">
        <v>10</v>
      </c>
      <c r="B61" s="67" t="s">
        <v>63</v>
      </c>
      <c r="C61" s="67" t="s">
        <v>61</v>
      </c>
      <c r="D61" s="67">
        <v>2700</v>
      </c>
      <c r="E61" s="67">
        <v>1000</v>
      </c>
      <c r="F61" s="68">
        <v>73800</v>
      </c>
      <c r="G61" s="57"/>
      <c r="H61" s="57"/>
      <c r="I61" s="100" t="s">
        <v>11</v>
      </c>
      <c r="J61" s="61"/>
      <c r="K61" s="62"/>
      <c r="L61" s="102">
        <v>0.15</v>
      </c>
      <c r="M61" s="89">
        <f aca="true" t="shared" si="9" ref="M61:M63">K61*L61</f>
        <v>0</v>
      </c>
      <c r="N61" s="87">
        <f>M61+K61</f>
        <v>0</v>
      </c>
      <c r="O61" s="87">
        <f>K61*F61</f>
        <v>0</v>
      </c>
      <c r="P61" s="88">
        <f>N61*F61</f>
        <v>0</v>
      </c>
      <c r="Q61" s="26"/>
    </row>
    <row r="62" spans="1:17" s="19" customFormat="1" ht="15" customHeight="1">
      <c r="A62" s="65" t="s">
        <v>15</v>
      </c>
      <c r="B62" s="67" t="s">
        <v>59</v>
      </c>
      <c r="C62" s="67" t="s">
        <v>61</v>
      </c>
      <c r="D62" s="67">
        <v>3500</v>
      </c>
      <c r="E62" s="67">
        <v>1100</v>
      </c>
      <c r="F62" s="68">
        <v>269607</v>
      </c>
      <c r="G62" s="57"/>
      <c r="H62" s="57"/>
      <c r="I62" s="100" t="s">
        <v>11</v>
      </c>
      <c r="J62" s="61"/>
      <c r="K62" s="62"/>
      <c r="L62" s="102">
        <v>0.15</v>
      </c>
      <c r="M62" s="89">
        <f t="shared" si="9"/>
        <v>0</v>
      </c>
      <c r="N62" s="87">
        <f>M62+K62</f>
        <v>0</v>
      </c>
      <c r="O62" s="87">
        <f>K62*F62</f>
        <v>0</v>
      </c>
      <c r="P62" s="88">
        <f>N62*F62</f>
        <v>0</v>
      </c>
      <c r="Q62" s="26"/>
    </row>
    <row r="63" spans="1:17" s="19" customFormat="1" ht="15" customHeight="1" thickBot="1">
      <c r="A63" s="69" t="s">
        <v>16</v>
      </c>
      <c r="B63" s="70" t="s">
        <v>64</v>
      </c>
      <c r="C63" s="70" t="s">
        <v>61</v>
      </c>
      <c r="D63" s="70">
        <v>3800</v>
      </c>
      <c r="E63" s="70">
        <v>1100</v>
      </c>
      <c r="F63" s="71">
        <v>53546</v>
      </c>
      <c r="G63" s="60"/>
      <c r="H63" s="60"/>
      <c r="I63" s="101" t="s">
        <v>11</v>
      </c>
      <c r="J63" s="63"/>
      <c r="K63" s="64"/>
      <c r="L63" s="103">
        <v>0.15</v>
      </c>
      <c r="M63" s="90">
        <f t="shared" si="9"/>
        <v>0</v>
      </c>
      <c r="N63" s="91">
        <f>M63+K63</f>
        <v>0</v>
      </c>
      <c r="O63" s="91">
        <f>K63*F63</f>
        <v>0</v>
      </c>
      <c r="P63" s="92">
        <f>N63*F63</f>
        <v>0</v>
      </c>
      <c r="Q63" s="26"/>
    </row>
    <row r="64" spans="1:16" ht="15.75" thickBot="1">
      <c r="A64" s="35" t="s">
        <v>17</v>
      </c>
      <c r="B64" s="19"/>
      <c r="C64" s="19"/>
      <c r="D64" s="19"/>
      <c r="E64" s="19"/>
      <c r="F64" s="19"/>
      <c r="G64" s="19"/>
      <c r="H64" s="19"/>
      <c r="I64" s="19"/>
      <c r="J64" s="19"/>
      <c r="K64" s="11"/>
      <c r="L64" s="12"/>
      <c r="M64" s="94"/>
      <c r="N64" s="97" t="s">
        <v>14</v>
      </c>
      <c r="O64" s="98">
        <f>SUM(O61:O63)</f>
        <v>0</v>
      </c>
      <c r="P64" s="99">
        <f>SUM(P61:P63)</f>
        <v>0</v>
      </c>
    </row>
    <row r="65" spans="1:16" ht="54" customHeight="1">
      <c r="A65" s="113" t="s">
        <v>66</v>
      </c>
      <c r="B65" s="113"/>
      <c r="C65" s="113"/>
      <c r="D65" s="113"/>
      <c r="E65" s="113"/>
      <c r="F65" s="113"/>
      <c r="G65" s="113"/>
      <c r="H65" s="113"/>
      <c r="I65" s="113"/>
      <c r="J65" s="113"/>
      <c r="K65" s="11"/>
      <c r="L65" s="12"/>
      <c r="M65" s="13"/>
      <c r="N65" s="14"/>
      <c r="O65" s="11"/>
      <c r="P65" s="11"/>
    </row>
    <row r="67" spans="1:16" ht="19.5" customHeight="1" thickBot="1">
      <c r="A67" s="104" t="s">
        <v>67</v>
      </c>
      <c r="D67" s="2"/>
      <c r="E67" s="2"/>
      <c r="F67" s="4"/>
      <c r="H67" s="5"/>
      <c r="I67" s="2"/>
      <c r="J67" s="2"/>
      <c r="K67" s="3"/>
      <c r="L67" s="7"/>
      <c r="M67" s="6"/>
      <c r="N67" s="3"/>
      <c r="O67" s="3"/>
      <c r="P67" s="3"/>
    </row>
    <row r="68" spans="8:16" ht="24" customHeight="1">
      <c r="H68" s="3"/>
      <c r="I68" s="3"/>
      <c r="J68" s="3"/>
      <c r="K68" s="3"/>
      <c r="L68" s="3"/>
      <c r="M68" s="111" t="s">
        <v>44</v>
      </c>
      <c r="N68" s="112"/>
      <c r="O68" s="109">
        <f>SUM(O64,O56,O47,O35,O28,O20,O11)</f>
        <v>0</v>
      </c>
      <c r="P68" s="110"/>
    </row>
    <row r="69" spans="8:16" ht="24" customHeight="1" thickBot="1">
      <c r="H69" s="3"/>
      <c r="I69" s="3"/>
      <c r="J69" s="3"/>
      <c r="K69" s="3"/>
      <c r="L69" s="3"/>
      <c r="M69" s="105" t="s">
        <v>45</v>
      </c>
      <c r="N69" s="106"/>
      <c r="O69" s="107">
        <f>O68*15%</f>
        <v>0</v>
      </c>
      <c r="P69" s="108"/>
    </row>
    <row r="70" spans="13:16" ht="24" customHeight="1" thickBot="1">
      <c r="M70" s="105" t="s">
        <v>46</v>
      </c>
      <c r="N70" s="106"/>
      <c r="O70" s="107">
        <f>SUM(O68:P69)</f>
        <v>0</v>
      </c>
      <c r="P70" s="108"/>
    </row>
  </sheetData>
  <mergeCells count="23">
    <mergeCell ref="A1:P1"/>
    <mergeCell ref="A3:P3"/>
    <mergeCell ref="A4:P4"/>
    <mergeCell ref="A38:P38"/>
    <mergeCell ref="A21:J21"/>
    <mergeCell ref="A14:P14"/>
    <mergeCell ref="A23:P23"/>
    <mergeCell ref="A31:P31"/>
    <mergeCell ref="A29:J29"/>
    <mergeCell ref="A36:J36"/>
    <mergeCell ref="A12:J12"/>
    <mergeCell ref="A6:P6"/>
    <mergeCell ref="A65:J65"/>
    <mergeCell ref="A50:P50"/>
    <mergeCell ref="A48:J48"/>
    <mergeCell ref="A57:J57"/>
    <mergeCell ref="A59:P59"/>
    <mergeCell ref="M70:N70"/>
    <mergeCell ref="O70:P70"/>
    <mergeCell ref="O68:P68"/>
    <mergeCell ref="O69:P69"/>
    <mergeCell ref="M68:N68"/>
    <mergeCell ref="M69:N69"/>
  </mergeCells>
  <printOptions/>
  <pageMargins left="0.7086614173228347" right="0.7086614173228347" top="0.7874015748031497" bottom="0.7874015748031497" header="0.31496062992125984" footer="0.31496062992125984"/>
  <pageSetup horizontalDpi="600" verticalDpi="600" orientation="landscape" paperSize="9" scale="50" r:id="rId1"/>
  <headerFooter>
    <oddHeader>&amp;R&amp;"Arial,Obyčejné"&amp;12Příloha č. 2 k ZD</oddHeader>
    <oddFooter>&amp;CStránka &amp;P z &amp;N</oddFooter>
  </headerFooter>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N16"/>
  <sheetViews>
    <sheetView showGridLines="0" showZeros="0" workbookViewId="0" topLeftCell="A1">
      <selection activeCell="A1" sqref="A1:M1"/>
    </sheetView>
  </sheetViews>
  <sheetFormatPr defaultColWidth="9.140625" defaultRowHeight="15"/>
  <cols>
    <col min="1" max="1" width="25.28125" style="1" customWidth="1"/>
    <col min="2" max="2" width="13.421875" style="1" customWidth="1"/>
    <col min="3" max="3" width="15.421875" style="1" customWidth="1"/>
    <col min="4" max="4" width="42.28125" style="1" customWidth="1"/>
    <col min="5" max="5" width="14.00390625" style="1" customWidth="1"/>
    <col min="6" max="6" width="6.28125" style="1" customWidth="1"/>
    <col min="7" max="7" width="11.28125" style="1" customWidth="1"/>
    <col min="8" max="8" width="12.00390625" style="1" customWidth="1"/>
    <col min="9" max="10" width="10.8515625" style="1" customWidth="1"/>
    <col min="11" max="11" width="11.8515625" style="1" customWidth="1"/>
    <col min="12" max="13" width="17.7109375" style="1" bestFit="1" customWidth="1"/>
    <col min="14" max="14" width="10.00390625" style="16" customWidth="1"/>
    <col min="15" max="16384" width="9.140625" style="1" customWidth="1"/>
  </cols>
  <sheetData>
    <row r="1" spans="1:13" ht="27.75" customHeight="1" thickBot="1">
      <c r="A1" s="117" t="s">
        <v>29</v>
      </c>
      <c r="B1" s="118"/>
      <c r="C1" s="118"/>
      <c r="D1" s="118"/>
      <c r="E1" s="118"/>
      <c r="F1" s="118"/>
      <c r="G1" s="118"/>
      <c r="H1" s="118"/>
      <c r="I1" s="118"/>
      <c r="J1" s="118"/>
      <c r="K1" s="118"/>
      <c r="L1" s="118"/>
      <c r="M1" s="119"/>
    </row>
    <row r="2" spans="1:13" ht="12.75" customHeight="1">
      <c r="A2" s="15"/>
      <c r="B2" s="15"/>
      <c r="C2" s="15"/>
      <c r="D2" s="15"/>
      <c r="E2" s="15"/>
      <c r="F2" s="15"/>
      <c r="G2" s="15"/>
      <c r="H2" s="15"/>
      <c r="I2" s="15"/>
      <c r="J2" s="15"/>
      <c r="K2" s="15"/>
      <c r="L2" s="15"/>
      <c r="M2" s="15"/>
    </row>
    <row r="3" spans="1:13" ht="23.25" customHeight="1">
      <c r="A3" s="120" t="s">
        <v>69</v>
      </c>
      <c r="B3" s="120"/>
      <c r="C3" s="120"/>
      <c r="D3" s="120"/>
      <c r="E3" s="120"/>
      <c r="F3" s="120"/>
      <c r="G3" s="120"/>
      <c r="H3" s="120"/>
      <c r="I3" s="120"/>
      <c r="J3" s="120"/>
      <c r="K3" s="120"/>
      <c r="L3" s="120"/>
      <c r="M3" s="120"/>
    </row>
    <row r="4" spans="1:13" ht="23.25" customHeight="1">
      <c r="A4" s="121" t="s">
        <v>35</v>
      </c>
      <c r="B4" s="121"/>
      <c r="C4" s="121"/>
      <c r="D4" s="121"/>
      <c r="E4" s="121"/>
      <c r="F4" s="121"/>
      <c r="G4" s="121"/>
      <c r="H4" s="121"/>
      <c r="I4" s="121"/>
      <c r="J4" s="121"/>
      <c r="K4" s="121"/>
      <c r="L4" s="121"/>
      <c r="M4" s="121"/>
    </row>
    <row r="5" ht="27.75" customHeight="1" thickBot="1">
      <c r="A5" s="20" t="s">
        <v>43</v>
      </c>
    </row>
    <row r="6" spans="1:13" ht="15">
      <c r="A6" s="123"/>
      <c r="B6" s="132"/>
      <c r="C6" s="132"/>
      <c r="D6" s="132"/>
      <c r="E6" s="132"/>
      <c r="F6" s="132"/>
      <c r="G6" s="132"/>
      <c r="H6" s="132"/>
      <c r="I6" s="132"/>
      <c r="J6" s="132"/>
      <c r="K6" s="132"/>
      <c r="L6" s="132"/>
      <c r="M6" s="133"/>
    </row>
    <row r="7" spans="1:13" ht="51">
      <c r="A7" s="50" t="s">
        <v>33</v>
      </c>
      <c r="B7" s="51" t="s">
        <v>1</v>
      </c>
      <c r="C7" s="51" t="s">
        <v>2</v>
      </c>
      <c r="D7" s="51" t="s">
        <v>32</v>
      </c>
      <c r="E7" s="52" t="s">
        <v>6</v>
      </c>
      <c r="F7" s="52" t="s">
        <v>0</v>
      </c>
      <c r="G7" s="51" t="s">
        <v>36</v>
      </c>
      <c r="H7" s="51" t="s">
        <v>39</v>
      </c>
      <c r="I7" s="51" t="s">
        <v>12</v>
      </c>
      <c r="J7" s="51" t="s">
        <v>30</v>
      </c>
      <c r="K7" s="51" t="s">
        <v>37</v>
      </c>
      <c r="L7" s="51" t="s">
        <v>4</v>
      </c>
      <c r="M7" s="53" t="s">
        <v>5</v>
      </c>
    </row>
    <row r="8" spans="1:14" s="19" customFormat="1" ht="15" customHeight="1">
      <c r="A8" s="65" t="s">
        <v>53</v>
      </c>
      <c r="B8" s="67">
        <v>450</v>
      </c>
      <c r="C8" s="68">
        <v>537316</v>
      </c>
      <c r="D8" s="22"/>
      <c r="E8" s="23"/>
      <c r="F8" s="67" t="s">
        <v>11</v>
      </c>
      <c r="G8" s="23"/>
      <c r="H8" s="24"/>
      <c r="I8" s="95">
        <v>0.15</v>
      </c>
      <c r="J8" s="82">
        <f>H8*I8</f>
        <v>0</v>
      </c>
      <c r="K8" s="73">
        <f aca="true" t="shared" si="0" ref="K8:K11">J8+H8</f>
        <v>0</v>
      </c>
      <c r="L8" s="73">
        <f>H8*C8</f>
        <v>0</v>
      </c>
      <c r="M8" s="74">
        <f>K8*C8</f>
        <v>0</v>
      </c>
      <c r="N8" s="25"/>
    </row>
    <row r="9" spans="1:14" s="19" customFormat="1" ht="15" customHeight="1">
      <c r="A9" s="65" t="s">
        <v>54</v>
      </c>
      <c r="B9" s="67">
        <v>1000</v>
      </c>
      <c r="C9" s="68">
        <v>888065</v>
      </c>
      <c r="D9" s="22"/>
      <c r="E9" s="23"/>
      <c r="F9" s="67" t="s">
        <v>11</v>
      </c>
      <c r="G9" s="23"/>
      <c r="H9" s="24"/>
      <c r="I9" s="95">
        <v>0.15</v>
      </c>
      <c r="J9" s="82">
        <f aca="true" t="shared" si="1" ref="J9:J11">H9*I9</f>
        <v>0</v>
      </c>
      <c r="K9" s="73">
        <f t="shared" si="0"/>
        <v>0</v>
      </c>
      <c r="L9" s="73">
        <f>H9*C9</f>
        <v>0</v>
      </c>
      <c r="M9" s="74">
        <f>K9*C9</f>
        <v>0</v>
      </c>
      <c r="N9" s="26"/>
    </row>
    <row r="10" spans="1:14" s="19" customFormat="1" ht="15" customHeight="1">
      <c r="A10" s="65" t="s">
        <v>55</v>
      </c>
      <c r="B10" s="67">
        <v>1150</v>
      </c>
      <c r="C10" s="68">
        <v>2239336</v>
      </c>
      <c r="D10" s="22"/>
      <c r="E10" s="23"/>
      <c r="F10" s="67" t="s">
        <v>11</v>
      </c>
      <c r="G10" s="23"/>
      <c r="H10" s="24"/>
      <c r="I10" s="95">
        <v>0.15</v>
      </c>
      <c r="J10" s="82">
        <f t="shared" si="1"/>
        <v>0</v>
      </c>
      <c r="K10" s="73">
        <f t="shared" si="0"/>
        <v>0</v>
      </c>
      <c r="L10" s="73">
        <f>H10*C10</f>
        <v>0</v>
      </c>
      <c r="M10" s="74">
        <f>K10*C10</f>
        <v>0</v>
      </c>
      <c r="N10" s="26"/>
    </row>
    <row r="11" spans="1:14" s="19" customFormat="1" ht="15" customHeight="1" thickBot="1">
      <c r="A11" s="69" t="s">
        <v>56</v>
      </c>
      <c r="B11" s="70">
        <v>1150</v>
      </c>
      <c r="C11" s="71">
        <v>115898</v>
      </c>
      <c r="D11" s="27"/>
      <c r="E11" s="28"/>
      <c r="F11" s="70" t="s">
        <v>11</v>
      </c>
      <c r="G11" s="28"/>
      <c r="H11" s="29"/>
      <c r="I11" s="96">
        <v>0.15</v>
      </c>
      <c r="J11" s="84">
        <f t="shared" si="1"/>
        <v>0</v>
      </c>
      <c r="K11" s="76">
        <f t="shared" si="0"/>
        <v>0</v>
      </c>
      <c r="L11" s="76">
        <f>H11*C11</f>
        <v>0</v>
      </c>
      <c r="M11" s="77">
        <f>K11*C11</f>
        <v>0</v>
      </c>
      <c r="N11" s="26"/>
    </row>
    <row r="12" spans="1:13" ht="15.75" thickBot="1">
      <c r="A12" s="21" t="s">
        <v>17</v>
      </c>
      <c r="G12" s="9"/>
      <c r="H12" s="11"/>
      <c r="I12" s="12"/>
      <c r="J12" s="13"/>
      <c r="K12" s="97" t="s">
        <v>14</v>
      </c>
      <c r="L12" s="98">
        <f>SUM(L8:L11)</f>
        <v>0</v>
      </c>
      <c r="M12" s="99">
        <f>SUM(M8:M11)</f>
        <v>0</v>
      </c>
    </row>
    <row r="13" spans="1:6" ht="87" customHeight="1" thickBot="1">
      <c r="A13" s="131" t="s">
        <v>68</v>
      </c>
      <c r="B13" s="131"/>
      <c r="C13" s="131"/>
      <c r="D13" s="131"/>
      <c r="E13" s="131"/>
      <c r="F13" s="131"/>
    </row>
    <row r="14" spans="10:13" ht="24" customHeight="1">
      <c r="J14" s="123" t="s">
        <v>44</v>
      </c>
      <c r="K14" s="124"/>
      <c r="L14" s="125">
        <f>L12</f>
        <v>0</v>
      </c>
      <c r="M14" s="126"/>
    </row>
    <row r="15" spans="1:13" ht="24" customHeight="1" thickBot="1">
      <c r="A15" s="104" t="s">
        <v>67</v>
      </c>
      <c r="J15" s="127" t="s">
        <v>45</v>
      </c>
      <c r="K15" s="128"/>
      <c r="L15" s="129">
        <f>L14*15%</f>
        <v>0</v>
      </c>
      <c r="M15" s="130"/>
    </row>
    <row r="16" spans="10:13" ht="24" customHeight="1" thickBot="1">
      <c r="J16" s="127" t="s">
        <v>46</v>
      </c>
      <c r="K16" s="128"/>
      <c r="L16" s="129">
        <f>SUM(L14:M15)</f>
        <v>0</v>
      </c>
      <c r="M16" s="130"/>
    </row>
  </sheetData>
  <mergeCells count="11">
    <mergeCell ref="A1:M1"/>
    <mergeCell ref="A3:M3"/>
    <mergeCell ref="A4:M4"/>
    <mergeCell ref="A13:F13"/>
    <mergeCell ref="A6:M6"/>
    <mergeCell ref="J14:K14"/>
    <mergeCell ref="L14:M14"/>
    <mergeCell ref="J15:K15"/>
    <mergeCell ref="L15:M15"/>
    <mergeCell ref="J16:K16"/>
    <mergeCell ref="L16:M16"/>
  </mergeCells>
  <printOptions/>
  <pageMargins left="0.7" right="0.7" top="0.787401575" bottom="0.787401575" header="0.3" footer="0.3"/>
  <pageSetup fitToHeight="1" fitToWidth="1" horizontalDpi="600" verticalDpi="600" orientation="landscape" paperSize="9" scale="62" r:id="rId2"/>
  <headerFooter>
    <oddHeader>&amp;R&amp;"Arial,Obyčejné"&amp;12Příloha č. 2 k ZD</oddHeader>
    <oddFooter>&amp;CStránka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Nemocnice C. Budejovice,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nigrinova</dc:creator>
  <cp:keywords/>
  <dc:description/>
  <cp:lastModifiedBy>nigrinova</cp:lastModifiedBy>
  <cp:lastPrinted>2023-03-29T09:38:47Z</cp:lastPrinted>
  <dcterms:created xsi:type="dcterms:W3CDTF">2023-01-26T11:47:28Z</dcterms:created>
  <dcterms:modified xsi:type="dcterms:W3CDTF">2023-03-29T09:57:12Z</dcterms:modified>
  <cp:category/>
  <cp:version/>
  <cp:contentType/>
  <cp:contentStatus/>
</cp:coreProperties>
</file>