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H39" i="1" s="1"/>
  <c r="I39" i="1" s="1"/>
  <c r="I42" i="1" s="1"/>
  <c r="F39" i="1"/>
  <c r="G32" i="12"/>
  <c r="BA28" i="12"/>
  <c r="BA25" i="12"/>
  <c r="BA22" i="12"/>
  <c r="BA16" i="12"/>
  <c r="BA13" i="12"/>
  <c r="BA10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I8" i="12" s="1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9" i="12"/>
  <c r="G18" i="12" s="1"/>
  <c r="I19" i="12"/>
  <c r="K19" i="12"/>
  <c r="K18" i="12" s="1"/>
  <c r="O19" i="12"/>
  <c r="O18" i="12" s="1"/>
  <c r="Q19" i="12"/>
  <c r="V19" i="12"/>
  <c r="V18" i="12" s="1"/>
  <c r="G21" i="12"/>
  <c r="I21" i="12"/>
  <c r="I18" i="12" s="1"/>
  <c r="K21" i="12"/>
  <c r="M21" i="12"/>
  <c r="O21" i="12"/>
  <c r="Q21" i="12"/>
  <c r="Q18" i="12" s="1"/>
  <c r="V21" i="12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AE32" i="12"/>
  <c r="I20" i="1"/>
  <c r="I19" i="1"/>
  <c r="I18" i="1"/>
  <c r="I17" i="1"/>
  <c r="I16" i="1"/>
  <c r="I54" i="1"/>
  <c r="J53" i="1"/>
  <c r="J52" i="1"/>
  <c r="F42" i="1"/>
  <c r="H41" i="1"/>
  <c r="I41" i="1" s="1"/>
  <c r="H40" i="1"/>
  <c r="I40" i="1" s="1"/>
  <c r="J54" i="1" l="1"/>
  <c r="G42" i="1"/>
  <c r="G25" i="1" s="1"/>
  <c r="A25" i="1" s="1"/>
  <c r="A26" i="1" s="1"/>
  <c r="G26" i="1" s="1"/>
  <c r="G23" i="1"/>
  <c r="AF32" i="12"/>
  <c r="M19" i="12"/>
  <c r="M18" i="12" s="1"/>
  <c r="M9" i="12"/>
  <c r="M8" i="12" s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G2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<sst xmlns="http://schemas.openxmlformats.org/spreadsheetml/2006/main" count="207" uniqueCount="125">
  <si>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</si>
  <si>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</si>
  <si>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</si>
  <si>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</si>
  <si>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</si>
  <si>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</si>
  <si>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</si>
  <si>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</si>
  <si>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</si>
  <si>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</si>
  <si>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</si>
  <si>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</si>
  <si>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</si>
  <si>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</si>
  <si>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</si>
  <si>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</si>
  <si>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</si>
  <si>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</si>
  <si>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</si>
  <si>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</si>
  <si>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</si>
  <si>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</si>
  <si>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</si>
  <si>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</si>
  <si>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</si>
  <si>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</si>
  <si>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</si>
  <si>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</si>
  <si>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</si>
  <si>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</si>
  <si>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</si>
  <si>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</si>
  <si>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</si>
  <si>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</si>
  <si>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</si>
  <si>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</si>
  <si>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</si>
  <si>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</si>
  <si>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</si>
  <si>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</si>
  <si>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</si>
  <si>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</si>
  <si>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</si>
  <si>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</si>
  <si>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</si>
  <si>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TOMIC/N008</t>
  </si>
  <si>
    <t>NEMOCNICE TÁBOR, a.s. - STAVEBNÍ ÚPRAVY ČÁSTI 5.NP BUDOVY C PRO PRACOVIŠTĚ ERCP</t>
  </si>
  <si>
    <t>Stavba</t>
  </si>
  <si>
    <t>Ostatní a vedlejší náklady</t>
  </si>
  <si>
    <t>Celkem za stavbu</t>
  </si>
  <si>
    <t>CZK</t>
  </si>
  <si>
    <t>#POPS</t>
  </si>
  <si>
    <t>Popis stavby: TOMIC/N008 - NEMOCNICE TÁBOR, a.s. - STAVEBNÍ ÚPRAVY ČÁSTI 5.NP BUDOVY C PRO PRACOVIŠTĚ ERCP</t>
  </si>
  <si>
    <t>#POPO</t>
  </si>
  <si>
    <t>Popis objektu: 00 - VEDLEJŠÍ A OSTATNÍ NÁKLADY</t>
  </si>
  <si>
    <t>#POPR</t>
  </si>
  <si>
    <t>Popis rozpočtu: 00 - VEDLEJŠÍ A OSTATNÍ NÁKLADY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</si>
  <si>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</si>
  <si>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</si>
  <si>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</si>
  <si>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</si>
  <si>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</si>
  <si>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</si>
  <si>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</si>
  <si>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</si>
  <si>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</si>
  <si>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</si>
  <si>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</si>
  <si>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</si>
  <si>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</si>
  <si>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</si>
  <si>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</si>
  <si>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</si>
  <si>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</si>
  <si>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</si>
  <si>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</si>
  <si>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</si>
  <si>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</si>
  <si>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</si>
  <si>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</si>
  <si>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</si>
  <si>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</si>
  <si>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</si>
  <si>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</si>
  <si>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</si>
  <si>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</si>
  <si>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</si>
  <si>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</si>
  <si>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</si>
  <si>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</si>
  <si>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</si>
  <si>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</si>
  <si>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</si>
  <si>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22/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</si>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</sst>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14579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">
      <c r="A19" s="195" t="s">
        <v>59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">
      <c r="A20" s="195" t="s">
        <v>60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'00 00 Naklady'!AE32</f>
        <v>0</v>
      </c>
      <c r="G39" s="149">
        <f>'00 00 Naklady'!AF32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>
        <f>'00 00 Naklady'!AE32</f>
        <v>0</v>
      </c>
      <c r="G40" s="155">
        <f>'00 00 Naklady'!AF32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 Naklady'!AE32</f>
        <v>0</v>
      </c>
      <c r="G41" s="150">
        <f>'00 00 Naklady'!AF32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75" t="s">
        <v>57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58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59</v>
      </c>
      <c r="C52" s="184" t="s">
        <v>27</v>
      </c>
      <c r="D52" s="185"/>
      <c r="E52" s="185"/>
      <c r="F52" s="191" t="s">
        <v>59</v>
      </c>
      <c r="G52" s="192"/>
      <c r="H52" s="192"/>
      <c r="I52" s="192">
        <f>'00 00 Naklady'!G8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60</v>
      </c>
      <c r="C53" s="184" t="s">
        <v>28</v>
      </c>
      <c r="D53" s="185"/>
      <c r="E53" s="185"/>
      <c r="F53" s="191" t="s">
        <v>60</v>
      </c>
      <c r="G53" s="192"/>
      <c r="H53" s="192"/>
      <c r="I53" s="192">
        <f>'00 00 Naklady'!G18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SUM(I52:I53)</f>
        <v>0</v>
      </c>
      <c r="J54" s="190">
        <f>SUM(J52:J53)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sheetProtection password="E0C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E0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61</v>
      </c>
      <c r="B1" s="196"/>
      <c r="C1" s="196"/>
      <c r="D1" s="196"/>
      <c r="E1" s="196"/>
      <c r="F1" s="196"/>
      <c r="G1" s="196"/>
      <c r="AG1" t="s">
        <v>62</v>
      </c>
    </row>
    <row r="2" spans="1:60" ht="24.95" customHeight="1" x14ac:dyDescent="0.2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63</v>
      </c>
    </row>
    <row r="3" spans="1:60" ht="24.95" customHeight="1" x14ac:dyDescent="0.2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64</v>
      </c>
      <c r="AG3" t="s">
        <v>65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66</v>
      </c>
    </row>
    <row r="5" spans="1:60" x14ac:dyDescent="0.2">
      <c r="D5" s="10"/>
    </row>
    <row r="6" spans="1:60" ht="38.25" x14ac:dyDescent="0.2">
      <c r="A6" s="207" t="s">
        <v>67</v>
      </c>
      <c r="B6" s="209" t="s">
        <v>68</v>
      </c>
      <c r="C6" s="209" t="s">
        <v>69</v>
      </c>
      <c r="D6" s="208" t="s">
        <v>70</v>
      </c>
      <c r="E6" s="207" t="s">
        <v>71</v>
      </c>
      <c r="F6" s="206" t="s">
        <v>72</v>
      </c>
      <c r="G6" s="207" t="s">
        <v>29</v>
      </c>
      <c r="H6" s="210" t="s">
        <v>30</v>
      </c>
      <c r="I6" s="210" t="s">
        <v>73</v>
      </c>
      <c r="J6" s="210" t="s">
        <v>31</v>
      </c>
      <c r="K6" s="210" t="s">
        <v>74</v>
      </c>
      <c r="L6" s="210" t="s">
        <v>75</v>
      </c>
      <c r="M6" s="210" t="s">
        <v>76</v>
      </c>
      <c r="N6" s="210" t="s">
        <v>77</v>
      </c>
      <c r="O6" s="210" t="s">
        <v>78</v>
      </c>
      <c r="P6" s="210" t="s">
        <v>79</v>
      </c>
      <c r="Q6" s="210" t="s">
        <v>80</v>
      </c>
      <c r="R6" s="210" t="s">
        <v>81</v>
      </c>
      <c r="S6" s="210" t="s">
        <v>82</v>
      </c>
      <c r="T6" s="210" t="s">
        <v>83</v>
      </c>
      <c r="U6" s="210" t="s">
        <v>84</v>
      </c>
      <c r="V6" s="210" t="s">
        <v>85</v>
      </c>
      <c r="W6" s="210" t="s">
        <v>86</v>
      </c>
      <c r="X6" s="210" t="s">
        <v>87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88</v>
      </c>
      <c r="B8" s="226" t="s">
        <v>59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89</v>
      </c>
    </row>
    <row r="9" spans="1:60" outlineLevel="1" x14ac:dyDescent="0.2">
      <c r="A9" s="231">
        <v>1</v>
      </c>
      <c r="B9" s="232" t="s">
        <v>90</v>
      </c>
      <c r="C9" s="244" t="s">
        <v>91</v>
      </c>
      <c r="D9" s="233" t="s">
        <v>92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93</v>
      </c>
      <c r="T9" s="237" t="s">
        <v>94</v>
      </c>
      <c r="U9" s="221">
        <v>0</v>
      </c>
      <c r="V9" s="221">
        <f>ROUND(E9*U9,2)</f>
        <v>0</v>
      </c>
      <c r="W9" s="221"/>
      <c r="X9" s="221" t="s">
        <v>95</v>
      </c>
      <c r="Y9" s="211"/>
      <c r="Z9" s="211"/>
      <c r="AA9" s="211"/>
      <c r="AB9" s="211"/>
      <c r="AC9" s="211"/>
      <c r="AD9" s="211"/>
      <c r="AE9" s="211"/>
      <c r="AF9" s="211"/>
      <c r="AG9" s="211" t="s">
        <v>96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97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98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99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100</v>
      </c>
      <c r="C12" s="244" t="s">
        <v>101</v>
      </c>
      <c r="D12" s="233" t="s">
        <v>92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93</v>
      </c>
      <c r="T12" s="237" t="s">
        <v>94</v>
      </c>
      <c r="U12" s="221">
        <v>0</v>
      </c>
      <c r="V12" s="221">
        <f>ROUND(E12*U12,2)</f>
        <v>0</v>
      </c>
      <c r="W12" s="221"/>
      <c r="X12" s="221" t="s">
        <v>95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102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98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99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103</v>
      </c>
      <c r="C15" s="244" t="s">
        <v>104</v>
      </c>
      <c r="D15" s="233" t="s">
        <v>92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93</v>
      </c>
      <c r="T15" s="237" t="s">
        <v>94</v>
      </c>
      <c r="U15" s="221">
        <v>0</v>
      </c>
      <c r="V15" s="221">
        <f>ROUND(E15*U15,2)</f>
        <v>0</v>
      </c>
      <c r="W15" s="221"/>
      <c r="X15" s="221" t="s">
        <v>95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105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98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99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88</v>
      </c>
      <c r="B18" s="226" t="s">
        <v>60</v>
      </c>
      <c r="C18" s="243" t="s">
        <v>28</v>
      </c>
      <c r="D18" s="227"/>
      <c r="E18" s="228"/>
      <c r="F18" s="229"/>
      <c r="G18" s="229">
        <f>SUMIF(AG19:AG30,"&lt;&gt;NOR",G19:G30)</f>
        <v>0</v>
      </c>
      <c r="H18" s="229"/>
      <c r="I18" s="229">
        <f>SUM(I19:I30)</f>
        <v>0</v>
      </c>
      <c r="J18" s="229"/>
      <c r="K18" s="229">
        <f>SUM(K19:K30)</f>
        <v>0</v>
      </c>
      <c r="L18" s="229"/>
      <c r="M18" s="229">
        <f>SUM(M19:M30)</f>
        <v>0</v>
      </c>
      <c r="N18" s="228"/>
      <c r="O18" s="228">
        <f>SUM(O19:O30)</f>
        <v>0</v>
      </c>
      <c r="P18" s="228"/>
      <c r="Q18" s="228">
        <f>SUM(Q19:Q30)</f>
        <v>0</v>
      </c>
      <c r="R18" s="229"/>
      <c r="S18" s="229"/>
      <c r="T18" s="230"/>
      <c r="U18" s="224"/>
      <c r="V18" s="224">
        <f>SUM(V19:V30)</f>
        <v>0</v>
      </c>
      <c r="W18" s="224"/>
      <c r="X18" s="224"/>
      <c r="AG18" t="s">
        <v>89</v>
      </c>
    </row>
    <row r="19" spans="1:60" outlineLevel="1" x14ac:dyDescent="0.2">
      <c r="A19" s="231">
        <v>4</v>
      </c>
      <c r="B19" s="232" t="s">
        <v>106</v>
      </c>
      <c r="C19" s="244" t="s">
        <v>107</v>
      </c>
      <c r="D19" s="233" t="s">
        <v>108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109</v>
      </c>
      <c r="T19" s="237" t="s">
        <v>94</v>
      </c>
      <c r="U19" s="221">
        <v>0</v>
      </c>
      <c r="V19" s="221">
        <f>ROUND(E19*U19,2)</f>
        <v>0</v>
      </c>
      <c r="W19" s="221"/>
      <c r="X19" s="221" t="s">
        <v>110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99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112</v>
      </c>
      <c r="C21" s="244" t="s">
        <v>113</v>
      </c>
      <c r="D21" s="233" t="s">
        <v>92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93</v>
      </c>
      <c r="T21" s="237" t="s">
        <v>94</v>
      </c>
      <c r="U21" s="221">
        <v>0</v>
      </c>
      <c r="V21" s="221">
        <f>ROUND(E21*U21,2)</f>
        <v>0</v>
      </c>
      <c r="W21" s="221"/>
      <c r="X21" s="221" t="s">
        <v>95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114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98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6"/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99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1">
        <v>6</v>
      </c>
      <c r="B24" s="232" t="s">
        <v>115</v>
      </c>
      <c r="C24" s="244" t="s">
        <v>116</v>
      </c>
      <c r="D24" s="233" t="s">
        <v>92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93</v>
      </c>
      <c r="T24" s="237" t="s">
        <v>94</v>
      </c>
      <c r="U24" s="221">
        <v>0</v>
      </c>
      <c r="V24" s="221">
        <f>ROUND(E24*U24,2)</f>
        <v>0</v>
      </c>
      <c r="W24" s="221"/>
      <c r="X24" s="221" t="s">
        <v>95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96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45" t="s">
        <v>117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98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8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99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1">
        <v>7</v>
      </c>
      <c r="B27" s="232" t="s">
        <v>118</v>
      </c>
      <c r="C27" s="244" t="s">
        <v>119</v>
      </c>
      <c r="D27" s="233" t="s">
        <v>92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93</v>
      </c>
      <c r="T27" s="237" t="s">
        <v>94</v>
      </c>
      <c r="U27" s="221">
        <v>0</v>
      </c>
      <c r="V27" s="221">
        <f>ROUND(E27*U27,2)</f>
        <v>0</v>
      </c>
      <c r="W27" s="221"/>
      <c r="X27" s="221" t="s">
        <v>95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96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5" t="s">
        <v>120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98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8" t="str">
        <f>C28</f>
        <v>Náklady na vyhotovení dokumentace skutečného provedení stavby a její předání objednateli v požadované formě a požadovaném počtu.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48" t="s">
        <v>121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122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6"/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99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3"/>
      <c r="B31" s="4"/>
      <c r="C31" s="249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75</v>
      </c>
    </row>
    <row r="32" spans="1:60" x14ac:dyDescent="0.2">
      <c r="A32" s="214"/>
      <c r="B32" s="215" t="s">
        <v>29</v>
      </c>
      <c r="C32" s="250"/>
      <c r="D32" s="216"/>
      <c r="E32" s="217"/>
      <c r="F32" s="217"/>
      <c r="G32" s="242">
        <f>G8+G18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123</v>
      </c>
    </row>
    <row r="33" spans="3:33" x14ac:dyDescent="0.2">
      <c r="C33" s="251"/>
      <c r="D33" s="10"/>
      <c r="AG33" t="s">
        <v>124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0C0" sheet="1"/>
  <mergeCells count="17">
    <mergeCell ref="C23:G23"/>
    <mergeCell ref="C25:G25"/>
    <mergeCell ref="C26:G26"/>
    <mergeCell ref="C28:G28"/>
    <mergeCell ref="C30:G30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2022-06-30T11:21:56Z</dcterms:modified>
</cp:coreProperties>
</file>