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0700" windowHeight="8760"/>
  </bookViews>
  <sheets>
    <sheet name="List2" sheetId="2" r:id="rId1"/>
    <sheet name="List3" sheetId="3" r:id="rId2"/>
  </sheets>
  <definedNames>
    <definedName name="_xlnm._FilterDatabase" localSheetId="0" hidden="1">List2!$A$5:$U$30</definedName>
  </definedNames>
  <calcPr calcId="125725"/>
</workbook>
</file>

<file path=xl/calcChain.xml><?xml version="1.0" encoding="utf-8"?>
<calcChain xmlns="http://schemas.openxmlformats.org/spreadsheetml/2006/main">
  <c r="U7" i="2"/>
  <c r="R7"/>
  <c r="T7" s="1"/>
  <c r="U16"/>
  <c r="R16"/>
  <c r="T16" s="1"/>
  <c r="U6"/>
  <c r="R6"/>
  <c r="T6" s="1"/>
  <c r="U10"/>
  <c r="R10"/>
  <c r="T10" s="1"/>
  <c r="U14"/>
  <c r="R14"/>
  <c r="T14" s="1"/>
  <c r="U13" l="1"/>
  <c r="R13"/>
  <c r="T13" s="1"/>
  <c r="U21"/>
  <c r="R21"/>
  <c r="T21" s="1"/>
  <c r="U19"/>
  <c r="R19"/>
  <c r="T19" s="1"/>
  <c r="U17"/>
  <c r="R17"/>
  <c r="T17" s="1"/>
  <c r="R9"/>
  <c r="T9" s="1"/>
  <c r="U9" s="1"/>
  <c r="R29"/>
  <c r="T29" s="1"/>
  <c r="R30"/>
  <c r="T30" s="1"/>
  <c r="R28"/>
  <c r="T28" s="1"/>
  <c r="R27"/>
  <c r="T27" s="1"/>
  <c r="R26"/>
  <c r="T26" s="1"/>
  <c r="R25"/>
  <c r="T25" s="1"/>
  <c r="R24"/>
  <c r="T24" s="1"/>
  <c r="R23"/>
  <c r="T23" s="1"/>
  <c r="R22"/>
  <c r="T22" s="1"/>
  <c r="R20"/>
  <c r="T20" s="1"/>
  <c r="R18"/>
  <c r="T18" s="1"/>
  <c r="R15"/>
  <c r="T15" s="1"/>
  <c r="R12"/>
  <c r="T12" s="1"/>
  <c r="R11"/>
  <c r="T11" s="1"/>
  <c r="R8"/>
  <c r="T8" s="1"/>
  <c r="U22"/>
  <c r="U30"/>
  <c r="U29"/>
  <c r="U28"/>
  <c r="U27"/>
  <c r="U26"/>
  <c r="U25"/>
  <c r="U24"/>
  <c r="U23"/>
  <c r="U20"/>
  <c r="U18"/>
  <c r="U15"/>
  <c r="U12"/>
  <c r="U11"/>
  <c r="U8" l="1"/>
  <c r="S33" s="1"/>
  <c r="S32"/>
  <c r="S31"/>
</calcChain>
</file>

<file path=xl/sharedStrings.xml><?xml version="1.0" encoding="utf-8"?>
<sst xmlns="http://schemas.openxmlformats.org/spreadsheetml/2006/main" count="254" uniqueCount="64">
  <si>
    <t>Kód produktu</t>
  </si>
  <si>
    <t>MJ</t>
  </si>
  <si>
    <t>Minimální objednávané množství MJ</t>
  </si>
  <si>
    <t>Specifikace</t>
  </si>
  <si>
    <t>Barva</t>
  </si>
  <si>
    <t xml:space="preserve">Název </t>
  </si>
  <si>
    <t>Kanyla bezpečnostní</t>
  </si>
  <si>
    <t>Délka v mm</t>
  </si>
  <si>
    <t>Port</t>
  </si>
  <si>
    <t>bez portu</t>
  </si>
  <si>
    <t>Množství</t>
  </si>
  <si>
    <t>ks</t>
  </si>
  <si>
    <t>Množství v MJ</t>
  </si>
  <si>
    <t>Sazba DPH v %</t>
  </si>
  <si>
    <t>Cena za MJ bez DPH</t>
  </si>
  <si>
    <t>Název zboží od dodavatele</t>
  </si>
  <si>
    <t>Soupis dodávek</t>
  </si>
  <si>
    <t>Fixační křídla</t>
  </si>
  <si>
    <t>ano</t>
  </si>
  <si>
    <t>Požadované množství vzorků</t>
  </si>
  <si>
    <t>Velikost G</t>
  </si>
  <si>
    <t>oranžová</t>
  </si>
  <si>
    <t>šedá</t>
  </si>
  <si>
    <t>zelená</t>
  </si>
  <si>
    <t>růžová</t>
  </si>
  <si>
    <t>modrá</t>
  </si>
  <si>
    <t>žlutá</t>
  </si>
  <si>
    <t>s portem</t>
  </si>
  <si>
    <t>bílá</t>
  </si>
  <si>
    <t>ne</t>
  </si>
  <si>
    <t>DPH v Kč</t>
  </si>
  <si>
    <t>5 bal.</t>
  </si>
  <si>
    <t>-</t>
  </si>
  <si>
    <t>Příloha č.2</t>
  </si>
  <si>
    <t>DPH  v Kč</t>
  </si>
  <si>
    <t xml:space="preserve"> Technická specifikace - jednorázové periferní intravenózní kanyly bezpečnostní</t>
  </si>
  <si>
    <r>
      <t>·</t>
    </r>
    <r>
      <rPr>
        <sz val="7"/>
        <color rgb="FF000000"/>
        <rFont val="Times New Roman"/>
        <family val="1"/>
        <charset val="238"/>
      </rPr>
      <t xml:space="preserve">         </t>
    </r>
    <r>
      <rPr>
        <sz val="12"/>
        <color rgb="FF000000"/>
        <rFont val="Calibri"/>
        <family val="2"/>
        <charset val="238"/>
      </rPr>
      <t>spolehlivá punkce jednou rukou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</si>
  <si>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   </t>
    </r>
    <r>
      <rPr>
        <sz val="12"/>
        <color rgb="FF000000"/>
        <rFont val="Calibri"/>
        <family val="2"/>
        <charset val="238"/>
      </rPr>
      <t>tenkostěnná, vysoké objemy průtoků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</si>
  <si>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   </t>
    </r>
    <r>
      <rPr>
        <sz val="12"/>
        <color rgb="FF000000"/>
        <rFont val="Calibri"/>
        <family val="2"/>
        <charset val="238"/>
      </rPr>
      <t>barevné rozlišení velikostí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</si>
  <si>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   </t>
    </r>
    <r>
      <rPr>
        <sz val="12"/>
        <color rgb="FF000000"/>
        <rFont val="Calibri"/>
        <family val="2"/>
        <charset val="238"/>
      </rPr>
      <t>úsporné balení bez PVC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</si>
  <si>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   </t>
    </r>
    <r>
      <rPr>
        <sz val="12"/>
        <color rgb="FF000000"/>
        <rFont val="Calibri"/>
        <family val="2"/>
        <charset val="238"/>
      </rPr>
      <t>materiál katetru – polyuretan (PUR)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</si>
  <si>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   </t>
    </r>
    <r>
      <rPr>
        <sz val="12"/>
        <color rgb="FF000000"/>
        <rFont val="Calibri"/>
        <family val="2"/>
        <charset val="238"/>
      </rPr>
      <t>tlaková odolnost katetru do 21 bar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</si>
  <si>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   </t>
    </r>
    <r>
      <rPr>
        <sz val="12"/>
        <color rgb="FF000000"/>
        <rFont val="Calibri"/>
        <family val="2"/>
        <charset val="238"/>
      </rPr>
      <t>Eliminace rizika nežádoucí aktivace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</si>
  <si>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   </t>
    </r>
    <r>
      <rPr>
        <sz val="12"/>
        <color rgb="FF000000"/>
        <rFont val="Calibri"/>
        <family val="2"/>
        <charset val="238"/>
      </rPr>
      <t>Bezpečnostní prvek nelze obejít nesprávnou manipulací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</si>
  <si>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   </t>
    </r>
    <r>
      <rPr>
        <sz val="12"/>
        <color rgb="FF000000"/>
        <rFont val="Calibri"/>
        <family val="2"/>
        <charset val="238"/>
      </rPr>
      <t>Bezpečnostní prvek chrání hrot bezprostředně po použití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</si>
  <si>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   </t>
    </r>
    <r>
      <rPr>
        <sz val="12"/>
        <color rgb="FF000000"/>
        <rFont val="Calibri"/>
        <family val="2"/>
        <charset val="238"/>
      </rPr>
      <t>Shodná technika punkce s klasickými i.v. kanylami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</si>
  <si>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   </t>
    </r>
    <r>
      <rPr>
        <sz val="12"/>
        <color rgb="FF000000"/>
        <rFont val="Calibri"/>
        <family val="2"/>
        <charset val="238"/>
      </rPr>
      <t>speciální tvar kanyly a ostří k minimalizaci punkčního traumatu</t>
    </r>
  </si>
  <si>
    <t xml:space="preserve">Předmět veřejné zakázky musí splňovat z pohledu kvality všechny příslušné předepsané normy a musí být v souladu s platnou legislativou pro tuto oblast, zejména se zákonem č 268/2014 Sb., o zdravotnických prostředcích a o změně některých zákonů, ve znění pozdějších předpisů, dále v souladu s prováděcími předpisy k tomuto zákonu, zejména s vyhláškou č. 54/2015 Sb., jako i se zákonem č 22/1997 Sb., o technických požadavcích na výrobky a o změně a doplnění některých zákonů, ve znění pozdějších předpisů.
Nabízený spotřební materiál musí být označen značkou shody dle § 13 zákona č. 22/1997 Sb., o technických požadavcích na výrobky   a o změně a doplnění některých zákonů, ve znění pozdějších předpisů a musí být z hlediska právních předpisů způsobilý a vhodný pro použití při poskytování zdravotní péče.
</t>
  </si>
  <si>
    <t>Spotřeba za 24 měsíců</t>
  </si>
  <si>
    <t>Cena vč. DPH za 24 měsíců</t>
  </si>
  <si>
    <t>Celkem za 24 měsíců bez DPH</t>
  </si>
  <si>
    <t>Celkem za 24 měsíců vč. DPH</t>
  </si>
  <si>
    <t>Cena za 24 měsíců bez DPH</t>
  </si>
  <si>
    <t>Uzavřený systém membránou</t>
  </si>
  <si>
    <r>
      <t>·</t>
    </r>
    <r>
      <rPr>
        <sz val="7"/>
        <color rgb="FF000000"/>
        <rFont val="Times New Roman"/>
        <family val="1"/>
        <charset val="238"/>
      </rPr>
      <t xml:space="preserve">         </t>
    </r>
    <r>
      <rPr>
        <sz val="12"/>
        <color rgb="FF000000"/>
        <rFont val="Calibri"/>
        <family val="2"/>
        <charset val="238"/>
      </rPr>
      <t>Uzavřený systém s membránou, zabraňující zpětnému vytékání krve</t>
    </r>
  </si>
  <si>
    <t>Poznámka:</t>
  </si>
  <si>
    <t>Zadavatel připouští toleranci ±10% u rozměru délky.</t>
  </si>
  <si>
    <r>
      <t>·</t>
    </r>
    <r>
      <rPr>
        <sz val="7"/>
        <color rgb="FF000000"/>
        <rFont val="Times New Roman"/>
        <family val="1"/>
        <charset val="238"/>
      </rPr>
      <t xml:space="preserve">         </t>
    </r>
    <r>
      <rPr>
        <sz val="12"/>
        <color rgb="FF000000"/>
        <rFont val="Calibri"/>
        <family val="2"/>
        <charset val="238"/>
      </rPr>
      <t>kontrastní rtg proužky - minimálně 1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</si>
  <si>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   </t>
    </r>
    <r>
      <rPr>
        <sz val="12"/>
        <color rgb="FF000000"/>
        <rFont val="Calibri"/>
        <family val="2"/>
        <charset val="238"/>
      </rPr>
      <t>Pasivní či aktivní (tlačítko) bezpečnostní prvek</t>
    </r>
  </si>
  <si>
    <t>průměr</t>
  </si>
  <si>
    <t>45-50</t>
  </si>
  <si>
    <t>50-64</t>
  </si>
  <si>
    <t>SPECIFIKACE A SOUPIS DODÁVEK - CENÍK intravenózní kanyly bezpečnostní</t>
  </si>
  <si>
    <r>
      <t>·</t>
    </r>
    <r>
      <rPr>
        <sz val="7"/>
        <color rgb="FF000000"/>
        <rFont val="Times New Roman"/>
        <family val="1"/>
        <charset val="238"/>
      </rPr>
      <t xml:space="preserve">         </t>
    </r>
    <r>
      <rPr>
        <sz val="12"/>
        <color rgb="FF000000"/>
        <rFont val="Calibri"/>
        <family val="2"/>
        <charset val="238"/>
      </rPr>
      <t>uzávěr se závitem</t>
    </r>
  </si>
</sst>
</file>

<file path=xl/styles.xml><?xml version="1.0" encoding="utf-8"?>
<styleSheet xmlns="http://schemas.openxmlformats.org/spreadsheetml/2006/main">
  <numFmts count="2">
    <numFmt numFmtId="44" formatCode="_-* #,##0.00\ &quot;Kč&quot;_-;\-* #,##0.00\ &quot;Kč&quot;_-;_-* &quot;-&quot;??\ &quot;Kč&quot;_-;_-@_-"/>
    <numFmt numFmtId="164" formatCode="#,##0.00\ &quot;Kč&quot;"/>
  </numFmts>
  <fonts count="1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rgb="FF000000"/>
      <name val="Symbol"/>
      <family val="1"/>
      <charset val="2"/>
    </font>
    <font>
      <sz val="7"/>
      <color rgb="FF000000"/>
      <name val="Times New Roman"/>
      <family val="1"/>
      <charset val="238"/>
    </font>
    <font>
      <sz val="12"/>
      <color rgb="FF000000"/>
      <name val="Calibri"/>
      <family val="2"/>
      <charset val="238"/>
    </font>
    <font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9" fontId="0" fillId="0" borderId="1" xfId="0" applyNumberForma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3" fontId="0" fillId="0" borderId="1" xfId="0" applyNumberFormat="1" applyBorder="1" applyAlignment="1">
      <alignment horizontal="right"/>
    </xf>
    <xf numFmtId="164" fontId="0" fillId="0" borderId="1" xfId="0" applyNumberFormat="1" applyBorder="1"/>
    <xf numFmtId="0" fontId="0" fillId="0" borderId="2" xfId="0" applyBorder="1"/>
    <xf numFmtId="164" fontId="0" fillId="0" borderId="3" xfId="0" applyNumberFormat="1" applyBorder="1"/>
    <xf numFmtId="0" fontId="3" fillId="0" borderId="0" xfId="0" applyFont="1" applyAlignment="1">
      <alignment horizontal="right"/>
    </xf>
    <xf numFmtId="0" fontId="0" fillId="0" borderId="10" xfId="0" applyBorder="1"/>
    <xf numFmtId="49" fontId="7" fillId="0" borderId="0" xfId="0" applyNumberFormat="1" applyFont="1" applyAlignment="1">
      <alignment horizontal="left" vertical="center" indent="4"/>
    </xf>
    <xf numFmtId="49" fontId="8" fillId="0" borderId="0" xfId="0" applyNumberFormat="1" applyFont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0" fillId="0" borderId="0" xfId="0" applyNumberFormat="1"/>
    <xf numFmtId="49" fontId="8" fillId="0" borderId="0" xfId="0" applyNumberFormat="1" applyFont="1" applyBorder="1" applyAlignment="1">
      <alignment horizontal="left" wrapText="1" indent="4"/>
    </xf>
    <xf numFmtId="49" fontId="8" fillId="0" borderId="0" xfId="0" applyNumberFormat="1" applyFont="1" applyBorder="1" applyAlignment="1">
      <alignment horizontal="left" vertical="center" wrapText="1" indent="4"/>
    </xf>
    <xf numFmtId="49" fontId="9" fillId="0" borderId="0" xfId="0" applyNumberFormat="1" applyFont="1" applyFill="1" applyBorder="1" applyAlignment="1">
      <alignment horizontal="left" vertical="center" wrapText="1" indent="4"/>
    </xf>
    <xf numFmtId="49" fontId="10" fillId="0" borderId="0" xfId="0" applyNumberFormat="1" applyFont="1" applyAlignment="1">
      <alignment horizontal="left" vertical="center" indent="4"/>
    </xf>
    <xf numFmtId="49" fontId="7" fillId="0" borderId="0" xfId="0" applyNumberFormat="1" applyFont="1" applyAlignment="1">
      <alignment horizontal="center" vertical="center"/>
    </xf>
    <xf numFmtId="0" fontId="0" fillId="0" borderId="2" xfId="0" applyFill="1" applyBorder="1"/>
    <xf numFmtId="0" fontId="0" fillId="0" borderId="1" xfId="0" applyFill="1" applyBorder="1" applyAlignment="1">
      <alignment horizontal="center"/>
    </xf>
    <xf numFmtId="3" fontId="0" fillId="0" borderId="1" xfId="0" applyNumberFormat="1" applyFill="1" applyBorder="1" applyAlignment="1">
      <alignment horizontal="right"/>
    </xf>
    <xf numFmtId="164" fontId="0" fillId="0" borderId="1" xfId="0" applyNumberFormat="1" applyFill="1" applyBorder="1"/>
    <xf numFmtId="164" fontId="0" fillId="0" borderId="3" xfId="0" applyNumberFormat="1" applyFill="1" applyBorder="1"/>
    <xf numFmtId="0" fontId="0" fillId="0" borderId="0" xfId="0" applyFill="1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164" fontId="0" fillId="0" borderId="0" xfId="0" applyNumberFormat="1"/>
    <xf numFmtId="49" fontId="8" fillId="0" borderId="0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3" fontId="0" fillId="2" borderId="1" xfId="0" applyNumberFormat="1" applyFill="1" applyBorder="1" applyAlignment="1">
      <alignment horizontal="right"/>
    </xf>
    <xf numFmtId="0" fontId="0" fillId="2" borderId="0" xfId="0" applyFill="1"/>
    <xf numFmtId="164" fontId="0" fillId="2" borderId="1" xfId="0" applyNumberFormat="1" applyFill="1" applyBorder="1"/>
    <xf numFmtId="9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2" borderId="2" xfId="0" applyFill="1" applyBorder="1"/>
    <xf numFmtId="164" fontId="0" fillId="2" borderId="3" xfId="0" applyNumberFormat="1" applyFill="1" applyBorder="1"/>
    <xf numFmtId="0" fontId="0" fillId="3" borderId="1" xfId="0" applyFont="1" applyFill="1" applyBorder="1"/>
    <xf numFmtId="0" fontId="0" fillId="3" borderId="1" xfId="0" applyFill="1" applyBorder="1" applyAlignment="1">
      <alignment horizontal="center"/>
    </xf>
    <xf numFmtId="0" fontId="13" fillId="3" borderId="1" xfId="0" applyFont="1" applyFill="1" applyBorder="1"/>
    <xf numFmtId="0" fontId="13" fillId="3" borderId="1" xfId="0" applyFont="1" applyFill="1" applyBorder="1" applyAlignment="1">
      <alignment vertical="center"/>
    </xf>
    <xf numFmtId="164" fontId="0" fillId="3" borderId="1" xfId="0" applyNumberFormat="1" applyFill="1" applyBorder="1"/>
    <xf numFmtId="0" fontId="13" fillId="3" borderId="1" xfId="0" applyFon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2" borderId="14" xfId="0" applyFill="1" applyBorder="1"/>
    <xf numFmtId="0" fontId="0" fillId="2" borderId="15" xfId="0" applyFill="1" applyBorder="1" applyAlignment="1">
      <alignment horizontal="center"/>
    </xf>
    <xf numFmtId="3" fontId="0" fillId="2" borderId="15" xfId="0" applyNumberFormat="1" applyFill="1" applyBorder="1" applyAlignment="1">
      <alignment horizontal="right"/>
    </xf>
    <xf numFmtId="0" fontId="0" fillId="3" borderId="15" xfId="0" applyFont="1" applyFill="1" applyBorder="1"/>
    <xf numFmtId="0" fontId="0" fillId="3" borderId="15" xfId="0" applyFill="1" applyBorder="1" applyAlignment="1">
      <alignment horizontal="center"/>
    </xf>
    <xf numFmtId="164" fontId="0" fillId="3" borderId="15" xfId="0" applyNumberFormat="1" applyFill="1" applyBorder="1"/>
    <xf numFmtId="164" fontId="0" fillId="2" borderId="15" xfId="0" applyNumberFormat="1" applyFill="1" applyBorder="1"/>
    <xf numFmtId="9" fontId="0" fillId="2" borderId="15" xfId="0" applyNumberFormat="1" applyFill="1" applyBorder="1" applyAlignment="1">
      <alignment horizontal="center"/>
    </xf>
    <xf numFmtId="164" fontId="0" fillId="2" borderId="15" xfId="0" applyNumberFormat="1" applyFill="1" applyBorder="1" applyAlignment="1">
      <alignment horizontal="center"/>
    </xf>
    <xf numFmtId="164" fontId="0" fillId="2" borderId="16" xfId="0" applyNumberFormat="1" applyFill="1" applyBorder="1"/>
    <xf numFmtId="0" fontId="0" fillId="0" borderId="17" xfId="0" applyBorder="1"/>
    <xf numFmtId="0" fontId="0" fillId="0" borderId="18" xfId="0" applyBorder="1" applyAlignment="1">
      <alignment horizontal="center"/>
    </xf>
    <xf numFmtId="0" fontId="0" fillId="2" borderId="18" xfId="0" applyFill="1" applyBorder="1" applyAlignment="1">
      <alignment horizontal="center"/>
    </xf>
    <xf numFmtId="3" fontId="0" fillId="0" borderId="18" xfId="0" applyNumberFormat="1" applyBorder="1" applyAlignment="1">
      <alignment horizontal="right"/>
    </xf>
    <xf numFmtId="0" fontId="0" fillId="3" borderId="18" xfId="0" applyFont="1" applyFill="1" applyBorder="1"/>
    <xf numFmtId="0" fontId="0" fillId="3" borderId="18" xfId="0" applyFill="1" applyBorder="1" applyAlignment="1">
      <alignment horizontal="center"/>
    </xf>
    <xf numFmtId="164" fontId="0" fillId="3" borderId="18" xfId="0" applyNumberFormat="1" applyFill="1" applyBorder="1"/>
    <xf numFmtId="164" fontId="0" fillId="0" borderId="18" xfId="0" applyNumberFormat="1" applyBorder="1"/>
    <xf numFmtId="9" fontId="0" fillId="0" borderId="18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/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164" fontId="5" fillId="0" borderId="0" xfId="0" applyNumberFormat="1" applyFont="1" applyBorder="1" applyAlignment="1">
      <alignment horizontal="right"/>
    </xf>
    <xf numFmtId="44" fontId="5" fillId="0" borderId="8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164" fontId="6" fillId="0" borderId="8" xfId="0" applyNumberFormat="1" applyFont="1" applyBorder="1" applyAlignment="1">
      <alignment horizontal="right"/>
    </xf>
    <xf numFmtId="164" fontId="5" fillId="0" borderId="10" xfId="0" applyNumberFormat="1" applyFont="1" applyBorder="1" applyAlignment="1">
      <alignment horizontal="right"/>
    </xf>
    <xf numFmtId="44" fontId="5" fillId="0" borderId="11" xfId="0" applyNumberFormat="1" applyFont="1" applyBorder="1" applyAlignment="1">
      <alignment horizontal="right"/>
    </xf>
    <xf numFmtId="0" fontId="1" fillId="0" borderId="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4"/>
  <sheetViews>
    <sheetView showGridLines="0" tabSelected="1" zoomScaleNormal="100" workbookViewId="0">
      <selection activeCell="A25" sqref="A25:XFD25"/>
    </sheetView>
  </sheetViews>
  <sheetFormatPr defaultRowHeight="15"/>
  <cols>
    <col min="1" max="1" width="19.28515625" bestFit="1" customWidth="1"/>
    <col min="2" max="2" width="11" style="2" customWidth="1"/>
    <col min="3" max="3" width="12" style="2" customWidth="1"/>
    <col min="4" max="5" width="9.28515625" style="2" bestFit="1" customWidth="1"/>
    <col min="6" max="6" width="9.28515625" style="2" customWidth="1"/>
    <col min="7" max="7" width="9.140625" style="1"/>
    <col min="8" max="8" width="9.140625" style="2"/>
    <col min="9" max="9" width="11.85546875" style="2" bestFit="1" customWidth="1"/>
    <col min="10" max="10" width="13.42578125" style="2" customWidth="1"/>
    <col min="11" max="11" width="7.42578125" style="2" customWidth="1"/>
    <col min="12" max="12" width="48.85546875" customWidth="1"/>
    <col min="13" max="13" width="13.140625" style="2" bestFit="1" customWidth="1"/>
    <col min="14" max="14" width="6.42578125" style="2" customWidth="1"/>
    <col min="15" max="15" width="9.140625" style="2"/>
    <col min="16" max="16" width="9" style="2" customWidth="1"/>
    <col min="17" max="17" width="10" customWidth="1"/>
    <col min="18" max="18" width="14.42578125" style="1" customWidth="1"/>
    <col min="19" max="19" width="9.28515625" bestFit="1" customWidth="1"/>
    <col min="20" max="20" width="12.28515625" style="34" customWidth="1"/>
    <col min="21" max="21" width="16.5703125" bestFit="1" customWidth="1"/>
  </cols>
  <sheetData>
    <row r="1" spans="1:21" s="1" customFormat="1" ht="15.75">
      <c r="B1" s="2"/>
      <c r="C1" s="2"/>
      <c r="D1" s="2"/>
      <c r="E1" s="2"/>
      <c r="F1" s="2"/>
      <c r="H1" s="2"/>
      <c r="I1" s="2"/>
      <c r="J1" s="2"/>
      <c r="K1" s="2"/>
      <c r="M1" s="2"/>
      <c r="N1" s="2"/>
      <c r="O1" s="2"/>
      <c r="P1" s="2"/>
      <c r="T1" s="34"/>
      <c r="U1" s="12" t="s">
        <v>33</v>
      </c>
    </row>
    <row r="2" spans="1:21" s="1" customFormat="1" ht="24" customHeight="1">
      <c r="A2" s="76" t="s">
        <v>62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</row>
    <row r="3" spans="1:21" s="1" customFormat="1" ht="15.75" thickBot="1">
      <c r="B3" s="2"/>
      <c r="C3" s="2"/>
      <c r="D3" s="2"/>
      <c r="E3" s="2"/>
      <c r="F3" s="2"/>
      <c r="H3" s="2"/>
      <c r="I3" s="2"/>
      <c r="J3" s="2"/>
      <c r="K3" s="2"/>
      <c r="M3" s="2"/>
      <c r="N3" s="2"/>
      <c r="O3" s="2"/>
      <c r="P3" s="2"/>
      <c r="T3" s="34"/>
    </row>
    <row r="4" spans="1:21" s="6" customFormat="1" ht="27" customHeight="1" thickBot="1">
      <c r="B4" s="87" t="s">
        <v>3</v>
      </c>
      <c r="C4" s="88"/>
      <c r="D4" s="89"/>
      <c r="E4" s="89"/>
      <c r="F4" s="89"/>
      <c r="G4" s="89"/>
      <c r="H4" s="89"/>
      <c r="I4" s="89"/>
      <c r="J4" s="89" t="s">
        <v>48</v>
      </c>
      <c r="K4" s="89"/>
      <c r="L4" s="89" t="s">
        <v>16</v>
      </c>
      <c r="M4" s="89"/>
      <c r="N4" s="89"/>
      <c r="O4" s="89"/>
      <c r="P4" s="89"/>
      <c r="Q4" s="89"/>
      <c r="R4" s="89"/>
      <c r="S4" s="89"/>
      <c r="T4" s="90"/>
      <c r="U4" s="91"/>
    </row>
    <row r="5" spans="1:21" s="7" customFormat="1" ht="90.75" thickBot="1">
      <c r="A5" s="30" t="s">
        <v>5</v>
      </c>
      <c r="B5" s="31" t="s">
        <v>8</v>
      </c>
      <c r="C5" s="33" t="s">
        <v>53</v>
      </c>
      <c r="D5" s="33" t="s">
        <v>20</v>
      </c>
      <c r="E5" s="33" t="s">
        <v>7</v>
      </c>
      <c r="F5" s="33" t="s">
        <v>59</v>
      </c>
      <c r="G5" s="33" t="s">
        <v>17</v>
      </c>
      <c r="H5" s="33" t="s">
        <v>4</v>
      </c>
      <c r="I5" s="33" t="s">
        <v>19</v>
      </c>
      <c r="J5" s="33" t="s">
        <v>10</v>
      </c>
      <c r="K5" s="31" t="s">
        <v>1</v>
      </c>
      <c r="L5" s="33" t="s">
        <v>15</v>
      </c>
      <c r="M5" s="31" t="s">
        <v>0</v>
      </c>
      <c r="N5" s="31" t="s">
        <v>1</v>
      </c>
      <c r="O5" s="33" t="s">
        <v>12</v>
      </c>
      <c r="P5" s="33" t="s">
        <v>2</v>
      </c>
      <c r="Q5" s="33" t="s">
        <v>14</v>
      </c>
      <c r="R5" s="33" t="s">
        <v>52</v>
      </c>
      <c r="S5" s="33" t="s">
        <v>13</v>
      </c>
      <c r="T5" s="36" t="s">
        <v>34</v>
      </c>
      <c r="U5" s="37" t="s">
        <v>49</v>
      </c>
    </row>
    <row r="6" spans="1:21" s="39" customFormat="1">
      <c r="A6" s="53" t="s">
        <v>6</v>
      </c>
      <c r="B6" s="54" t="s">
        <v>9</v>
      </c>
      <c r="C6" s="54" t="s">
        <v>29</v>
      </c>
      <c r="D6" s="54">
        <v>22</v>
      </c>
      <c r="E6" s="54">
        <v>25</v>
      </c>
      <c r="F6" s="54">
        <v>0.9</v>
      </c>
      <c r="G6" s="54" t="s">
        <v>29</v>
      </c>
      <c r="H6" s="54" t="s">
        <v>25</v>
      </c>
      <c r="I6" s="54" t="s">
        <v>31</v>
      </c>
      <c r="J6" s="55">
        <v>210000</v>
      </c>
      <c r="K6" s="54" t="s">
        <v>11</v>
      </c>
      <c r="L6" s="56"/>
      <c r="M6" s="57"/>
      <c r="N6" s="54" t="s">
        <v>11</v>
      </c>
      <c r="O6" s="54">
        <v>1</v>
      </c>
      <c r="P6" s="54">
        <v>50</v>
      </c>
      <c r="Q6" s="58"/>
      <c r="R6" s="59">
        <f t="shared" ref="R6" si="0">Q6*J6</f>
        <v>0</v>
      </c>
      <c r="S6" s="60">
        <v>0.21</v>
      </c>
      <c r="T6" s="61">
        <f t="shared" ref="T6" si="1">R6*S6</f>
        <v>0</v>
      </c>
      <c r="U6" s="62">
        <f>(Q6*J6)+(Q6*S6)*J6</f>
        <v>0</v>
      </c>
    </row>
    <row r="7" spans="1:21" s="39" customFormat="1">
      <c r="A7" s="43" t="s">
        <v>6</v>
      </c>
      <c r="B7" s="32" t="s">
        <v>9</v>
      </c>
      <c r="C7" s="32" t="s">
        <v>18</v>
      </c>
      <c r="D7" s="32">
        <v>22</v>
      </c>
      <c r="E7" s="32">
        <v>25</v>
      </c>
      <c r="F7" s="32">
        <v>0.9</v>
      </c>
      <c r="G7" s="32" t="s">
        <v>29</v>
      </c>
      <c r="H7" s="32" t="s">
        <v>25</v>
      </c>
      <c r="I7" s="32" t="s">
        <v>31</v>
      </c>
      <c r="J7" s="38">
        <v>600</v>
      </c>
      <c r="K7" s="32" t="s">
        <v>11</v>
      </c>
      <c r="L7" s="45"/>
      <c r="M7" s="46"/>
      <c r="N7" s="32" t="s">
        <v>11</v>
      </c>
      <c r="O7" s="32">
        <v>1</v>
      </c>
      <c r="P7" s="32">
        <v>50</v>
      </c>
      <c r="Q7" s="49"/>
      <c r="R7" s="40">
        <f t="shared" ref="R7" si="2">Q7*J7</f>
        <v>0</v>
      </c>
      <c r="S7" s="41">
        <v>0.21</v>
      </c>
      <c r="T7" s="42">
        <f t="shared" ref="T7" si="3">R7*S7</f>
        <v>0</v>
      </c>
      <c r="U7" s="44">
        <f>(Q7*J7)+(Q7*S7)*J7</f>
        <v>0</v>
      </c>
    </row>
    <row r="8" spans="1:21" s="39" customFormat="1">
      <c r="A8" s="43" t="s">
        <v>6</v>
      </c>
      <c r="B8" s="32" t="s">
        <v>9</v>
      </c>
      <c r="C8" s="32" t="s">
        <v>29</v>
      </c>
      <c r="D8" s="32">
        <v>14</v>
      </c>
      <c r="E8" s="32">
        <v>50</v>
      </c>
      <c r="F8" s="32">
        <v>2.2000000000000002</v>
      </c>
      <c r="G8" s="32" t="s">
        <v>29</v>
      </c>
      <c r="H8" s="32" t="s">
        <v>21</v>
      </c>
      <c r="I8" s="32" t="s">
        <v>32</v>
      </c>
      <c r="J8" s="38">
        <v>1400</v>
      </c>
      <c r="K8" s="32" t="s">
        <v>11</v>
      </c>
      <c r="L8" s="45"/>
      <c r="M8" s="46"/>
      <c r="N8" s="32" t="s">
        <v>11</v>
      </c>
      <c r="O8" s="32">
        <v>1</v>
      </c>
      <c r="P8" s="32">
        <v>50</v>
      </c>
      <c r="Q8" s="49"/>
      <c r="R8" s="40">
        <f t="shared" ref="R8:R30" si="4">Q8*J8</f>
        <v>0</v>
      </c>
      <c r="S8" s="41">
        <v>0.21</v>
      </c>
      <c r="T8" s="42">
        <f>R8*S8</f>
        <v>0</v>
      </c>
      <c r="U8" s="44">
        <f>SUM(T8+R8)</f>
        <v>0</v>
      </c>
    </row>
    <row r="9" spans="1:21" s="39" customFormat="1">
      <c r="A9" s="43" t="s">
        <v>6</v>
      </c>
      <c r="B9" s="32" t="s">
        <v>9</v>
      </c>
      <c r="C9" s="32" t="s">
        <v>29</v>
      </c>
      <c r="D9" s="32">
        <v>20</v>
      </c>
      <c r="E9" s="32">
        <v>25</v>
      </c>
      <c r="F9" s="32">
        <v>1.1000000000000001</v>
      </c>
      <c r="G9" s="32" t="s">
        <v>29</v>
      </c>
      <c r="H9" s="32" t="s">
        <v>24</v>
      </c>
      <c r="I9" s="32" t="s">
        <v>32</v>
      </c>
      <c r="J9" s="38">
        <v>89000</v>
      </c>
      <c r="K9" s="32" t="s">
        <v>11</v>
      </c>
      <c r="L9" s="47"/>
      <c r="M9" s="50"/>
      <c r="N9" s="32" t="s">
        <v>11</v>
      </c>
      <c r="O9" s="32">
        <v>1</v>
      </c>
      <c r="P9" s="32">
        <v>50</v>
      </c>
      <c r="Q9" s="49"/>
      <c r="R9" s="40">
        <f t="shared" ref="R9:R10" si="5">Q9*J9</f>
        <v>0</v>
      </c>
      <c r="S9" s="41">
        <v>0.21</v>
      </c>
      <c r="T9" s="42">
        <f>R9*S9</f>
        <v>0</v>
      </c>
      <c r="U9" s="44">
        <f>SUM(T9+R9)</f>
        <v>0</v>
      </c>
    </row>
    <row r="10" spans="1:21" s="39" customFormat="1">
      <c r="A10" s="43" t="s">
        <v>6</v>
      </c>
      <c r="B10" s="32" t="s">
        <v>9</v>
      </c>
      <c r="C10" s="32" t="s">
        <v>18</v>
      </c>
      <c r="D10" s="32">
        <v>20</v>
      </c>
      <c r="E10" s="32">
        <v>25</v>
      </c>
      <c r="F10" s="32">
        <v>1.1000000000000001</v>
      </c>
      <c r="G10" s="32" t="s">
        <v>29</v>
      </c>
      <c r="H10" s="32" t="s">
        <v>24</v>
      </c>
      <c r="I10" s="32" t="s">
        <v>32</v>
      </c>
      <c r="J10" s="38">
        <v>500</v>
      </c>
      <c r="K10" s="32" t="s">
        <v>11</v>
      </c>
      <c r="L10" s="45"/>
      <c r="M10" s="46"/>
      <c r="N10" s="32" t="s">
        <v>11</v>
      </c>
      <c r="O10" s="32">
        <v>1</v>
      </c>
      <c r="P10" s="32">
        <v>50</v>
      </c>
      <c r="Q10" s="49"/>
      <c r="R10" s="40">
        <f t="shared" si="5"/>
        <v>0</v>
      </c>
      <c r="S10" s="41">
        <v>0.21</v>
      </c>
      <c r="T10" s="42">
        <f t="shared" ref="T10" si="6">R10*S10</f>
        <v>0</v>
      </c>
      <c r="U10" s="44">
        <f t="shared" ref="U10" si="7">(Q10*J10)+(Q10*S10)*J10</f>
        <v>0</v>
      </c>
    </row>
    <row r="11" spans="1:21" s="39" customFormat="1">
      <c r="A11" s="43" t="s">
        <v>6</v>
      </c>
      <c r="B11" s="32" t="s">
        <v>9</v>
      </c>
      <c r="C11" s="32" t="s">
        <v>29</v>
      </c>
      <c r="D11" s="32">
        <v>20</v>
      </c>
      <c r="E11" s="32">
        <v>32</v>
      </c>
      <c r="F11" s="32">
        <v>1.1000000000000001</v>
      </c>
      <c r="G11" s="32" t="s">
        <v>29</v>
      </c>
      <c r="H11" s="32" t="s">
        <v>24</v>
      </c>
      <c r="I11" s="32" t="s">
        <v>31</v>
      </c>
      <c r="J11" s="38">
        <v>76000</v>
      </c>
      <c r="K11" s="32" t="s">
        <v>11</v>
      </c>
      <c r="L11" s="45"/>
      <c r="M11" s="46"/>
      <c r="N11" s="32" t="s">
        <v>11</v>
      </c>
      <c r="O11" s="32">
        <v>1</v>
      </c>
      <c r="P11" s="32">
        <v>50</v>
      </c>
      <c r="Q11" s="49"/>
      <c r="R11" s="40">
        <f t="shared" si="4"/>
        <v>0</v>
      </c>
      <c r="S11" s="41">
        <v>0.21</v>
      </c>
      <c r="T11" s="42">
        <f t="shared" ref="T11:T30" si="8">R11*S11</f>
        <v>0</v>
      </c>
      <c r="U11" s="44">
        <f t="shared" ref="U11:U30" si="9">(Q11*J11)+(Q11*S11)*J11</f>
        <v>0</v>
      </c>
    </row>
    <row r="12" spans="1:21" s="39" customFormat="1">
      <c r="A12" s="43" t="s">
        <v>6</v>
      </c>
      <c r="B12" s="32" t="s">
        <v>9</v>
      </c>
      <c r="C12" s="32" t="s">
        <v>29</v>
      </c>
      <c r="D12" s="32">
        <v>16</v>
      </c>
      <c r="E12" s="32">
        <v>32</v>
      </c>
      <c r="F12" s="32">
        <v>1.7</v>
      </c>
      <c r="G12" s="32" t="s">
        <v>29</v>
      </c>
      <c r="H12" s="32" t="s">
        <v>22</v>
      </c>
      <c r="I12" s="32" t="s">
        <v>32</v>
      </c>
      <c r="J12" s="38">
        <v>600</v>
      </c>
      <c r="K12" s="32" t="s">
        <v>11</v>
      </c>
      <c r="L12" s="45"/>
      <c r="M12" s="46"/>
      <c r="N12" s="32" t="s">
        <v>11</v>
      </c>
      <c r="O12" s="32">
        <v>1</v>
      </c>
      <c r="P12" s="32">
        <v>50</v>
      </c>
      <c r="Q12" s="49"/>
      <c r="R12" s="40">
        <f t="shared" si="4"/>
        <v>0</v>
      </c>
      <c r="S12" s="41">
        <v>0.21</v>
      </c>
      <c r="T12" s="42">
        <f t="shared" si="8"/>
        <v>0</v>
      </c>
      <c r="U12" s="44">
        <f t="shared" si="9"/>
        <v>0</v>
      </c>
    </row>
    <row r="13" spans="1:21" s="39" customFormat="1">
      <c r="A13" s="43" t="s">
        <v>6</v>
      </c>
      <c r="B13" s="32" t="s">
        <v>9</v>
      </c>
      <c r="C13" s="32" t="s">
        <v>29</v>
      </c>
      <c r="D13" s="32">
        <v>16</v>
      </c>
      <c r="E13" s="32">
        <v>50</v>
      </c>
      <c r="F13" s="32">
        <v>1.7</v>
      </c>
      <c r="G13" s="32" t="s">
        <v>29</v>
      </c>
      <c r="H13" s="32" t="s">
        <v>22</v>
      </c>
      <c r="I13" s="32" t="s">
        <v>32</v>
      </c>
      <c r="J13" s="38">
        <v>2100</v>
      </c>
      <c r="K13" s="32" t="s">
        <v>11</v>
      </c>
      <c r="L13" s="47"/>
      <c r="M13" s="50"/>
      <c r="N13" s="32" t="s">
        <v>11</v>
      </c>
      <c r="O13" s="32">
        <v>1</v>
      </c>
      <c r="P13" s="32">
        <v>50</v>
      </c>
      <c r="Q13" s="49"/>
      <c r="R13" s="40">
        <f t="shared" ref="R13:R14" si="10">Q13*J13</f>
        <v>0</v>
      </c>
      <c r="S13" s="41">
        <v>0.21</v>
      </c>
      <c r="T13" s="42">
        <f t="shared" ref="T13:T14" si="11">R13*S13</f>
        <v>0</v>
      </c>
      <c r="U13" s="44">
        <f t="shared" ref="U13:U14" si="12">(Q13*J13)+(Q13*S13)*J13</f>
        <v>0</v>
      </c>
    </row>
    <row r="14" spans="1:21" s="39" customFormat="1">
      <c r="A14" s="43" t="s">
        <v>6</v>
      </c>
      <c r="B14" s="32" t="s">
        <v>9</v>
      </c>
      <c r="C14" s="32" t="s">
        <v>29</v>
      </c>
      <c r="D14" s="32">
        <v>18</v>
      </c>
      <c r="E14" s="32" t="s">
        <v>60</v>
      </c>
      <c r="F14" s="32">
        <v>1.3</v>
      </c>
      <c r="G14" s="32" t="s">
        <v>29</v>
      </c>
      <c r="H14" s="32" t="s">
        <v>23</v>
      </c>
      <c r="I14" s="32" t="s">
        <v>32</v>
      </c>
      <c r="J14" s="38">
        <v>2000</v>
      </c>
      <c r="K14" s="32" t="s">
        <v>11</v>
      </c>
      <c r="L14" s="45"/>
      <c r="M14" s="46"/>
      <c r="N14" s="32" t="s">
        <v>11</v>
      </c>
      <c r="O14" s="32">
        <v>1</v>
      </c>
      <c r="P14" s="32">
        <v>50</v>
      </c>
      <c r="Q14" s="49"/>
      <c r="R14" s="40">
        <f t="shared" si="10"/>
        <v>0</v>
      </c>
      <c r="S14" s="41">
        <v>0.21</v>
      </c>
      <c r="T14" s="42">
        <f t="shared" si="11"/>
        <v>0</v>
      </c>
      <c r="U14" s="44">
        <f t="shared" si="12"/>
        <v>0</v>
      </c>
    </row>
    <row r="15" spans="1:21" s="39" customFormat="1">
      <c r="A15" s="43" t="s">
        <v>6</v>
      </c>
      <c r="B15" s="32" t="s">
        <v>9</v>
      </c>
      <c r="C15" s="32" t="s">
        <v>18</v>
      </c>
      <c r="D15" s="32">
        <v>18</v>
      </c>
      <c r="E15" s="32">
        <v>32</v>
      </c>
      <c r="F15" s="32">
        <v>1.3</v>
      </c>
      <c r="G15" s="32" t="s">
        <v>29</v>
      </c>
      <c r="H15" s="32" t="s">
        <v>23</v>
      </c>
      <c r="I15" s="32" t="s">
        <v>32</v>
      </c>
      <c r="J15" s="38">
        <v>600</v>
      </c>
      <c r="K15" s="32" t="s">
        <v>11</v>
      </c>
      <c r="L15" s="45"/>
      <c r="M15" s="46"/>
      <c r="N15" s="32" t="s">
        <v>11</v>
      </c>
      <c r="O15" s="32">
        <v>1</v>
      </c>
      <c r="P15" s="32">
        <v>50</v>
      </c>
      <c r="Q15" s="49"/>
      <c r="R15" s="40">
        <f t="shared" si="4"/>
        <v>0</v>
      </c>
      <c r="S15" s="41">
        <v>0.21</v>
      </c>
      <c r="T15" s="42">
        <f t="shared" si="8"/>
        <v>0</v>
      </c>
      <c r="U15" s="44">
        <f t="shared" si="9"/>
        <v>0</v>
      </c>
    </row>
    <row r="16" spans="1:21" s="39" customFormat="1">
      <c r="A16" s="43" t="s">
        <v>6</v>
      </c>
      <c r="B16" s="32" t="s">
        <v>9</v>
      </c>
      <c r="C16" s="32" t="s">
        <v>18</v>
      </c>
      <c r="D16" s="32">
        <v>24</v>
      </c>
      <c r="E16" s="32">
        <v>19</v>
      </c>
      <c r="F16" s="32">
        <v>0.7</v>
      </c>
      <c r="G16" s="32" t="s">
        <v>29</v>
      </c>
      <c r="H16" s="32" t="s">
        <v>26</v>
      </c>
      <c r="I16" s="32" t="s">
        <v>32</v>
      </c>
      <c r="J16" s="38">
        <v>600</v>
      </c>
      <c r="K16" s="32" t="s">
        <v>11</v>
      </c>
      <c r="L16" s="48"/>
      <c r="M16" s="50"/>
      <c r="N16" s="32" t="s">
        <v>11</v>
      </c>
      <c r="O16" s="32">
        <v>1</v>
      </c>
      <c r="P16" s="32">
        <v>50</v>
      </c>
      <c r="Q16" s="49"/>
      <c r="R16" s="40">
        <f t="shared" si="4"/>
        <v>0</v>
      </c>
      <c r="S16" s="41">
        <v>0.21</v>
      </c>
      <c r="T16" s="42">
        <f t="shared" si="8"/>
        <v>0</v>
      </c>
      <c r="U16" s="44">
        <f t="shared" si="9"/>
        <v>0</v>
      </c>
    </row>
    <row r="17" spans="1:21" s="29" customFormat="1">
      <c r="A17" s="24" t="s">
        <v>6</v>
      </c>
      <c r="B17" s="25" t="s">
        <v>9</v>
      </c>
      <c r="C17" s="32" t="s">
        <v>29</v>
      </c>
      <c r="D17" s="25">
        <v>24</v>
      </c>
      <c r="E17" s="25">
        <v>19</v>
      </c>
      <c r="F17" s="25">
        <v>0.7</v>
      </c>
      <c r="G17" s="32" t="s">
        <v>29</v>
      </c>
      <c r="H17" s="25" t="s">
        <v>26</v>
      </c>
      <c r="I17" s="25" t="s">
        <v>32</v>
      </c>
      <c r="J17" s="26">
        <v>50000</v>
      </c>
      <c r="K17" s="25" t="s">
        <v>11</v>
      </c>
      <c r="L17" s="48"/>
      <c r="M17" s="50"/>
      <c r="N17" s="3" t="s">
        <v>11</v>
      </c>
      <c r="O17" s="3">
        <v>1</v>
      </c>
      <c r="P17" s="32">
        <v>50</v>
      </c>
      <c r="Q17" s="49"/>
      <c r="R17" s="27">
        <f t="shared" ref="R17" si="13">Q17*J17</f>
        <v>0</v>
      </c>
      <c r="S17" s="5">
        <v>0.21</v>
      </c>
      <c r="T17" s="51">
        <f t="shared" ref="T17" si="14">R17*S17</f>
        <v>0</v>
      </c>
      <c r="U17" s="28">
        <f t="shared" ref="U17" si="15">(Q17*J17)+(Q17*S17)*J17</f>
        <v>0</v>
      </c>
    </row>
    <row r="18" spans="1:21" s="29" customFormat="1">
      <c r="A18" s="24" t="s">
        <v>6</v>
      </c>
      <c r="B18" s="25" t="s">
        <v>9</v>
      </c>
      <c r="C18" s="32" t="s">
        <v>29</v>
      </c>
      <c r="D18" s="25">
        <v>22</v>
      </c>
      <c r="E18" s="25" t="s">
        <v>61</v>
      </c>
      <c r="F18" s="25">
        <v>0.9</v>
      </c>
      <c r="G18" s="25" t="s">
        <v>18</v>
      </c>
      <c r="H18" s="25" t="s">
        <v>25</v>
      </c>
      <c r="I18" s="25" t="s">
        <v>32</v>
      </c>
      <c r="J18" s="38">
        <v>100</v>
      </c>
      <c r="K18" s="25" t="s">
        <v>11</v>
      </c>
      <c r="L18" s="45"/>
      <c r="M18" s="46"/>
      <c r="N18" s="3" t="s">
        <v>11</v>
      </c>
      <c r="O18" s="3">
        <v>1</v>
      </c>
      <c r="P18" s="3">
        <v>50</v>
      </c>
      <c r="Q18" s="49"/>
      <c r="R18" s="27">
        <f t="shared" si="4"/>
        <v>0</v>
      </c>
      <c r="S18" s="5">
        <v>0.21</v>
      </c>
      <c r="T18" s="51">
        <f t="shared" si="8"/>
        <v>0</v>
      </c>
      <c r="U18" s="28">
        <f t="shared" si="9"/>
        <v>0</v>
      </c>
    </row>
    <row r="19" spans="1:21" s="29" customFormat="1">
      <c r="A19" s="24" t="s">
        <v>6</v>
      </c>
      <c r="B19" s="25" t="s">
        <v>9</v>
      </c>
      <c r="C19" s="32" t="s">
        <v>29</v>
      </c>
      <c r="D19" s="25">
        <v>20</v>
      </c>
      <c r="E19" s="25" t="s">
        <v>61</v>
      </c>
      <c r="F19" s="25">
        <v>1.1000000000000001</v>
      </c>
      <c r="G19" s="25" t="s">
        <v>18</v>
      </c>
      <c r="H19" s="25" t="s">
        <v>24</v>
      </c>
      <c r="I19" s="25" t="s">
        <v>32</v>
      </c>
      <c r="J19" s="38">
        <v>300</v>
      </c>
      <c r="K19" s="25" t="s">
        <v>11</v>
      </c>
      <c r="L19" s="47"/>
      <c r="M19" s="50"/>
      <c r="N19" s="3" t="s">
        <v>11</v>
      </c>
      <c r="O19" s="3">
        <v>1</v>
      </c>
      <c r="P19" s="3">
        <v>50</v>
      </c>
      <c r="Q19" s="49"/>
      <c r="R19" s="27">
        <f t="shared" ref="R19" si="16">Q19*J19</f>
        <v>0</v>
      </c>
      <c r="S19" s="5">
        <v>0.21</v>
      </c>
      <c r="T19" s="51">
        <f t="shared" ref="T19" si="17">R19*S19</f>
        <v>0</v>
      </c>
      <c r="U19" s="28">
        <f t="shared" ref="U19" si="18">(Q19*J19)+(Q19*S19)*J19</f>
        <v>0</v>
      </c>
    </row>
    <row r="20" spans="1:21" s="29" customFormat="1">
      <c r="A20" s="24" t="s">
        <v>6</v>
      </c>
      <c r="B20" s="25" t="s">
        <v>9</v>
      </c>
      <c r="C20" s="32" t="s">
        <v>29</v>
      </c>
      <c r="D20" s="25">
        <v>18</v>
      </c>
      <c r="E20" s="25">
        <v>32</v>
      </c>
      <c r="F20" s="25">
        <v>1.3</v>
      </c>
      <c r="G20" s="25" t="s">
        <v>18</v>
      </c>
      <c r="H20" s="25" t="s">
        <v>23</v>
      </c>
      <c r="I20" s="25" t="s">
        <v>32</v>
      </c>
      <c r="J20" s="38">
        <v>5000</v>
      </c>
      <c r="K20" s="25" t="s">
        <v>11</v>
      </c>
      <c r="L20" s="45"/>
      <c r="M20" s="46"/>
      <c r="N20" s="3" t="s">
        <v>11</v>
      </c>
      <c r="O20" s="3">
        <v>1</v>
      </c>
      <c r="P20" s="3">
        <v>50</v>
      </c>
      <c r="Q20" s="49"/>
      <c r="R20" s="27">
        <f t="shared" si="4"/>
        <v>0</v>
      </c>
      <c r="S20" s="5">
        <v>0.21</v>
      </c>
      <c r="T20" s="51">
        <f t="shared" si="8"/>
        <v>0</v>
      </c>
      <c r="U20" s="28">
        <f t="shared" si="9"/>
        <v>0</v>
      </c>
    </row>
    <row r="21" spans="1:21" s="29" customFormat="1">
      <c r="A21" s="24" t="s">
        <v>6</v>
      </c>
      <c r="B21" s="25" t="s">
        <v>9</v>
      </c>
      <c r="C21" s="32" t="s">
        <v>29</v>
      </c>
      <c r="D21" s="25">
        <v>18</v>
      </c>
      <c r="E21" s="25" t="s">
        <v>61</v>
      </c>
      <c r="F21" s="25">
        <v>1.3</v>
      </c>
      <c r="G21" s="25" t="s">
        <v>18</v>
      </c>
      <c r="H21" s="25" t="s">
        <v>23</v>
      </c>
      <c r="I21" s="25" t="s">
        <v>32</v>
      </c>
      <c r="J21" s="38">
        <v>200</v>
      </c>
      <c r="K21" s="25" t="s">
        <v>11</v>
      </c>
      <c r="L21" s="48"/>
      <c r="M21" s="50"/>
      <c r="N21" s="3" t="s">
        <v>11</v>
      </c>
      <c r="O21" s="3">
        <v>1</v>
      </c>
      <c r="P21" s="3">
        <v>50</v>
      </c>
      <c r="Q21" s="49"/>
      <c r="R21" s="27">
        <f t="shared" ref="R21" si="19">Q21*J21</f>
        <v>0</v>
      </c>
      <c r="S21" s="5">
        <v>0.21</v>
      </c>
      <c r="T21" s="51">
        <f t="shared" ref="T21" si="20">R21*S21</f>
        <v>0</v>
      </c>
      <c r="U21" s="28">
        <f t="shared" ref="U21" si="21">(Q21*J21)+(Q21*S21)*J21</f>
        <v>0</v>
      </c>
    </row>
    <row r="22" spans="1:21" s="1" customFormat="1">
      <c r="A22" s="10" t="s">
        <v>6</v>
      </c>
      <c r="B22" s="3" t="s">
        <v>27</v>
      </c>
      <c r="C22" s="3" t="s">
        <v>29</v>
      </c>
      <c r="D22" s="3">
        <v>17</v>
      </c>
      <c r="E22" s="3" t="s">
        <v>60</v>
      </c>
      <c r="F22" s="3">
        <v>1.5</v>
      </c>
      <c r="G22" s="3" t="s">
        <v>18</v>
      </c>
      <c r="H22" s="3" t="s">
        <v>28</v>
      </c>
      <c r="I22" s="3" t="s">
        <v>32</v>
      </c>
      <c r="J22" s="38">
        <v>800</v>
      </c>
      <c r="K22" s="3" t="s">
        <v>11</v>
      </c>
      <c r="L22" s="45"/>
      <c r="M22" s="46"/>
      <c r="N22" s="3" t="s">
        <v>11</v>
      </c>
      <c r="O22" s="3">
        <v>1</v>
      </c>
      <c r="P22" s="3">
        <v>50</v>
      </c>
      <c r="Q22" s="49"/>
      <c r="R22" s="9">
        <f t="shared" si="4"/>
        <v>0</v>
      </c>
      <c r="S22" s="5">
        <v>0.21</v>
      </c>
      <c r="T22" s="52">
        <f t="shared" si="8"/>
        <v>0</v>
      </c>
      <c r="U22" s="11">
        <f t="shared" si="9"/>
        <v>0</v>
      </c>
    </row>
    <row r="23" spans="1:21">
      <c r="A23" s="10" t="s">
        <v>6</v>
      </c>
      <c r="B23" s="3" t="s">
        <v>27</v>
      </c>
      <c r="C23" s="3" t="s">
        <v>29</v>
      </c>
      <c r="D23" s="3">
        <v>22</v>
      </c>
      <c r="E23" s="3">
        <v>25</v>
      </c>
      <c r="F23" s="3">
        <v>0.9</v>
      </c>
      <c r="G23" s="3" t="s">
        <v>18</v>
      </c>
      <c r="H23" s="3" t="s">
        <v>25</v>
      </c>
      <c r="I23" s="3" t="s">
        <v>31</v>
      </c>
      <c r="J23" s="38">
        <v>66000</v>
      </c>
      <c r="K23" s="3" t="s">
        <v>11</v>
      </c>
      <c r="L23" s="45"/>
      <c r="M23" s="46"/>
      <c r="N23" s="3" t="s">
        <v>11</v>
      </c>
      <c r="O23" s="3">
        <v>1</v>
      </c>
      <c r="P23" s="3">
        <v>50</v>
      </c>
      <c r="Q23" s="49"/>
      <c r="R23" s="9">
        <f t="shared" si="4"/>
        <v>0</v>
      </c>
      <c r="S23" s="5">
        <v>0.21</v>
      </c>
      <c r="T23" s="52">
        <f t="shared" si="8"/>
        <v>0</v>
      </c>
      <c r="U23" s="11">
        <f t="shared" si="9"/>
        <v>0</v>
      </c>
    </row>
    <row r="24" spans="1:21">
      <c r="A24" s="10" t="s">
        <v>6</v>
      </c>
      <c r="B24" s="3" t="s">
        <v>27</v>
      </c>
      <c r="C24" s="3" t="s">
        <v>29</v>
      </c>
      <c r="D24" s="3">
        <v>14</v>
      </c>
      <c r="E24" s="3">
        <v>50</v>
      </c>
      <c r="F24" s="3">
        <v>2.2000000000000002</v>
      </c>
      <c r="G24" s="3" t="s">
        <v>18</v>
      </c>
      <c r="H24" s="3" t="s">
        <v>21</v>
      </c>
      <c r="I24" s="3" t="s">
        <v>32</v>
      </c>
      <c r="J24" s="38">
        <v>1100</v>
      </c>
      <c r="K24" s="3" t="s">
        <v>11</v>
      </c>
      <c r="L24" s="45"/>
      <c r="M24" s="46"/>
      <c r="N24" s="3" t="s">
        <v>11</v>
      </c>
      <c r="O24" s="3">
        <v>1</v>
      </c>
      <c r="P24" s="3">
        <v>50</v>
      </c>
      <c r="Q24" s="49"/>
      <c r="R24" s="9">
        <f t="shared" si="4"/>
        <v>0</v>
      </c>
      <c r="S24" s="5">
        <v>0.21</v>
      </c>
      <c r="T24" s="52">
        <f t="shared" si="8"/>
        <v>0</v>
      </c>
      <c r="U24" s="11">
        <f t="shared" si="9"/>
        <v>0</v>
      </c>
    </row>
    <row r="25" spans="1:21">
      <c r="A25" s="10" t="s">
        <v>6</v>
      </c>
      <c r="B25" s="3" t="s">
        <v>27</v>
      </c>
      <c r="C25" s="3" t="s">
        <v>29</v>
      </c>
      <c r="D25" s="3">
        <v>20</v>
      </c>
      <c r="E25" s="3">
        <v>25</v>
      </c>
      <c r="F25" s="3">
        <v>1.1000000000000001</v>
      </c>
      <c r="G25" s="3" t="s">
        <v>18</v>
      </c>
      <c r="H25" s="3" t="s">
        <v>24</v>
      </c>
      <c r="I25" s="3" t="s">
        <v>32</v>
      </c>
      <c r="J25" s="38">
        <v>50000</v>
      </c>
      <c r="K25" s="3" t="s">
        <v>11</v>
      </c>
      <c r="L25" s="45"/>
      <c r="M25" s="46"/>
      <c r="N25" s="3" t="s">
        <v>11</v>
      </c>
      <c r="O25" s="3">
        <v>1</v>
      </c>
      <c r="P25" s="3">
        <v>50</v>
      </c>
      <c r="Q25" s="49"/>
      <c r="R25" s="9">
        <f t="shared" si="4"/>
        <v>0</v>
      </c>
      <c r="S25" s="5">
        <v>0.21</v>
      </c>
      <c r="T25" s="52">
        <f t="shared" si="8"/>
        <v>0</v>
      </c>
      <c r="U25" s="11">
        <f t="shared" si="9"/>
        <v>0</v>
      </c>
    </row>
    <row r="26" spans="1:21">
      <c r="A26" s="10" t="s">
        <v>6</v>
      </c>
      <c r="B26" s="3" t="s">
        <v>27</v>
      </c>
      <c r="C26" s="3" t="s">
        <v>29</v>
      </c>
      <c r="D26" s="3">
        <v>20</v>
      </c>
      <c r="E26" s="3">
        <v>32</v>
      </c>
      <c r="F26" s="3">
        <v>1.1000000000000001</v>
      </c>
      <c r="G26" s="3" t="s">
        <v>18</v>
      </c>
      <c r="H26" s="3" t="s">
        <v>24</v>
      </c>
      <c r="I26" s="3" t="s">
        <v>31</v>
      </c>
      <c r="J26" s="8">
        <v>57000</v>
      </c>
      <c r="K26" s="3" t="s">
        <v>11</v>
      </c>
      <c r="L26" s="45"/>
      <c r="M26" s="46"/>
      <c r="N26" s="3" t="s">
        <v>11</v>
      </c>
      <c r="O26" s="3">
        <v>1</v>
      </c>
      <c r="P26" s="3">
        <v>50</v>
      </c>
      <c r="Q26" s="49"/>
      <c r="R26" s="9">
        <f t="shared" si="4"/>
        <v>0</v>
      </c>
      <c r="S26" s="5">
        <v>0.21</v>
      </c>
      <c r="T26" s="52">
        <f t="shared" si="8"/>
        <v>0</v>
      </c>
      <c r="U26" s="11">
        <f t="shared" si="9"/>
        <v>0</v>
      </c>
    </row>
    <row r="27" spans="1:21">
      <c r="A27" s="10" t="s">
        <v>6</v>
      </c>
      <c r="B27" s="3" t="s">
        <v>27</v>
      </c>
      <c r="C27" s="3" t="s">
        <v>29</v>
      </c>
      <c r="D27" s="3">
        <v>16</v>
      </c>
      <c r="E27" s="3">
        <v>50</v>
      </c>
      <c r="F27" s="3">
        <v>1.7</v>
      </c>
      <c r="G27" s="3" t="s">
        <v>18</v>
      </c>
      <c r="H27" s="3" t="s">
        <v>22</v>
      </c>
      <c r="I27" s="3" t="s">
        <v>32</v>
      </c>
      <c r="J27" s="8">
        <v>900</v>
      </c>
      <c r="K27" s="3" t="s">
        <v>11</v>
      </c>
      <c r="L27" s="45"/>
      <c r="M27" s="46"/>
      <c r="N27" s="3" t="s">
        <v>11</v>
      </c>
      <c r="O27" s="3">
        <v>1</v>
      </c>
      <c r="P27" s="3">
        <v>50</v>
      </c>
      <c r="Q27" s="49"/>
      <c r="R27" s="9">
        <f t="shared" si="4"/>
        <v>0</v>
      </c>
      <c r="S27" s="5">
        <v>0.21</v>
      </c>
      <c r="T27" s="52">
        <f t="shared" si="8"/>
        <v>0</v>
      </c>
      <c r="U27" s="11">
        <f t="shared" si="9"/>
        <v>0</v>
      </c>
    </row>
    <row r="28" spans="1:21">
      <c r="A28" s="10" t="s">
        <v>6</v>
      </c>
      <c r="B28" s="3" t="s">
        <v>27</v>
      </c>
      <c r="C28" s="3" t="s">
        <v>29</v>
      </c>
      <c r="D28" s="3">
        <v>18</v>
      </c>
      <c r="E28" s="3">
        <v>32</v>
      </c>
      <c r="F28" s="3">
        <v>1.3</v>
      </c>
      <c r="G28" s="3" t="s">
        <v>18</v>
      </c>
      <c r="H28" s="3" t="s">
        <v>23</v>
      </c>
      <c r="I28" s="3" t="s">
        <v>32</v>
      </c>
      <c r="J28" s="8">
        <v>4000</v>
      </c>
      <c r="K28" s="3" t="s">
        <v>11</v>
      </c>
      <c r="L28" s="45"/>
      <c r="M28" s="46"/>
      <c r="N28" s="3" t="s">
        <v>11</v>
      </c>
      <c r="O28" s="3">
        <v>1</v>
      </c>
      <c r="P28" s="3">
        <v>50</v>
      </c>
      <c r="Q28" s="49"/>
      <c r="R28" s="9">
        <f t="shared" si="4"/>
        <v>0</v>
      </c>
      <c r="S28" s="5">
        <v>0.21</v>
      </c>
      <c r="T28" s="52">
        <f t="shared" si="8"/>
        <v>0</v>
      </c>
      <c r="U28" s="11">
        <f t="shared" si="9"/>
        <v>0</v>
      </c>
    </row>
    <row r="29" spans="1:21">
      <c r="A29" s="10" t="s">
        <v>6</v>
      </c>
      <c r="B29" s="3" t="s">
        <v>27</v>
      </c>
      <c r="C29" s="3" t="s">
        <v>29</v>
      </c>
      <c r="D29" s="3">
        <v>18</v>
      </c>
      <c r="E29" s="3" t="s">
        <v>60</v>
      </c>
      <c r="F29" s="3">
        <v>1.3</v>
      </c>
      <c r="G29" s="3" t="s">
        <v>18</v>
      </c>
      <c r="H29" s="3" t="s">
        <v>23</v>
      </c>
      <c r="I29" s="3" t="s">
        <v>32</v>
      </c>
      <c r="J29" s="8">
        <v>1000</v>
      </c>
      <c r="K29" s="3" t="s">
        <v>11</v>
      </c>
      <c r="L29" s="45"/>
      <c r="M29" s="46"/>
      <c r="N29" s="3" t="s">
        <v>11</v>
      </c>
      <c r="O29" s="3">
        <v>1</v>
      </c>
      <c r="P29" s="3">
        <v>50</v>
      </c>
      <c r="Q29" s="49"/>
      <c r="R29" s="9">
        <f t="shared" si="4"/>
        <v>0</v>
      </c>
      <c r="S29" s="5">
        <v>0.21</v>
      </c>
      <c r="T29" s="52">
        <f t="shared" si="8"/>
        <v>0</v>
      </c>
      <c r="U29" s="11">
        <f t="shared" si="9"/>
        <v>0</v>
      </c>
    </row>
    <row r="30" spans="1:21" s="1" customFormat="1" ht="15.75" thickBot="1">
      <c r="A30" s="63" t="s">
        <v>6</v>
      </c>
      <c r="B30" s="64" t="s">
        <v>9</v>
      </c>
      <c r="C30" s="64" t="s">
        <v>29</v>
      </c>
      <c r="D30" s="64">
        <v>24</v>
      </c>
      <c r="E30" s="64">
        <v>19</v>
      </c>
      <c r="F30" s="64">
        <v>0.7</v>
      </c>
      <c r="G30" s="65" t="s">
        <v>18</v>
      </c>
      <c r="H30" s="64" t="s">
        <v>26</v>
      </c>
      <c r="I30" s="64" t="s">
        <v>32</v>
      </c>
      <c r="J30" s="66">
        <v>3300</v>
      </c>
      <c r="K30" s="64" t="s">
        <v>11</v>
      </c>
      <c r="L30" s="67"/>
      <c r="M30" s="68"/>
      <c r="N30" s="64" t="s">
        <v>11</v>
      </c>
      <c r="O30" s="64">
        <v>1</v>
      </c>
      <c r="P30" s="64">
        <v>50</v>
      </c>
      <c r="Q30" s="69"/>
      <c r="R30" s="70">
        <f t="shared" si="4"/>
        <v>0</v>
      </c>
      <c r="S30" s="71">
        <v>0.21</v>
      </c>
      <c r="T30" s="72">
        <f t="shared" si="8"/>
        <v>0</v>
      </c>
      <c r="U30" s="73">
        <f t="shared" si="9"/>
        <v>0</v>
      </c>
    </row>
    <row r="31" spans="1:21" ht="18.75">
      <c r="M31" s="77" t="s">
        <v>50</v>
      </c>
      <c r="N31" s="78"/>
      <c r="O31" s="78"/>
      <c r="P31" s="78"/>
      <c r="Q31" s="4"/>
      <c r="R31" s="4"/>
      <c r="S31" s="81">
        <f>SUM(R6:R30)</f>
        <v>0</v>
      </c>
      <c r="T31" s="81"/>
      <c r="U31" s="82"/>
    </row>
    <row r="32" spans="1:21" ht="18.75">
      <c r="M32" s="77" t="s">
        <v>30</v>
      </c>
      <c r="N32" s="78"/>
      <c r="O32" s="78"/>
      <c r="P32" s="78"/>
      <c r="Q32" s="4"/>
      <c r="R32" s="4"/>
      <c r="S32" s="83">
        <f>SUM(T6:T30)</f>
        <v>0</v>
      </c>
      <c r="T32" s="83"/>
      <c r="U32" s="84"/>
    </row>
    <row r="33" spans="1:21" ht="19.5" thickBot="1">
      <c r="M33" s="79" t="s">
        <v>51</v>
      </c>
      <c r="N33" s="80"/>
      <c r="O33" s="80"/>
      <c r="P33" s="80"/>
      <c r="Q33" s="13"/>
      <c r="R33" s="13"/>
      <c r="S33" s="85">
        <f>SUM(U6:U30)</f>
        <v>0</v>
      </c>
      <c r="T33" s="85"/>
      <c r="U33" s="86"/>
    </row>
    <row r="36" spans="1:21" s="18" customFormat="1" ht="15.75">
      <c r="A36" s="14" t="s">
        <v>35</v>
      </c>
      <c r="B36" s="15"/>
      <c r="C36" s="15"/>
      <c r="D36" s="15"/>
      <c r="E36" s="16"/>
      <c r="F36" s="16"/>
      <c r="G36" s="15"/>
      <c r="H36" s="15"/>
      <c r="I36" s="15"/>
      <c r="J36" s="15"/>
      <c r="K36" s="15"/>
      <c r="L36" s="15"/>
      <c r="M36" s="35"/>
      <c r="N36" s="17"/>
      <c r="O36" s="17"/>
      <c r="P36" s="17"/>
      <c r="T36" s="34"/>
    </row>
    <row r="37" spans="1:21" s="18" customFormat="1" ht="15.75">
      <c r="A37" s="14"/>
      <c r="B37" s="19"/>
      <c r="C37" s="19"/>
      <c r="D37" s="19"/>
      <c r="E37" s="21"/>
      <c r="F37" s="21"/>
      <c r="G37" s="20"/>
      <c r="H37" s="20"/>
      <c r="I37" s="20"/>
      <c r="J37" s="20"/>
      <c r="K37" s="20"/>
      <c r="L37" s="15"/>
      <c r="M37" s="35"/>
      <c r="N37" s="17"/>
      <c r="O37" s="17"/>
      <c r="P37" s="17"/>
      <c r="T37" s="34"/>
    </row>
    <row r="38" spans="1:21" s="18" customFormat="1" ht="15.75">
      <c r="A38" s="22" t="s">
        <v>36</v>
      </c>
      <c r="B38" s="20"/>
      <c r="C38" s="20"/>
      <c r="D38" s="20"/>
      <c r="E38" s="21"/>
      <c r="F38" s="21"/>
      <c r="G38" s="20"/>
      <c r="H38" s="20"/>
      <c r="I38" s="20"/>
      <c r="J38" s="20"/>
      <c r="K38" s="20"/>
      <c r="L38" s="15"/>
      <c r="M38" s="35"/>
      <c r="N38" s="17"/>
      <c r="O38" s="17"/>
      <c r="P38" s="17"/>
      <c r="T38" s="34"/>
    </row>
    <row r="39" spans="1:21" s="18" customFormat="1" ht="15.75">
      <c r="A39" s="22" t="s">
        <v>46</v>
      </c>
      <c r="B39" s="20"/>
      <c r="C39" s="20"/>
      <c r="D39" s="20"/>
      <c r="E39" s="21"/>
      <c r="F39" s="21"/>
      <c r="G39" s="20"/>
      <c r="H39" s="20"/>
      <c r="I39" s="20"/>
      <c r="J39" s="20"/>
      <c r="K39" s="20"/>
      <c r="L39" s="15"/>
      <c r="M39" s="35"/>
      <c r="N39" s="17"/>
      <c r="O39" s="17"/>
      <c r="P39" s="17"/>
      <c r="T39" s="34"/>
    </row>
    <row r="40" spans="1:21" s="18" customFormat="1" ht="15.75">
      <c r="A40" s="22" t="s">
        <v>37</v>
      </c>
      <c r="B40" s="20"/>
      <c r="C40" s="20"/>
      <c r="D40" s="20"/>
      <c r="E40" s="21"/>
      <c r="F40" s="21"/>
      <c r="G40" s="20"/>
      <c r="H40" s="20"/>
      <c r="I40" s="20"/>
      <c r="J40" s="20"/>
      <c r="K40" s="20"/>
      <c r="L40" s="15"/>
      <c r="M40" s="35"/>
      <c r="N40" s="17"/>
      <c r="O40" s="17"/>
      <c r="P40" s="17"/>
      <c r="T40" s="34"/>
    </row>
    <row r="41" spans="1:21" s="18" customFormat="1" ht="15.75">
      <c r="A41" s="22" t="s">
        <v>57</v>
      </c>
      <c r="B41" s="20"/>
      <c r="C41" s="20"/>
      <c r="D41" s="20"/>
      <c r="E41" s="21"/>
      <c r="F41" s="21"/>
      <c r="G41" s="20"/>
      <c r="H41" s="20"/>
      <c r="I41" s="20"/>
      <c r="J41" s="20"/>
      <c r="K41" s="20"/>
      <c r="L41" s="15"/>
      <c r="M41" s="35"/>
      <c r="N41" s="17"/>
      <c r="O41" s="17"/>
      <c r="P41" s="17"/>
      <c r="T41" s="34"/>
    </row>
    <row r="42" spans="1:21" s="18" customFormat="1" ht="15.75">
      <c r="A42" s="22" t="s">
        <v>63</v>
      </c>
      <c r="B42" s="20"/>
      <c r="C42" s="20"/>
      <c r="D42" s="20"/>
      <c r="E42" s="21"/>
      <c r="F42" s="21"/>
      <c r="G42" s="20"/>
      <c r="H42" s="20"/>
      <c r="I42" s="20"/>
      <c r="J42" s="20"/>
      <c r="K42" s="20"/>
      <c r="L42" s="15"/>
      <c r="M42" s="35"/>
      <c r="N42" s="17"/>
      <c r="O42" s="17"/>
      <c r="P42" s="17"/>
      <c r="T42" s="34"/>
    </row>
    <row r="43" spans="1:21" s="18" customFormat="1" ht="15.75">
      <c r="A43" s="22" t="s">
        <v>38</v>
      </c>
      <c r="B43" s="20"/>
      <c r="C43" s="20"/>
      <c r="D43" s="20"/>
      <c r="E43" s="21"/>
      <c r="F43" s="21"/>
      <c r="G43" s="20"/>
      <c r="H43" s="20"/>
      <c r="I43" s="20"/>
      <c r="J43" s="20"/>
      <c r="K43" s="20"/>
      <c r="L43" s="15"/>
      <c r="M43" s="35"/>
      <c r="N43" s="17"/>
      <c r="O43" s="17"/>
      <c r="P43" s="17"/>
      <c r="T43" s="34"/>
    </row>
    <row r="44" spans="1:21" s="18" customFormat="1" ht="15.75">
      <c r="A44" s="22" t="s">
        <v>39</v>
      </c>
      <c r="B44" s="20"/>
      <c r="C44" s="20"/>
      <c r="D44" s="20"/>
      <c r="E44" s="21"/>
      <c r="F44" s="21"/>
      <c r="G44" s="20"/>
      <c r="H44" s="20"/>
      <c r="I44" s="20"/>
      <c r="J44" s="20"/>
      <c r="K44" s="20"/>
      <c r="L44" s="15"/>
      <c r="M44" s="35"/>
      <c r="N44" s="17"/>
      <c r="O44" s="17"/>
      <c r="P44" s="17"/>
      <c r="T44" s="34"/>
    </row>
    <row r="45" spans="1:21" s="18" customFormat="1" ht="15.75">
      <c r="A45" s="22" t="s">
        <v>40</v>
      </c>
      <c r="B45" s="20"/>
      <c r="C45" s="20"/>
      <c r="D45" s="20"/>
      <c r="E45" s="21"/>
      <c r="F45" s="21"/>
      <c r="G45" s="20"/>
      <c r="H45" s="20"/>
      <c r="I45" s="20"/>
      <c r="J45" s="20"/>
      <c r="K45" s="20"/>
      <c r="L45" s="15"/>
      <c r="M45" s="35"/>
      <c r="N45" s="17"/>
      <c r="O45" s="17"/>
      <c r="P45" s="17"/>
      <c r="T45" s="34"/>
    </row>
    <row r="46" spans="1:21" s="18" customFormat="1" ht="15.75">
      <c r="A46" s="22" t="s">
        <v>41</v>
      </c>
      <c r="B46" s="20"/>
      <c r="C46" s="20"/>
      <c r="D46" s="20"/>
      <c r="E46" s="21"/>
      <c r="F46" s="21"/>
      <c r="G46" s="20"/>
      <c r="H46" s="20"/>
      <c r="I46" s="20"/>
      <c r="J46" s="20"/>
      <c r="K46" s="20"/>
      <c r="L46" s="15"/>
      <c r="M46" s="35"/>
      <c r="N46" s="17"/>
      <c r="O46" s="17"/>
      <c r="P46" s="17"/>
      <c r="T46" s="34"/>
    </row>
    <row r="47" spans="1:21" s="18" customFormat="1" ht="15.75">
      <c r="A47" s="22" t="s">
        <v>58</v>
      </c>
      <c r="B47" s="20"/>
      <c r="C47" s="20"/>
      <c r="D47" s="20"/>
      <c r="E47" s="21"/>
      <c r="F47" s="21"/>
      <c r="G47" s="20"/>
      <c r="H47" s="20"/>
      <c r="I47" s="20"/>
      <c r="J47" s="20"/>
      <c r="K47" s="20"/>
      <c r="L47" s="15"/>
      <c r="M47" s="35"/>
      <c r="N47" s="17"/>
      <c r="O47" s="17"/>
      <c r="P47" s="17"/>
      <c r="T47" s="34"/>
    </row>
    <row r="48" spans="1:21" s="18" customFormat="1" ht="15.75">
      <c r="A48" s="22" t="s">
        <v>54</v>
      </c>
      <c r="B48" s="20"/>
      <c r="C48" s="20"/>
      <c r="D48" s="20"/>
      <c r="E48" s="21"/>
      <c r="F48" s="21"/>
      <c r="G48" s="20"/>
      <c r="H48" s="20"/>
      <c r="I48" s="20"/>
      <c r="J48" s="20"/>
      <c r="K48" s="20"/>
      <c r="L48" s="15"/>
      <c r="M48" s="35"/>
      <c r="N48" s="17"/>
      <c r="O48" s="17"/>
      <c r="P48" s="17"/>
      <c r="T48" s="34"/>
    </row>
    <row r="49" spans="1:20" s="18" customFormat="1" ht="15.75">
      <c r="A49" s="22" t="s">
        <v>42</v>
      </c>
      <c r="B49" s="20"/>
      <c r="C49" s="20"/>
      <c r="D49" s="20"/>
      <c r="E49" s="21"/>
      <c r="F49" s="21"/>
      <c r="G49" s="20"/>
      <c r="H49" s="20"/>
      <c r="I49" s="20"/>
      <c r="J49" s="20"/>
      <c r="K49" s="20"/>
      <c r="L49" s="15"/>
      <c r="M49" s="35"/>
      <c r="N49" s="17"/>
      <c r="O49" s="17"/>
      <c r="P49" s="17"/>
      <c r="T49" s="34"/>
    </row>
    <row r="50" spans="1:20" s="18" customFormat="1" ht="15.75">
      <c r="A50" s="22" t="s">
        <v>43</v>
      </c>
      <c r="B50" s="20"/>
      <c r="C50" s="20"/>
      <c r="D50" s="20"/>
      <c r="E50" s="21"/>
      <c r="F50" s="21"/>
      <c r="G50" s="20"/>
      <c r="H50" s="20"/>
      <c r="I50" s="20"/>
      <c r="J50" s="20"/>
      <c r="K50" s="20"/>
      <c r="L50" s="15"/>
      <c r="M50" s="35"/>
      <c r="N50" s="17"/>
      <c r="O50" s="17"/>
      <c r="P50" s="17"/>
      <c r="T50" s="34"/>
    </row>
    <row r="51" spans="1:20" s="18" customFormat="1" ht="15.75">
      <c r="A51" s="22" t="s">
        <v>44</v>
      </c>
      <c r="B51" s="20"/>
      <c r="C51" s="20"/>
      <c r="D51" s="20"/>
      <c r="E51" s="21"/>
      <c r="F51" s="21"/>
      <c r="G51" s="20"/>
      <c r="H51" s="20"/>
      <c r="I51" s="20"/>
      <c r="J51" s="20"/>
      <c r="K51" s="20"/>
      <c r="L51" s="15"/>
      <c r="M51" s="35"/>
      <c r="N51" s="17"/>
      <c r="O51" s="17"/>
      <c r="P51" s="17"/>
      <c r="T51" s="34"/>
    </row>
    <row r="52" spans="1:20" s="18" customFormat="1" ht="15.75">
      <c r="A52" s="22" t="s">
        <v>45</v>
      </c>
      <c r="B52" s="20"/>
      <c r="C52" s="20"/>
      <c r="D52" s="20"/>
      <c r="E52" s="21"/>
      <c r="F52" s="21"/>
      <c r="G52" s="20"/>
      <c r="H52" s="20"/>
      <c r="I52" s="20"/>
      <c r="J52" s="20"/>
      <c r="K52" s="20"/>
      <c r="L52" s="15"/>
      <c r="M52" s="35"/>
      <c r="N52" s="17"/>
      <c r="O52" s="17"/>
      <c r="P52" s="17"/>
      <c r="T52" s="34"/>
    </row>
    <row r="53" spans="1:20" s="18" customFormat="1" ht="15.75">
      <c r="A53" s="22"/>
      <c r="B53" s="20"/>
      <c r="C53" s="20"/>
      <c r="D53" s="20"/>
      <c r="E53" s="21"/>
      <c r="F53" s="21"/>
      <c r="G53" s="20"/>
      <c r="H53" s="20"/>
      <c r="I53" s="20"/>
      <c r="J53" s="20"/>
      <c r="K53" s="20"/>
      <c r="L53" s="15"/>
      <c r="M53" s="35"/>
      <c r="N53" s="17"/>
      <c r="O53" s="17"/>
      <c r="P53" s="17"/>
      <c r="T53" s="34"/>
    </row>
    <row r="54" spans="1:20" s="18" customFormat="1" ht="15.75">
      <c r="A54" s="23" t="s">
        <v>55</v>
      </c>
      <c r="B54" s="14" t="s">
        <v>56</v>
      </c>
      <c r="C54" s="20"/>
      <c r="D54" s="20"/>
      <c r="E54" s="21"/>
      <c r="F54" s="21"/>
      <c r="G54" s="20"/>
      <c r="H54" s="20"/>
      <c r="I54" s="20"/>
      <c r="J54" s="20"/>
      <c r="K54" s="20"/>
      <c r="L54" s="15"/>
      <c r="M54" s="35"/>
      <c r="N54" s="17"/>
      <c r="O54" s="17"/>
      <c r="P54" s="17"/>
      <c r="T54" s="34"/>
    </row>
    <row r="55" spans="1:20" s="18" customFormat="1" ht="15.75">
      <c r="A55" s="22"/>
      <c r="B55" s="20"/>
      <c r="C55" s="20"/>
      <c r="D55" s="20"/>
      <c r="E55" s="21"/>
      <c r="F55" s="21"/>
      <c r="G55" s="20"/>
      <c r="H55" s="20"/>
      <c r="I55" s="20"/>
      <c r="J55" s="20"/>
      <c r="K55" s="20"/>
      <c r="L55" s="15"/>
      <c r="M55" s="35"/>
      <c r="N55" s="17"/>
      <c r="O55" s="17"/>
      <c r="P55" s="17"/>
      <c r="T55" s="34"/>
    </row>
    <row r="56" spans="1:20">
      <c r="A56" s="74" t="s">
        <v>47</v>
      </c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</row>
    <row r="57" spans="1:20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</row>
    <row r="58" spans="1:20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</row>
    <row r="59" spans="1:20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</row>
    <row r="60" spans="1:20">
      <c r="A60" s="75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</row>
    <row r="61" spans="1:20">
      <c r="A61" s="75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</row>
    <row r="62" spans="1:20">
      <c r="A62" s="75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</row>
    <row r="63" spans="1:20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</row>
    <row r="64" spans="1:20">
      <c r="A64" s="75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</row>
  </sheetData>
  <autoFilter ref="A5:U30">
    <filterColumn colId="5"/>
    <filterColumn colId="7"/>
  </autoFilter>
  <mergeCells count="11">
    <mergeCell ref="A56:M64"/>
    <mergeCell ref="A2:U2"/>
    <mergeCell ref="M31:P31"/>
    <mergeCell ref="M32:P32"/>
    <mergeCell ref="M33:P33"/>
    <mergeCell ref="S31:U31"/>
    <mergeCell ref="S32:U32"/>
    <mergeCell ref="S33:U33"/>
    <mergeCell ref="B4:I4"/>
    <mergeCell ref="J4:K4"/>
    <mergeCell ref="L4:U4"/>
  </mergeCells>
  <pageMargins left="0.70866141732283472" right="0.70866141732283472" top="0.78740157480314965" bottom="0.78740157480314965" header="0.31496062992125984" footer="0.31496062992125984"/>
  <pageSetup paperSize="9" scale="44" orientation="landscape" r:id="rId1"/>
  <headerFooter>
    <oddFooter>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14" sqref="F14"/>
    </sheetView>
  </sheetViews>
  <sheetFormatPr defaultRowHeight="1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List2</vt:lpstr>
      <vt:lpstr>List3</vt:lpstr>
    </vt:vector>
  </TitlesOfParts>
  <Company>Nemocnice Č. Budějovice a. 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nigrinova</dc:creator>
  <cp:lastModifiedBy>michalcova</cp:lastModifiedBy>
  <cp:lastPrinted>2021-11-04T13:52:04Z</cp:lastPrinted>
  <dcterms:created xsi:type="dcterms:W3CDTF">2019-05-02T07:02:19Z</dcterms:created>
  <dcterms:modified xsi:type="dcterms:W3CDTF">2021-11-26T15:12:30Z</dcterms:modified>
</cp:coreProperties>
</file>