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592" windowHeight="9336" activeTab="2"/>
  </bookViews>
  <sheets>
    <sheet name="KL" sheetId="1" r:id="rId1"/>
    <sheet name="VzorPolozky" sheetId="2" state="hidden" r:id="rId2"/>
    <sheet name="005_2019_MaR" sheetId="3" r:id="rId3"/>
  </sheets>
  <externalReferences>
    <externalReference r:id="rId6"/>
  </externalReferences>
  <definedNames>
    <definedName name="__73e83a10___MailEndCompose" localSheetId="2">'005_2019_MaR'!#REF!</definedName>
    <definedName name="CelkemDPHVypocet" localSheetId="0">'KL'!$H$42</definedName>
    <definedName name="CenaCelkem">'KL'!$G$29</definedName>
    <definedName name="CenaCelkemBezDPH">'KL'!$G$28</definedName>
    <definedName name="CenaCelkemVypocet" localSheetId="0">'KL'!$I$42</definedName>
    <definedName name="cisloobjektu">'KL'!$D$3</definedName>
    <definedName name="CisloRozpoctu">'[1]Krycí list'!$C$2</definedName>
    <definedName name="CisloStavby" localSheetId="0">'KL'!$D$2</definedName>
    <definedName name="cislostavby">'[1]Krycí list'!$A$7</definedName>
    <definedName name="CisloStavebnihoRozpoctu">'KL'!$D$4</definedName>
    <definedName name="dadresa">'KL'!$D$12:$G$12</definedName>
    <definedName name="DIČ" localSheetId="0">'KL'!$I$12</definedName>
    <definedName name="dmisto">'KL'!$D$13:$G$13</definedName>
    <definedName name="DPHSni">'KL'!$G$24</definedName>
    <definedName name="DPHZakl">'KL'!$G$26</definedName>
    <definedName name="dpsc" localSheetId="0">'KL'!$C$13</definedName>
    <definedName name="IČO" localSheetId="0">'KL'!$I$11</definedName>
    <definedName name="Mena">'KL'!$J$29</definedName>
    <definedName name="MistoStavby">'KL'!$D$4</definedName>
    <definedName name="nazevobjektu">'KL'!$E$3</definedName>
    <definedName name="NazevRozpoctu">'[1]Krycí list'!$D$2</definedName>
    <definedName name="NazevStavby" localSheetId="0">'KL'!$E$2</definedName>
    <definedName name="nazevstavby">'[1]Krycí list'!$C$7</definedName>
    <definedName name="NazevStavebnihoRozpoctu">'KL'!$E$4</definedName>
    <definedName name="oadresa">'KL'!$D$6</definedName>
    <definedName name="Objednatel" localSheetId="0">'KL'!$D$5</definedName>
    <definedName name="Objekt" localSheetId="0">'KL'!$B$38</definedName>
    <definedName name="_xlnm.Print_Area" localSheetId="2">'005_2019_MaR'!$A$1:$S$148</definedName>
    <definedName name="_xlnm.Print_Area" localSheetId="0">'KL'!$A$1:$J$62</definedName>
    <definedName name="odic" localSheetId="0">'KL'!$I$6</definedName>
    <definedName name="oico" localSheetId="0">'KL'!$I$5</definedName>
    <definedName name="omisto" localSheetId="0">'KL'!$D$7</definedName>
    <definedName name="onazev" localSheetId="0">'KL'!$D$6</definedName>
    <definedName name="opsc" localSheetId="0">'KL'!$C$7</definedName>
    <definedName name="padresa">'KL'!$D$9</definedName>
    <definedName name="pdic">'KL'!$I$9</definedName>
    <definedName name="pico">'KL'!$I$8</definedName>
    <definedName name="pmisto">'KL'!$D$10</definedName>
    <definedName name="PocetMJ">#REF!</definedName>
    <definedName name="PoptavkaID">'KL'!$A$1</definedName>
    <definedName name="pPSC">'KL'!$C$10</definedName>
    <definedName name="Projektant">'KL'!$D$8</definedName>
    <definedName name="SazbaDPH1" localSheetId="0">'KL'!$E$23</definedName>
    <definedName name="SazbaDPH1">'[1]Krycí list'!$C$30</definedName>
    <definedName name="SazbaDPH2" localSheetId="0">'KL'!$E$25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'KL'!$D$14</definedName>
    <definedName name="Z_B7E7C763_C459_487D_8ABA_5CFDDFBD5A84_.wvu.Cols" localSheetId="0" hidden="1">'KL'!$A:$A</definedName>
    <definedName name="Z_B7E7C763_C459_487D_8ABA_5CFDDFBD5A84_.wvu.PrintArea" localSheetId="0" hidden="1">'KL'!$B$1:$J$36</definedName>
    <definedName name="ZakladDPHSni">'KL'!$G$23</definedName>
    <definedName name="ZakladDPHSniVypocet" localSheetId="0">'KL'!$F$42</definedName>
    <definedName name="ZakladDPHZakl">'KL'!$G$25</definedName>
    <definedName name="ZakladDPHZaklVypocet" localSheetId="0">'KL'!$G$42</definedName>
    <definedName name="Zaokrouhleni">'KL'!$G$27</definedName>
    <definedName name="Zhotovitel">'KL'!$D$11:$G$11</definedName>
  </definedNames>
  <calcPr fullCalcOnLoad="1"/>
</workbook>
</file>

<file path=xl/comments1.xml><?xml version="1.0" encoding="utf-8"?>
<comments xmlns="http://schemas.openxmlformats.org/spreadsheetml/2006/main">
  <authors>
    <author>Radim Štěpánek</author>
  </authors>
  <commentList>
    <comment ref="D11" authorId="0">
      <text>
        <r>
          <rPr>
            <sz val="9"/>
            <rFont val="Tahoma"/>
            <family val="2"/>
          </rPr>
          <t>Název</t>
        </r>
      </text>
    </comment>
    <comment ref="D12" authorId="0">
      <text>
        <r>
          <rPr>
            <sz val="9"/>
            <rFont val="Tahoma"/>
            <family val="2"/>
          </rPr>
          <t>Ulice</t>
        </r>
      </text>
    </comment>
    <comment ref="D13" authorId="0">
      <text>
        <r>
          <rPr>
            <sz val="9"/>
            <rFont val="Tahoma"/>
            <family val="2"/>
          </rPr>
          <t>Ulice</t>
        </r>
      </text>
    </comment>
    <comment ref="C13" authorId="0">
      <text>
        <r>
          <rPr>
            <sz val="9"/>
            <rFont val="Tahoma"/>
            <family val="2"/>
          </rPr>
          <t>PSČ</t>
        </r>
      </text>
    </comment>
    <comment ref="I11" authorId="0">
      <text>
        <r>
          <rPr>
            <sz val="9"/>
            <rFont val="Tahoma"/>
            <family val="2"/>
          </rPr>
          <t>IČO</t>
        </r>
      </text>
    </comment>
    <comment ref="I12" authorId="0">
      <text>
        <r>
          <rPr>
            <sz val="9"/>
            <rFont val="Tahoma"/>
            <family val="2"/>
          </rPr>
          <t>DIČ</t>
        </r>
      </text>
    </comment>
  </commentList>
</comments>
</file>

<file path=xl/sharedStrings.xml><?xml version="1.0" encoding="utf-8"?>
<sst xmlns="http://schemas.openxmlformats.org/spreadsheetml/2006/main" count="536" uniqueCount="320">
  <si>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</si>
  <si>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</si>
  <si>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</si>
  <si>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</si>
  <si>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</si>
  <si>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</si>
  <si>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</si>
  <si>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</si>
  <si>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</si>
  <si>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</si>
  <si>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</si>
  <si>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</si>
  <si>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</si>
  <si>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</si>
  <si>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</si>
  <si>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</si>
  <si>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</si>
  <si>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</si>
  <si>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</si>
  <si>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</si>
  <si>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</si>
  <si>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</si>
  <si>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</si>
  <si>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</si>
  <si>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</si>
  <si>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</si>
  <si>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</si>
  <si>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</si>
  <si>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</si>
  <si>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</si>
  <si>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</si>
  <si>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Rozpis ceny</t>
  </si>
  <si>
    <t>Rekapitulace daní</t>
  </si>
  <si>
    <t>IČ:</t>
  </si>
  <si>
    <t>DIČ:</t>
  </si>
  <si>
    <t>Cena celkem s DPH</t>
  </si>
  <si>
    <t>#RTSROZP#</t>
  </si>
  <si>
    <t>#CASTI&gt;&gt;</t>
  </si>
  <si>
    <t>R12406762m</t>
  </si>
  <si>
    <t>MaR_G</t>
  </si>
  <si>
    <t>01</t>
  </si>
  <si>
    <t>Objekt G</t>
  </si>
  <si>
    <t>Objekt:</t>
  </si>
  <si>
    <t>Rozpočet:</t>
  </si>
  <si>
    <t>Stavba</t>
  </si>
  <si>
    <t>Celkem za stavbu</t>
  </si>
  <si>
    <t>CZK</t>
  </si>
  <si>
    <t>Rekapitulace dílů</t>
  </si>
  <si>
    <t>Typ dílu</t>
  </si>
  <si>
    <t>19-55</t>
  </si>
  <si>
    <t>Inženýring</t>
  </si>
  <si>
    <t>19-57</t>
  </si>
  <si>
    <t>Projekční práce</t>
  </si>
  <si>
    <t>18-80</t>
  </si>
  <si>
    <t>Ostatní služby</t>
  </si>
  <si>
    <t>01-50</t>
  </si>
  <si>
    <t>Systém technologie</t>
  </si>
  <si>
    <t>01-51</t>
  </si>
  <si>
    <t>Periferie vstupní</t>
  </si>
  <si>
    <t>01-52</t>
  </si>
  <si>
    <t>01-53</t>
  </si>
  <si>
    <t>Rozvaděč</t>
  </si>
  <si>
    <t>01-54</t>
  </si>
  <si>
    <t>Montážní materiál</t>
  </si>
  <si>
    <t>19-51</t>
  </si>
  <si>
    <t>Elektromontážní práce</t>
  </si>
  <si>
    <t>19-52</t>
  </si>
  <si>
    <t>Uvedení do provozu</t>
  </si>
  <si>
    <t>19-53</t>
  </si>
  <si>
    <t>Software DDC - práce</t>
  </si>
  <si>
    <t>19-54</t>
  </si>
  <si>
    <t>Revize, zkoušky, odborné prohlídky</t>
  </si>
  <si>
    <t>19-56</t>
  </si>
  <si>
    <t>Vizualizace</t>
  </si>
  <si>
    <t>VN</t>
  </si>
  <si>
    <t>ON</t>
  </si>
  <si>
    <t>#TypZaznamu#</t>
  </si>
  <si>
    <t>STA</t>
  </si>
  <si>
    <t>OBJ</t>
  </si>
  <si>
    <t>ROZ</t>
  </si>
  <si>
    <t>P.č.</t>
  </si>
  <si>
    <t>Číslo položky</t>
  </si>
  <si>
    <t>Název položky</t>
  </si>
  <si>
    <t>MJ</t>
  </si>
  <si>
    <t>množství</t>
  </si>
  <si>
    <t>cena / MJ</t>
  </si>
  <si>
    <t>celkem</t>
  </si>
  <si>
    <t>Díl:</t>
  </si>
  <si>
    <t>DIL</t>
  </si>
  <si>
    <t>ks</t>
  </si>
  <si>
    <t>POL3_9</t>
  </si>
  <si>
    <t>POL3_</t>
  </si>
  <si>
    <t>POL11_1</t>
  </si>
  <si>
    <t>kus</t>
  </si>
  <si>
    <t>m</t>
  </si>
  <si>
    <t>S9993</t>
  </si>
  <si>
    <t>soubor</t>
  </si>
  <si>
    <t>mtž  MOTORY VZT A ČERPADLA  BEZ FM DO 4 KW</t>
  </si>
  <si>
    <t>POL11_3</t>
  </si>
  <si>
    <t>kpl</t>
  </si>
  <si>
    <t>POL1_9</t>
  </si>
  <si>
    <t>Mtz servopohonu pro ventil - el.připojení</t>
  </si>
  <si>
    <t>Oživ MaR</t>
  </si>
  <si>
    <t>oživení, odladění syst. MaR</t>
  </si>
  <si>
    <t>d.bod</t>
  </si>
  <si>
    <t>900      RT1</t>
  </si>
  <si>
    <t>POL10_0</t>
  </si>
  <si>
    <t>923      T00</t>
  </si>
  <si>
    <t>Hzs - zaučení obsluhy</t>
  </si>
  <si>
    <t>hod</t>
  </si>
  <si>
    <t>101100111T01</t>
  </si>
  <si>
    <t>Uživatelský software pro DDC</t>
  </si>
  <si>
    <t>POL1_0</t>
  </si>
  <si>
    <t>kompl vyz</t>
  </si>
  <si>
    <t>účast na komplexním vyzkoušení</t>
  </si>
  <si>
    <t>901      T00</t>
  </si>
  <si>
    <t>Hzs - práce aplikačního programátora-příprava ke, komplexní zkoušce</t>
  </si>
  <si>
    <t>904      R00</t>
  </si>
  <si>
    <t>Hzs-zkousky v ramci montaz.praci, zkušební provoz</t>
  </si>
  <si>
    <t>905      R01</t>
  </si>
  <si>
    <t>Hzs-revize provoz.souboru a st.obj., Revize</t>
  </si>
  <si>
    <t>925      T00</t>
  </si>
  <si>
    <t>Hzs - spolupráce s revizním technikem</t>
  </si>
  <si>
    <t>930      T00</t>
  </si>
  <si>
    <t>Hzs-doprava osob</t>
  </si>
  <si>
    <t>km</t>
  </si>
  <si>
    <t>901      R00</t>
  </si>
  <si>
    <t>Hzs-spolupráce s dodavatelem</t>
  </si>
  <si>
    <t>950      T00</t>
  </si>
  <si>
    <t>Hzs - Koordinace s ostatními profesemi</t>
  </si>
  <si>
    <t>Vykreslení obrazovek</t>
  </si>
  <si>
    <t>921      T00</t>
  </si>
  <si>
    <t>oživení komunikace M-bus</t>
  </si>
  <si>
    <t>parametrizace interface M-bus</t>
  </si>
  <si>
    <t>Hzs  - zjištění stávajícího stavu</t>
  </si>
  <si>
    <t>1220HFPP</t>
  </si>
  <si>
    <t xml:space="preserve">Drobné montážní práce </t>
  </si>
  <si>
    <t>DMP 331 110 6001
 1 5 100 100 1 000
 +TTR</t>
  </si>
  <si>
    <t>Rozvaděče</t>
  </si>
  <si>
    <t>SWITCH</t>
  </si>
  <si>
    <t>koordinace návazností</t>
  </si>
  <si>
    <t>switch 6portový 10/100/1000Mbps</t>
  </si>
  <si>
    <t>911      R00</t>
  </si>
  <si>
    <t>Periferie výstupní</t>
  </si>
  <si>
    <t>Analogový vstupní modul 8 AI (NTC10k, NTC20k, Ni1000, Pt1000, Pt3000), komunikace PanelBus</t>
  </si>
  <si>
    <t>Svorkovnicový blok pro analogové vstupně/výstupní moduly (svorkovnice, propojka, štítek)</t>
  </si>
  <si>
    <t>Svorkovnicový blok pro digitální vstupní moduly (svorkovnice, propojka, štítek)</t>
  </si>
  <si>
    <t>Svorkovnicový blok pro reléové výstupní moduly (svorkovnice, propojka, štítek)</t>
  </si>
  <si>
    <t>T7470A1009</t>
  </si>
  <si>
    <t>Snímač teploty jímkový, NTC20k,  -25...130°C, ponor 300 mm, s jímkou R 1/2"</t>
  </si>
  <si>
    <t>Napájecí zdroj 24VDC/20W pro převodník</t>
  </si>
  <si>
    <t>AF20-B65</t>
  </si>
  <si>
    <t>Snímač teploty venkovní / prostorový, NTC20k, -30..60°C, IP65</t>
  </si>
  <si>
    <t>VF20-1B54NW</t>
  </si>
  <si>
    <t>Snímač teploty jímkový, NTC20k,  -25...130°C, ponor 50 mm, s  jímkou R 1/2"</t>
  </si>
  <si>
    <t>Snímač teploty jímkový, NTC20k,  -25...130°C, ponor 150 mm, s  jímkou R 1/2"</t>
  </si>
  <si>
    <t>VF20-1B65NW</t>
  </si>
  <si>
    <t>VF20-3B65NW</t>
  </si>
  <si>
    <t>Hzs - nezměřitelné práce   čl.17-1a, Práce v tarifní třídě 4</t>
  </si>
  <si>
    <t>vizualizace na pracovní stanici</t>
  </si>
  <si>
    <t>IMIT BRC</t>
  </si>
  <si>
    <t>Příložný termostat s kolečkem se stupnicí v rozsahu od 20 - 90°C, vypínací nebo spínací kontakt, IP20, spínací diference: 8+-3K, 16 (2,5) A 250V ~ 50Hz</t>
  </si>
  <si>
    <t>LRNH31S42</t>
  </si>
  <si>
    <t>Snímač hladiny zaplavení, relé výstup 24VAC/6A</t>
  </si>
  <si>
    <t xml:space="preserve">Snímač tlaku, rozsah 0÷6bar, připojení 1/2", výstupní signál 4÷20 mA, napájení 24 VAC, vč. tlumiče tlakových rázů, </t>
  </si>
  <si>
    <t>IMP5000S</t>
  </si>
  <si>
    <t>Konfigurace periferií  M-bus</t>
  </si>
  <si>
    <t>Měření a regulace MaR</t>
  </si>
  <si>
    <t>Kotel MTZ</t>
  </si>
  <si>
    <t>Snímač teploty prostorový, NTC20k, 6..40°C, IP30 (sada 5ks)</t>
  </si>
  <si>
    <t>4020LA</t>
  </si>
  <si>
    <t>Trubka tuhá PVC 750N délka 3 m barva tmavě šedá vč. příchytky, 20mm</t>
  </si>
  <si>
    <t>4032LA</t>
  </si>
  <si>
    <t>Trubka tuhá PVC 750N délka 3 m barva tmavě šedá vč. příchytky, 32mm</t>
  </si>
  <si>
    <t>Kabel silový s Cu jádrem 750 V CYKY 3 x 1,5 mm2</t>
  </si>
  <si>
    <t>Kabel silový s Cu jádrem 750 V CYKY 3 x 2,5 mm2</t>
  </si>
  <si>
    <t>Kabel silový s Cu jádrem 750 V CYKY 5 x 1,5 mm2</t>
  </si>
  <si>
    <t>Kabel silový s Cu jádrem 750 V CYKY 5 x 2,5 mm2</t>
  </si>
  <si>
    <t>Kabel sdělovací s Cu jádrem JYTY 2 x 1 mm</t>
  </si>
  <si>
    <t>Kabel sdělovací s Cu jádrem JYTY 4 x 1 mm</t>
  </si>
  <si>
    <t>Kabel sdělovací s Cu jádrem JYTY 7 x 1 mm</t>
  </si>
  <si>
    <t>KECK4709</t>
  </si>
  <si>
    <t>KS</t>
  </si>
  <si>
    <t>KECK5003</t>
  </si>
  <si>
    <t>KECK5004</t>
  </si>
  <si>
    <t>KECK5023</t>
  </si>
  <si>
    <t>KECK5024</t>
  </si>
  <si>
    <t>KECK5112</t>
  </si>
  <si>
    <t>KECK5113</t>
  </si>
  <si>
    <t>KECK5134</t>
  </si>
  <si>
    <t>Podružný materiál</t>
  </si>
  <si>
    <t>Mtz Trubka tuhá PVC 750N délka 3 m barva tmavě šedá vč. příchytky, 20mm</t>
  </si>
  <si>
    <t>Mtz Trubka tuhá PVC 750N délka 3 m barva tmavě šedá vč. příchytky, 32mm</t>
  </si>
  <si>
    <t>Mtz Kabel silový s Cu jádrem 750 V CYKY 3 x 1,5 mm2</t>
  </si>
  <si>
    <t>Mtz Kabel silový s Cu jádrem 750 V CYKY 3 x 2,5 mm2</t>
  </si>
  <si>
    <t>Mtz Kabel silový s Cu jádrem 750 V CYKY 5 x 1,5 mm2</t>
  </si>
  <si>
    <t>Mtz Kabel silový s Cu jádrem 750 V CYKY 5 x 2,5 mm2</t>
  </si>
  <si>
    <t>Mtz Kabel sdělovací s Cu jádrem JYTY 2 x 1 mm</t>
  </si>
  <si>
    <t>Mtz Kabel sdělovací s Cu jádrem JYTY 4 x 1 mm</t>
  </si>
  <si>
    <t>Mtz Kabel sdělovací s Cu jádrem JYTY 7 x 1 mm</t>
  </si>
  <si>
    <t xml:space="preserve">Ukonceni vodicu v rozvadeci-2,5 mm2 </t>
  </si>
  <si>
    <t>MTZ Rozvaděč</t>
  </si>
  <si>
    <t>NEMOCNICE  JINDŘICHUV HRADEC, A.S.</t>
  </si>
  <si>
    <t>377 38 JINDŘICHŮV HRADEC</t>
  </si>
  <si>
    <t>U NEMOCNICE 380/III</t>
  </si>
  <si>
    <t xml:space="preserve">EKOLOGIZACE A SNÍŽENÍ ENERGETICKÉ NÁROČNOSTI NEMOCNICE JINDŘICHUV HRADEC, A.S. </t>
  </si>
  <si>
    <t>SO01 - KOTELNA</t>
  </si>
  <si>
    <t>005_2019_MaR</t>
  </si>
  <si>
    <t>SO01</t>
  </si>
  <si>
    <t>KOTELNA</t>
  </si>
  <si>
    <t>Univerzální regulátor podporující standardy BACnet IP, BACnet MS/TP, LonWorks, Panel-Bus, Meter-Bus, ModBus, 600 I/O, webserver - s displejem</t>
  </si>
  <si>
    <t>Analogový výstupní modul 8 AO (0..10VDC), komunikace PanelBus, Lonworks</t>
  </si>
  <si>
    <t>Digitální vstupní modul 12 DI (kontakt, čítač 20Hz), komunikace PanelBus, Lonworks</t>
  </si>
  <si>
    <t>Reléový výstupní modul 6 DO (přepínací kontakty 250V/1A), komunikace PanelBus, Lonworks</t>
  </si>
  <si>
    <t>PW M-Bus koncentrátor RS232-Mbus, 125 Mbus</t>
  </si>
  <si>
    <t>ZD1</t>
  </si>
  <si>
    <t>ZD2</t>
  </si>
  <si>
    <t>Napájecí zdroj 24VAC/200W</t>
  </si>
  <si>
    <t>Hzs-materiálu</t>
  </si>
  <si>
    <t>931      T00</t>
  </si>
  <si>
    <t>922      T00</t>
  </si>
  <si>
    <t>924      T00</t>
  </si>
  <si>
    <t>Součinnost při zprovoznění kotlů</t>
  </si>
  <si>
    <t>Rozvaděč RK</t>
  </si>
  <si>
    <t>Hzs-výrobní dokumentace VD</t>
  </si>
  <si>
    <t>Hzs-předaní dokumentace v tužce s opravami VD</t>
  </si>
  <si>
    <t>Hzs-projekt skutečný stav DSPS</t>
  </si>
  <si>
    <t>Hzs-průvodně technická dokumentace PTD</t>
  </si>
  <si>
    <t>Hzs- autorský dozor projektantem AD</t>
  </si>
  <si>
    <t>Příslušenství návarky,</t>
  </si>
  <si>
    <t>ASIN ACU</t>
  </si>
  <si>
    <t>Ústředna detekce plynů, na DIN lištu, 8x detektor, výstup 4x, Čtyř-úrovňová  s pevným nastavením úrovní. 4 – 20 mA Proudový signál snímačů, pět reléových výstupů 10%/20%/40%/50% z rozsahu snímače plus chyba.</t>
  </si>
  <si>
    <t>GTC Metan</t>
  </si>
  <si>
    <t>Detektor úniku CH4, Napájení:  15 – 24Vdc
Příkon:  &lt; 3 VA
Výstup:  4 – 20 mA
Rozsah:  0 – 50 %DMV, LEL (dolní meze výbušnosti)
Krytí:  IP 20, kalibrace</t>
  </si>
  <si>
    <t>GTE Oxid uhelnatý</t>
  </si>
  <si>
    <t>Detektor úniku CO, Senzor:  elektrochemický
Napájení:  15 – 24Vdc
Příkon:  &lt; 3 VA
Výstup:  4 – 20 mA
Rozsah:  0 – 240 ppm
Krytí:  IP 20, kalibrace</t>
  </si>
  <si>
    <t>S1</t>
  </si>
  <si>
    <t>Návěští nevstupovat</t>
  </si>
  <si>
    <t>Průmyslový opticko / metalický ( Ethernet ) převodník, na lištu DIN, napájení 24VDC</t>
  </si>
  <si>
    <t>grafická centrála, licence pro připojení 5 regulátorů</t>
  </si>
  <si>
    <t>MTZ Snímač venkovní teploty,  Ni1000, rozsah -40 až 60 °C, IP65</t>
  </si>
  <si>
    <t>MTZ Snímač teploty příložný / do jímky, Ni1000/6180, kabel 2m, jímka</t>
  </si>
  <si>
    <t>MTZ Snímač teploty příložný / do jímky, Pt1000, 6x40mm, kabel 2m, max. teplota 200°C, jímka</t>
  </si>
  <si>
    <t>MTZ Kanálový snímač teploty s připojovací přírubou, Ni1000, -40..80°C, ponor 280 mm, IP54</t>
  </si>
  <si>
    <t>MTZ Snímač hladiny zaplavení, relé výstup 24VAC/6A, napájení 24VAC/DC</t>
  </si>
  <si>
    <t>MTZ Snímač tlaku, rozsah 0÷6bar, připojení 1/2", výstupní signál 4÷20 mA, napájení 24 VAC, vč. tlumiče tlakových rázů</t>
  </si>
  <si>
    <t>Havarijní termostat do jímky  80 - 150°C, kapilára 2m, IP33, vystup beznapetovy  prepínací kontakt, s man. resetem,  IP 43,  Zatízení 250V AC, 6 (2,5) A</t>
  </si>
  <si>
    <t>MTZ Ústředna pro 8 detektory</t>
  </si>
  <si>
    <t>MTZ Snímač CO, IP54</t>
  </si>
  <si>
    <t>MTZ Snímač CH4, IP54</t>
  </si>
  <si>
    <t>MTZ Optickoakusticka Výstražná siréna 9-28Vdc, (230Vac), 80-110dB, 32mA</t>
  </si>
  <si>
    <t>MTZ Kabel UTP cat.5e</t>
  </si>
  <si>
    <t>MTZ KRABICE KU  68  LA/2 S VÍČKEM</t>
  </si>
  <si>
    <t>MTZ CY   6    ZEL/ŽL</t>
  </si>
  <si>
    <t>M</t>
  </si>
  <si>
    <t>MTZ Protipožární přepážky</t>
  </si>
  <si>
    <t>746211110R00</t>
  </si>
  <si>
    <t>motory a čerp 4</t>
  </si>
  <si>
    <t>360520002T00</t>
  </si>
  <si>
    <t>MTZ měřič tepla, vodoměr 230V</t>
  </si>
  <si>
    <t>34121570.C</t>
  </si>
  <si>
    <t>Kabel UTP cat.5e</t>
  </si>
  <si>
    <t>KRABICE KU  68  LA/2 S VÍČKEM</t>
  </si>
  <si>
    <t>KECV0269</t>
  </si>
  <si>
    <t>CY   6    ZEL/ŽL</t>
  </si>
  <si>
    <t>KECH1732</t>
  </si>
  <si>
    <t>Tlačítko nouzového vypnutí</t>
  </si>
  <si>
    <t>Protipožární přepážky</t>
  </si>
  <si>
    <t>Zámečnické konstrukce</t>
  </si>
  <si>
    <t>kg</t>
  </si>
  <si>
    <t>Trubkaocelová Trubka ocelová pevná 6016 ZNM PG 16 panc. se závitem, délka 3 m</t>
  </si>
  <si>
    <t>Trubkaocelová Trubka ocelová 25</t>
  </si>
  <si>
    <t>KECK5005</t>
  </si>
  <si>
    <t>KECK5025</t>
  </si>
  <si>
    <t>KECK5114</t>
  </si>
  <si>
    <t>MTZ Trubkaocelová Trubka ocelová pevná 6016 ZNM PG 16 panc. se závitem, délka 3 m</t>
  </si>
  <si>
    <t>MTZ Trubkaocelová Trubka ocelová 25</t>
  </si>
  <si>
    <t>Demontáž stávajících kabelových tras</t>
  </si>
  <si>
    <t>h</t>
  </si>
  <si>
    <t>Demontáž stávající kabeláže</t>
  </si>
  <si>
    <t>Demontáž prvků</t>
  </si>
  <si>
    <t>grafická centrála, licence pro 500 DB</t>
  </si>
  <si>
    <t xml:space="preserve">Rozvaděč RK  - Rozvaděč oceloplechový volně stojící s podstavcem, svorkovnice nahoře, krytí IP 54, rozměry 800+1000x2000x400 (š x v x h), ochrana dle ČSN 33 2000-4-41 samočinným odpojením vadné části v síti TN-C-S, barva RAL 7032,Další příslušenství rozvaděče:montážní deska, přepěťová ochrana II.a III. st.,na, jištěné vývody pro danou technologii včetně motorových spouštěčů, pomocná relé, pomocné kontakty, stykače atp., LED osvětlení rozvaděče, 3x servisní zásuvka 230V/10A, pomocná relé,  svorky, kabelové průchodky, přepěťová ochrana  III. st., atd.   Kapsa na dokumentaci, včetně soklu 100mm, přístroje se zkratovou odolností 10kA, vývody kabelů nahoru, přívod vrchem zhora, atd., zhotové dle ČSN EN 61 439  </t>
  </si>
  <si>
    <t>Pol_100</t>
  </si>
  <si>
    <t>Pol_101</t>
  </si>
  <si>
    <t>Pol_102</t>
  </si>
  <si>
    <t>Pol_106</t>
  </si>
  <si>
    <t>Pol_107</t>
  </si>
  <si>
    <t>Pol_108</t>
  </si>
  <si>
    <t>Pol_109</t>
  </si>
  <si>
    <t>Pol_PLC1</t>
  </si>
  <si>
    <t>Pol_PLC2</t>
  </si>
  <si>
    <t>Pol_PLC3</t>
  </si>
  <si>
    <t>Pol_PLC4</t>
  </si>
  <si>
    <t>Pol_PLC5</t>
  </si>
  <si>
    <t>Pol_PLC6</t>
  </si>
  <si>
    <t>Pol_PLC7</t>
  </si>
  <si>
    <t>Pol_PLC8</t>
  </si>
  <si>
    <t xml:space="preserve">125/50 NEBO </t>
  </si>
  <si>
    <t xml:space="preserve">ŽLAB  62/ 50         </t>
  </si>
  <si>
    <t xml:space="preserve">ŽLAB 125/ 50           </t>
  </si>
  <si>
    <t xml:space="preserve">ŽLAB 500/ 50           </t>
  </si>
  <si>
    <t xml:space="preserve">VÍKO  62               </t>
  </si>
  <si>
    <t xml:space="preserve">VÍKO 125              </t>
  </si>
  <si>
    <t xml:space="preserve">VÍKO 500         </t>
  </si>
  <si>
    <t xml:space="preserve">NOSNÍK  62         </t>
  </si>
  <si>
    <t xml:space="preserve">NOSNÍK 125           </t>
  </si>
  <si>
    <t xml:space="preserve">MTZ SVORKA ZEMNÍCÍ MALÁ </t>
  </si>
  <si>
    <t xml:space="preserve">MTZ ŽLAB 125/ 50   </t>
  </si>
  <si>
    <t xml:space="preserve">MTZ ŽLAB  62/ 50            </t>
  </si>
  <si>
    <t xml:space="preserve">NOSNÍK 500               </t>
  </si>
  <si>
    <t>PŘEPÁŽKA ŽLABU  50</t>
  </si>
  <si>
    <t>Kabel silový s Cu jádrem 750 V CYKY 5 x 10 mm2</t>
  </si>
  <si>
    <t>Mtz Kabel silový s Cu jádrem 750 V CYKY 5 x 10 mm2</t>
  </si>
  <si>
    <t>Kabel silový s Cu jádrem 750 V CYKY 5 x 25 mm2</t>
  </si>
  <si>
    <t>Mtz Kabel silový s Cu jádrem 750 V CYKY 5 x 25 mm2</t>
  </si>
  <si>
    <t>Pojistka 100A, s paticí</t>
  </si>
  <si>
    <t>Úprava stávajicího rozvaděče NN</t>
  </si>
  <si>
    <t>SVORKA ZEMNÍCÍ MALÁ</t>
  </si>
  <si>
    <t>Výkaz výměr</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</si>
</sst>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dd/mm/yy"/>
    <numFmt numFmtId="169" formatCode="#,##0\ &quot;Kč&quot;"/>
    <numFmt numFmtId="170" formatCode="0.00000"/>
    <numFmt numFmtId="171" formatCode="#,##0.00\ [$CZK]"/>
    <numFmt numFmtId="172" formatCode="#,##0.00\ &quot;Kč&quot;"/>
    <numFmt numFmtId="173" formatCode="#,##0.00\ _K_č"/>
    <numFmt numFmtId="174" formatCode="#,##0.00000"/>
    <numFmt numFmtId="175" formatCode="[$-405]d\.\ mmmm\ yyyy"/>
    <numFmt numFmtId="176" formatCode="&quot;Yes&quot;;&quot;Yes&quot;;&quot;No&quot;"/>
    <numFmt numFmtId="177" formatCode="&quot;True&quot;;&quot;True&quot;;&quot;False&quot;"/>
    <numFmt numFmtId="178" formatCode="&quot;On&quot;;&quot;On&quot;;&quot;Off&quot;"/>
    <numFmt numFmtId="179" formatCode="[$¥€-2]\ #\ ##,000_);[Red]\([$€-2]\ #\ ##,000\)"/>
    <numFmt numFmtId="180" formatCode="#,##0_ ;\-#,##0\ "/>
    <numFmt numFmtId="181" formatCode="#,##0\ [$EUR]"/>
    <numFmt numFmtId="182" formatCode="_-* #,##0\ [$Kč-405]_-;\-* #,##0\ [$Kč-405]_-;_-* &quot;-&quot;\ [$Kč-405]_-;_-@_-"/>
  </numFmts>
  <fonts count="63">
    <font>
      <sz val="10"/>
      <name val="Arial CE"/>
      <family val="0"/>
    </font>
    <font>
      <sz val="11"/>
      <color indexed="8"/>
      <name val="Calibri"/>
      <family val="2"/>
    </font>
    <font>
      <b/>
      <sz val="14"/>
      <name val="Arial CE"/>
      <family val="2"/>
    </font>
    <font>
      <sz val="9"/>
      <name val="Arial CE"/>
      <family val="2"/>
    </font>
    <font>
      <b/>
      <sz val="12"/>
      <name val="Arial CE"/>
      <family val="2"/>
    </font>
    <font>
      <b/>
      <sz val="10"/>
      <name val="Arial CE"/>
      <family val="2"/>
    </font>
    <font>
      <sz val="12"/>
      <name val="Arial CE"/>
      <family val="2"/>
    </font>
    <font>
      <sz val="7"/>
      <name val="Arial CE"/>
      <family val="2"/>
    </font>
    <font>
      <b/>
      <sz val="11"/>
      <name val="Arial CE"/>
      <family val="2"/>
    </font>
    <font>
      <sz val="11"/>
      <name val="Arial CE"/>
      <family val="2"/>
    </font>
    <font>
      <sz val="9"/>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7"/>
      <name val="Calibri"/>
      <family val="2"/>
    </font>
    <font>
      <sz val="11"/>
      <color indexed="10"/>
      <name val="Calibri"/>
      <family val="2"/>
    </font>
    <font>
      <sz val="11"/>
      <color indexed="62"/>
      <name val="Calibri"/>
      <family val="2"/>
    </font>
    <font>
      <b/>
      <sz val="11"/>
      <color indexed="63"/>
      <name val="Calibri"/>
      <family val="2"/>
    </font>
    <font>
      <i/>
      <sz val="11"/>
      <color indexed="23"/>
      <name val="Calibri"/>
      <family val="2"/>
    </font>
    <font>
      <b/>
      <sz val="9"/>
      <name val="Arial CE"/>
      <family val="2"/>
    </font>
    <font>
      <sz val="8"/>
      <name val="Arial CE"/>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b/>
      <sz val="11"/>
      <color indexed="10"/>
      <name val="Calibri"/>
      <family val="2"/>
    </font>
    <font>
      <sz val="10"/>
      <name val="Arial"/>
      <family val="2"/>
    </font>
    <font>
      <sz val="8"/>
      <name val="MS Sans Serif"/>
      <family val="2"/>
    </font>
    <font>
      <sz val="10"/>
      <name val="Courier"/>
      <family val="3"/>
    </font>
    <font>
      <sz val="8"/>
      <color indexed="8"/>
      <name val="Arial CE"/>
      <family val="2"/>
    </font>
    <font>
      <sz val="10"/>
      <name val="Helv"/>
      <family val="2"/>
    </font>
    <font>
      <b/>
      <sz val="13"/>
      <name val="Arial CE"/>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2"/>
    </font>
    <font>
      <sz val="11"/>
      <color indexed="52"/>
      <name val="Calibri"/>
      <family val="2"/>
    </font>
    <font>
      <b/>
      <sz val="11"/>
      <color indexed="52"/>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Arial CE"/>
      <family val="2"/>
    </font>
    <font>
      <b/>
      <sz val="8"/>
      <name val="Arial CE"/>
      <family val="2"/>
    </font>
  </fonts>
  <fills count="53">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D6E1EE"/>
        <bgColor indexed="64"/>
      </patternFill>
    </fill>
    <fill>
      <patternFill patternType="solid">
        <fgColor rgb="FFDBDBDB"/>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color indexed="63"/>
      </left>
      <right>
        <color indexed="63"/>
      </right>
      <top>
        <color indexed="63"/>
      </top>
      <bottom style="thin"/>
    </border>
    <border>
      <left style="medium"/>
      <right>
        <color indexed="63"/>
      </right>
      <top>
        <color indexed="63"/>
      </top>
      <bottom style="thin"/>
    </border>
    <border>
      <left style="thin"/>
      <right/>
      <top/>
      <bottom style="thin"/>
    </border>
    <border>
      <left/>
      <right/>
      <top style="thin"/>
      <bottom style="thin"/>
    </border>
    <border>
      <left>
        <color indexed="63"/>
      </left>
      <right style="medium"/>
      <top>
        <color indexed="63"/>
      </top>
      <bottom style="thin"/>
    </border>
    <border>
      <left style="medium"/>
      <right>
        <color indexed="63"/>
      </right>
      <top style="thin"/>
      <bottom style="thin"/>
    </border>
    <border>
      <left style="thin"/>
      <right/>
      <top style="thin"/>
      <bottom style="thin"/>
    </border>
    <border>
      <left>
        <color indexed="63"/>
      </left>
      <right style="medium"/>
      <top style="thin"/>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color indexed="63"/>
      </right>
      <top style="medium"/>
      <bottom>
        <color indexed="63"/>
      </bottom>
    </border>
    <border>
      <left style="double"/>
      <right style="thin"/>
      <top style="double"/>
      <bottom style="thin"/>
    </border>
    <border>
      <left/>
      <right/>
      <top style="double"/>
      <bottom style="thin"/>
    </border>
    <border>
      <left style="double"/>
      <right style="thin"/>
      <top style="thin"/>
      <bottom style="thin"/>
    </border>
    <border>
      <left style="double"/>
      <right style="thin"/>
      <top style="thin"/>
      <bottom style="double"/>
    </border>
    <border>
      <left/>
      <right/>
      <top style="thin"/>
      <bottom style="double"/>
    </border>
    <border>
      <left style="thin"/>
      <right>
        <color indexed="63"/>
      </right>
      <top>
        <color indexed="63"/>
      </top>
      <bottom>
        <color indexed="63"/>
      </bottom>
    </border>
    <border>
      <left style="thin"/>
      <right style="thin"/>
      <top>
        <color indexed="63"/>
      </top>
      <bottom>
        <color indexed="63"/>
      </bottom>
    </border>
    <border>
      <left style="thin"/>
      <right style="thin"/>
      <top/>
      <bottom style="thin"/>
    </border>
    <border>
      <left style="thin"/>
      <right/>
      <top style="thin"/>
      <bottom>
        <color indexed="63"/>
      </bottom>
    </border>
    <border>
      <left style="thin"/>
      <right style="thin"/>
      <top style="thin"/>
      <bottom>
        <color indexed="63"/>
      </bottom>
    </border>
    <border>
      <left style="medium"/>
      <right/>
      <top style="medium"/>
      <bottom style="medium"/>
    </border>
    <border>
      <left/>
      <right/>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double"/>
      <top style="double"/>
      <bottom style="thin"/>
    </border>
    <border>
      <left/>
      <right style="double"/>
      <top style="thin"/>
      <bottom style="thin"/>
    </border>
    <border>
      <left/>
      <right style="double"/>
      <top style="thin"/>
      <bottom style="double"/>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7" borderId="0" applyNumberFormat="0" applyBorder="0" applyAlignment="0" applyProtection="0"/>
    <xf numFmtId="0" fontId="43" fillId="13" borderId="0" applyNumberFormat="0" applyBorder="0" applyAlignment="0" applyProtection="0"/>
    <xf numFmtId="0" fontId="1" fillId="11" borderId="0" applyNumberFormat="0" applyBorder="0" applyAlignment="0" applyProtection="0"/>
    <xf numFmtId="0" fontId="43" fillId="14" borderId="0" applyNumberFormat="0" applyBorder="0" applyAlignment="0" applyProtection="0"/>
    <xf numFmtId="0" fontId="1" fillId="5"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11" borderId="0" applyNumberFormat="0" applyBorder="0" applyAlignment="0" applyProtection="0"/>
    <xf numFmtId="0" fontId="43" fillId="20" borderId="0" applyNumberFormat="0" applyBorder="0" applyAlignment="0" applyProtection="0"/>
    <xf numFmtId="0" fontId="1" fillId="7" borderId="0" applyNumberFormat="0" applyBorder="0" applyAlignment="0" applyProtection="0"/>
    <xf numFmtId="0" fontId="44" fillId="21" borderId="0" applyNumberFormat="0" applyBorder="0" applyAlignment="0" applyProtection="0"/>
    <xf numFmtId="0" fontId="11" fillId="11" borderId="0" applyNumberFormat="0" applyBorder="0" applyAlignment="0" applyProtection="0"/>
    <xf numFmtId="0" fontId="44"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11" fillId="25" borderId="0" applyNumberFormat="0" applyBorder="0" applyAlignment="0" applyProtection="0"/>
    <xf numFmtId="0" fontId="44" fillId="26" borderId="0" applyNumberFormat="0" applyBorder="0" applyAlignment="0" applyProtection="0"/>
    <xf numFmtId="0" fontId="11" fillId="18" borderId="0" applyNumberFormat="0" applyBorder="0" applyAlignment="0" applyProtection="0"/>
    <xf numFmtId="0" fontId="44" fillId="27" borderId="0" applyNumberFormat="0" applyBorder="0" applyAlignment="0" applyProtection="0"/>
    <xf numFmtId="0" fontId="11" fillId="11" borderId="0" applyNumberFormat="0" applyBorder="0" applyAlignment="0" applyProtection="0"/>
    <xf numFmtId="0" fontId="44" fillId="28" borderId="0" applyNumberFormat="0" applyBorder="0" applyAlignment="0" applyProtection="0"/>
    <xf numFmtId="0" fontId="11" fillId="5" borderId="0" applyNumberFormat="0" applyBorder="0" applyAlignment="0" applyProtection="0"/>
    <xf numFmtId="0" fontId="31" fillId="0" borderId="0" applyNumberFormat="0" applyFill="0" applyBorder="0" applyAlignment="0">
      <protection/>
    </xf>
    <xf numFmtId="0" fontId="45" fillId="0" borderId="1" applyNumberFormat="0" applyFill="0" applyAlignment="0" applyProtection="0"/>
    <xf numFmtId="0" fontId="12" fillId="0" borderId="2" applyNumberFormat="0" applyFill="0" applyAlignment="0" applyProtection="0"/>
    <xf numFmtId="43"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46" fillId="29" borderId="0" applyNumberFormat="0" applyBorder="0" applyAlignment="0" applyProtection="0"/>
    <xf numFmtId="0" fontId="13" fillId="30" borderId="0" applyNumberFormat="0" applyBorder="0" applyAlignment="0" applyProtection="0"/>
    <xf numFmtId="0" fontId="47" fillId="31" borderId="3" applyNumberFormat="0" applyAlignment="0" applyProtection="0"/>
    <xf numFmtId="0" fontId="14" fillId="32" borderId="4" applyNumberFormat="0" applyAlignment="0" applyProtection="0"/>
    <xf numFmtId="44" fontId="0"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ill="0" applyBorder="0" applyAlignment="0" applyProtection="0"/>
    <xf numFmtId="44" fontId="28" fillId="0" borderId="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2" fontId="0" fillId="0" borderId="0" applyFont="0" applyFill="0" applyBorder="0" applyAlignment="0" applyProtection="0"/>
    <xf numFmtId="0" fontId="48" fillId="0" borderId="5" applyNumberFormat="0" applyFill="0" applyAlignment="0" applyProtection="0"/>
    <xf numFmtId="0" fontId="22" fillId="0" borderId="6" applyNumberFormat="0" applyFill="0" applyAlignment="0" applyProtection="0"/>
    <xf numFmtId="0" fontId="49" fillId="0" borderId="7" applyNumberFormat="0" applyFill="0" applyAlignment="0" applyProtection="0"/>
    <xf numFmtId="0" fontId="23" fillId="0" borderId="8" applyNumberFormat="0" applyFill="0" applyAlignment="0" applyProtection="0"/>
    <xf numFmtId="0" fontId="50" fillId="0" borderId="9" applyNumberFormat="0" applyFill="0" applyAlignment="0" applyProtection="0"/>
    <xf numFmtId="0" fontId="24" fillId="0" borderId="10"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52" fillId="33" borderId="0" applyNumberFormat="0" applyBorder="0" applyAlignment="0" applyProtection="0"/>
    <xf numFmtId="0" fontId="26" fillId="16"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30" fillId="0" borderId="0">
      <alignment/>
      <protection/>
    </xf>
    <xf numFmtId="0" fontId="28" fillId="0" borderId="0">
      <alignment/>
      <protection/>
    </xf>
    <xf numFmtId="0" fontId="28" fillId="0" borderId="0">
      <alignment/>
      <protection/>
    </xf>
    <xf numFmtId="0" fontId="28"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9" fillId="0" borderId="0" applyAlignment="0">
      <protection locked="0"/>
    </xf>
    <xf numFmtId="0" fontId="30" fillId="0" borderId="0">
      <alignment/>
      <protection/>
    </xf>
    <xf numFmtId="0" fontId="28" fillId="0" borderId="0">
      <alignment/>
      <protection/>
    </xf>
    <xf numFmtId="0" fontId="0" fillId="0" borderId="0">
      <alignment/>
      <protection/>
    </xf>
    <xf numFmtId="0" fontId="53" fillId="0" borderId="0" applyNumberFormat="0" applyFill="0" applyBorder="0" applyAlignment="0" applyProtection="0"/>
    <xf numFmtId="0" fontId="0" fillId="34" borderId="11"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9" fontId="28" fillId="0" borderId="0" applyFont="0" applyFill="0" applyBorder="0" applyAlignment="0" applyProtection="0"/>
    <xf numFmtId="9" fontId="28" fillId="0" borderId="0" applyFill="0" applyBorder="0" applyAlignment="0" applyProtection="0"/>
    <xf numFmtId="9" fontId="0" fillId="0" borderId="0" applyFont="0" applyFill="0" applyBorder="0" applyAlignment="0" applyProtection="0"/>
    <xf numFmtId="0" fontId="54" fillId="0" borderId="13" applyNumberFormat="0" applyFill="0" applyAlignment="0" applyProtection="0"/>
    <xf numFmtId="0" fontId="16" fillId="0" borderId="14" applyNumberFormat="0" applyFill="0" applyAlignment="0" applyProtection="0"/>
    <xf numFmtId="0" fontId="55" fillId="35" borderId="0" applyNumberFormat="0" applyBorder="0" applyAlignment="0" applyProtection="0"/>
    <xf numFmtId="0" fontId="15" fillId="11" borderId="0" applyNumberFormat="0" applyBorder="0" applyAlignment="0" applyProtection="0"/>
    <xf numFmtId="0" fontId="28" fillId="0" borderId="0">
      <alignment/>
      <protection/>
    </xf>
    <xf numFmtId="0" fontId="32" fillId="0" borderId="0">
      <alignment/>
      <protection/>
    </xf>
    <xf numFmtId="0" fontId="56" fillId="0" borderId="0" applyNumberFormat="0" applyFill="0" applyBorder="0" applyAlignment="0" applyProtection="0"/>
    <xf numFmtId="0" fontId="16" fillId="0" borderId="0" applyNumberFormat="0" applyFill="0" applyBorder="0" applyAlignment="0" applyProtection="0"/>
    <xf numFmtId="0" fontId="57" fillId="36" borderId="15" applyNumberFormat="0" applyAlignment="0" applyProtection="0"/>
    <xf numFmtId="0" fontId="17" fillId="16" borderId="16" applyNumberFormat="0" applyAlignment="0" applyProtection="0"/>
    <xf numFmtId="0" fontId="58" fillId="37" borderId="15" applyNumberFormat="0" applyAlignment="0" applyProtection="0"/>
    <xf numFmtId="0" fontId="27" fillId="38" borderId="16" applyNumberFormat="0" applyAlignment="0" applyProtection="0"/>
    <xf numFmtId="0" fontId="59" fillId="37" borderId="17" applyNumberFormat="0" applyAlignment="0" applyProtection="0"/>
    <xf numFmtId="0" fontId="18" fillId="38" borderId="18" applyNumberFormat="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28" fillId="0" borderId="0" applyFont="0" applyFill="0" applyBorder="0" applyAlignment="0" applyProtection="0"/>
    <xf numFmtId="0" fontId="44" fillId="39" borderId="0" applyNumberFormat="0" applyBorder="0" applyAlignment="0" applyProtection="0"/>
    <xf numFmtId="0" fontId="11" fillId="40" borderId="0" applyNumberFormat="0" applyBorder="0" applyAlignment="0" applyProtection="0"/>
    <xf numFmtId="0" fontId="44" fillId="41" borderId="0" applyNumberFormat="0" applyBorder="0" applyAlignment="0" applyProtection="0"/>
    <xf numFmtId="0" fontId="11" fillId="23" borderId="0" applyNumberFormat="0" applyBorder="0" applyAlignment="0" applyProtection="0"/>
    <xf numFmtId="0" fontId="44" fillId="42" borderId="0" applyNumberFormat="0" applyBorder="0" applyAlignment="0" applyProtection="0"/>
    <xf numFmtId="0" fontId="11" fillId="25" borderId="0" applyNumberFormat="0" applyBorder="0" applyAlignment="0" applyProtection="0"/>
    <xf numFmtId="0" fontId="44" fillId="43" borderId="0" applyNumberFormat="0" applyBorder="0" applyAlignment="0" applyProtection="0"/>
    <xf numFmtId="0" fontId="11" fillId="44" borderId="0" applyNumberFormat="0" applyBorder="0" applyAlignment="0" applyProtection="0"/>
    <xf numFmtId="0" fontId="44" fillId="45" borderId="0" applyNumberFormat="0" applyBorder="0" applyAlignment="0" applyProtection="0"/>
    <xf numFmtId="0" fontId="11" fillId="46" borderId="0" applyNumberFormat="0" applyBorder="0" applyAlignment="0" applyProtection="0"/>
    <xf numFmtId="0" fontId="44" fillId="47" borderId="0" applyNumberFormat="0" applyBorder="0" applyAlignment="0" applyProtection="0"/>
    <xf numFmtId="0" fontId="11" fillId="48" borderId="0" applyNumberFormat="0" applyBorder="0" applyAlignment="0" applyProtection="0"/>
    <xf numFmtId="0" fontId="28" fillId="0" borderId="0">
      <alignment/>
      <protection/>
    </xf>
  </cellStyleXfs>
  <cellXfs count="294">
    <xf numFmtId="0" fontId="0" fillId="0" borderId="0" xfId="0" applyAlignment="1">
      <alignment/>
    </xf>
    <xf numFmtId="14" fontId="3" fillId="0" borderId="0" xfId="0" applyNumberFormat="1" applyFont="1" applyAlignment="1">
      <alignment horizontal="left"/>
    </xf>
    <xf numFmtId="0" fontId="2" fillId="0" borderId="0" xfId="0" applyFont="1" applyAlignment="1">
      <alignment horizontal="center"/>
    </xf>
    <xf numFmtId="0" fontId="0" fillId="0" borderId="19" xfId="0" applyBorder="1" applyAlignment="1">
      <alignment/>
    </xf>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0" xfId="0" applyBorder="1" applyAlignment="1">
      <alignment/>
    </xf>
    <xf numFmtId="0" fontId="0" fillId="0" borderId="20" xfId="0" applyBorder="1" applyAlignment="1">
      <alignment horizontal="right"/>
    </xf>
    <xf numFmtId="0" fontId="0" fillId="0" borderId="0" xfId="0"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horizontal="right"/>
    </xf>
    <xf numFmtId="0" fontId="0" fillId="0" borderId="24" xfId="0" applyBorder="1" applyAlignment="1">
      <alignment/>
    </xf>
    <xf numFmtId="0" fontId="0" fillId="0" borderId="0" xfId="0" applyAlignment="1">
      <alignment horizontal="center" vertical="center"/>
    </xf>
    <xf numFmtId="0" fontId="0" fillId="0" borderId="0" xfId="0" applyAlignment="1">
      <alignment horizontal="left" vertical="center"/>
    </xf>
    <xf numFmtId="4" fontId="0" fillId="0" borderId="0" xfId="0" applyNumberFormat="1" applyAlignment="1">
      <alignment horizontal="left" vertical="center"/>
    </xf>
    <xf numFmtId="0" fontId="0" fillId="0" borderId="24" xfId="0" applyBorder="1" applyAlignment="1">
      <alignment horizontal="left" vertical="center"/>
    </xf>
    <xf numFmtId="1" fontId="0" fillId="0" borderId="0" xfId="0" applyNumberFormat="1" applyAlignment="1">
      <alignment horizontal="left" vertical="center"/>
    </xf>
    <xf numFmtId="0" fontId="0" fillId="0" borderId="19" xfId="0" applyBorder="1" applyAlignment="1">
      <alignment horizontal="right"/>
    </xf>
    <xf numFmtId="0" fontId="5" fillId="0" borderId="24" xfId="0" applyFont="1" applyBorder="1" applyAlignment="1">
      <alignment/>
    </xf>
    <xf numFmtId="0" fontId="5" fillId="0" borderId="0" xfId="0" applyFont="1" applyAlignment="1">
      <alignment vertical="center"/>
    </xf>
    <xf numFmtId="0" fontId="5" fillId="0" borderId="24" xfId="0" applyFont="1" applyBorder="1" applyAlignment="1">
      <alignment horizontal="right" vertical="center"/>
    </xf>
    <xf numFmtId="0" fontId="0" fillId="0" borderId="0" xfId="0" applyAlignment="1">
      <alignment horizontal="right" vertical="center"/>
    </xf>
    <xf numFmtId="0" fontId="0" fillId="0" borderId="24" xfId="0" applyBorder="1" applyAlignment="1">
      <alignment horizontal="right" vertical="center"/>
    </xf>
    <xf numFmtId="0" fontId="5" fillId="0" borderId="19" xfId="0" applyFont="1" applyBorder="1" applyAlignment="1">
      <alignment/>
    </xf>
    <xf numFmtId="0" fontId="5" fillId="0" borderId="0" xfId="0" applyFont="1" applyAlignment="1">
      <alignment/>
    </xf>
    <xf numFmtId="0" fontId="5" fillId="0" borderId="0" xfId="0" applyFont="1" applyAlignment="1">
      <alignment horizontal="lef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0" fillId="0" borderId="24" xfId="0" applyBorder="1" applyAlignment="1">
      <alignment vertical="center"/>
    </xf>
    <xf numFmtId="0" fontId="5" fillId="0" borderId="20" xfId="0" applyFont="1" applyBorder="1" applyAlignment="1">
      <alignment horizontal="right"/>
    </xf>
    <xf numFmtId="0" fontId="5" fillId="0" borderId="24" xfId="0" applyFont="1" applyBorder="1" applyAlignment="1">
      <alignment vertical="top"/>
    </xf>
    <xf numFmtId="0" fontId="5" fillId="0" borderId="19" xfId="0" applyFont="1" applyBorder="1" applyAlignment="1">
      <alignment horizontal="left" vertical="center" indent="1"/>
    </xf>
    <xf numFmtId="0" fontId="5" fillId="0" borderId="25" xfId="0" applyFont="1" applyBorder="1" applyAlignment="1">
      <alignment horizontal="left" vertical="center" indent="1"/>
    </xf>
    <xf numFmtId="1" fontId="5" fillId="0" borderId="26" xfId="0" applyNumberFormat="1" applyFont="1" applyBorder="1" applyAlignment="1">
      <alignment horizontal="right" vertical="center"/>
    </xf>
    <xf numFmtId="0" fontId="0" fillId="0" borderId="24" xfId="0" applyBorder="1" applyAlignment="1">
      <alignment horizontal="left" vertical="center" indent="1"/>
    </xf>
    <xf numFmtId="0" fontId="0" fillId="0" borderId="19" xfId="0" applyBorder="1" applyAlignment="1">
      <alignment horizontal="left" vertical="center" indent="1"/>
    </xf>
    <xf numFmtId="0" fontId="0" fillId="0" borderId="25" xfId="0" applyBorder="1" applyAlignment="1">
      <alignment horizontal="left" vertical="center" indent="1"/>
    </xf>
    <xf numFmtId="0" fontId="5" fillId="0" borderId="27" xfId="0" applyFont="1" applyBorder="1" applyAlignment="1">
      <alignment vertical="center"/>
    </xf>
    <xf numFmtId="0" fontId="0" fillId="0" borderId="28" xfId="0" applyBorder="1" applyAlignment="1">
      <alignment/>
    </xf>
    <xf numFmtId="0" fontId="0" fillId="0" borderId="25" xfId="0" applyBorder="1" applyAlignment="1">
      <alignment horizontal="left" indent="1"/>
    </xf>
    <xf numFmtId="0" fontId="0" fillId="0" borderId="24" xfId="0" applyBorder="1" applyAlignment="1">
      <alignment horizontal="right"/>
    </xf>
    <xf numFmtId="49" fontId="0" fillId="0" borderId="28" xfId="0" applyNumberFormat="1" applyBorder="1" applyAlignment="1">
      <alignment horizontal="left" vertical="center"/>
    </xf>
    <xf numFmtId="0" fontId="0" fillId="0" borderId="29" xfId="0" applyBorder="1" applyAlignment="1">
      <alignment horizontal="left" vertical="center" indent="1"/>
    </xf>
    <xf numFmtId="0" fontId="0" fillId="0" borderId="27" xfId="0" applyBorder="1" applyAlignment="1">
      <alignment horizontal="left" vertical="center"/>
    </xf>
    <xf numFmtId="0" fontId="0" fillId="0" borderId="27" xfId="0" applyBorder="1" applyAlignment="1">
      <alignment/>
    </xf>
    <xf numFmtId="1" fontId="5" fillId="0" borderId="30" xfId="0" applyNumberFormat="1" applyFont="1" applyBorder="1" applyAlignment="1">
      <alignment horizontal="right" vertical="center"/>
    </xf>
    <xf numFmtId="0" fontId="0" fillId="0" borderId="27" xfId="0" applyBorder="1" applyAlignment="1">
      <alignment horizontal="left" vertical="center" indent="1"/>
    </xf>
    <xf numFmtId="49" fontId="0" fillId="0" borderId="31" xfId="0" applyNumberFormat="1" applyBorder="1" applyAlignment="1">
      <alignment horizontal="left" vertical="center"/>
    </xf>
    <xf numFmtId="49" fontId="0" fillId="0" borderId="20" xfId="0" applyNumberFormat="1" applyBorder="1" applyAlignment="1">
      <alignment horizontal="left" vertical="center"/>
    </xf>
    <xf numFmtId="1" fontId="5" fillId="0" borderId="27" xfId="0" applyNumberFormat="1" applyFont="1" applyBorder="1" applyAlignment="1">
      <alignment horizontal="right" vertical="center"/>
    </xf>
    <xf numFmtId="0" fontId="0" fillId="0" borderId="29" xfId="0" applyBorder="1" applyAlignment="1">
      <alignment horizontal="left" indent="1"/>
    </xf>
    <xf numFmtId="0" fontId="0" fillId="0" borderId="32" xfId="0" applyBorder="1" applyAlignment="1">
      <alignment horizontal="left" vertical="top" indent="1"/>
    </xf>
    <xf numFmtId="0" fontId="0" fillId="0" borderId="33" xfId="0" applyBorder="1" applyAlignment="1">
      <alignment vertical="top"/>
    </xf>
    <xf numFmtId="0" fontId="5" fillId="0" borderId="33" xfId="0" applyFont="1" applyBorder="1" applyAlignment="1">
      <alignment vertical="center"/>
    </xf>
    <xf numFmtId="0" fontId="0" fillId="0" borderId="33" xfId="0" applyBorder="1" applyAlignment="1">
      <alignment horizontal="right" vertical="center"/>
    </xf>
    <xf numFmtId="0" fontId="0" fillId="0" borderId="34" xfId="0" applyBorder="1" applyAlignment="1">
      <alignment/>
    </xf>
    <xf numFmtId="0" fontId="0" fillId="0" borderId="24" xfId="0" applyBorder="1" applyAlignment="1">
      <alignment horizontal="left"/>
    </xf>
    <xf numFmtId="0" fontId="0" fillId="0" borderId="35" xfId="0" applyBorder="1" applyAlignment="1">
      <alignment/>
    </xf>
    <xf numFmtId="0" fontId="5" fillId="0" borderId="29" xfId="0" applyFont="1" applyBorder="1" applyAlignment="1">
      <alignment horizontal="left" vertical="center" indent="1"/>
    </xf>
    <xf numFmtId="0" fontId="5" fillId="0" borderId="27" xfId="0" applyFont="1" applyBorder="1" applyAlignment="1">
      <alignment horizontal="left" vertical="center"/>
    </xf>
    <xf numFmtId="0" fontId="5" fillId="0" borderId="27" xfId="0" applyFont="1" applyBorder="1" applyAlignment="1">
      <alignment/>
    </xf>
    <xf numFmtId="0" fontId="4" fillId="0" borderId="0" xfId="0" applyFont="1" applyAlignment="1">
      <alignment horizontal="left"/>
    </xf>
    <xf numFmtId="0" fontId="0" fillId="0" borderId="36" xfId="0" applyBorder="1" applyAlignment="1">
      <alignment vertical="center"/>
    </xf>
    <xf numFmtId="49" fontId="0" fillId="0" borderId="37" xfId="0" applyNumberFormat="1" applyBorder="1" applyAlignment="1">
      <alignment vertical="center"/>
    </xf>
    <xf numFmtId="0" fontId="0" fillId="0" borderId="38" xfId="0" applyBorder="1" applyAlignment="1">
      <alignment vertical="center"/>
    </xf>
    <xf numFmtId="49" fontId="0" fillId="0" borderId="27" xfId="0" applyNumberFormat="1" applyBorder="1" applyAlignment="1">
      <alignment vertical="center"/>
    </xf>
    <xf numFmtId="0" fontId="0" fillId="0" borderId="39" xfId="0" applyBorder="1" applyAlignment="1">
      <alignment vertical="center"/>
    </xf>
    <xf numFmtId="49" fontId="0" fillId="0" borderId="40" xfId="0" applyNumberFormat="1" applyBorder="1" applyAlignment="1">
      <alignment vertical="center"/>
    </xf>
    <xf numFmtId="0" fontId="6" fillId="49" borderId="19" xfId="0" applyFont="1" applyFill="1" applyBorder="1" applyAlignment="1">
      <alignment horizontal="left" vertical="center" indent="1"/>
    </xf>
    <xf numFmtId="0" fontId="0" fillId="49" borderId="0" xfId="0" applyFill="1" applyAlignment="1">
      <alignment/>
    </xf>
    <xf numFmtId="49" fontId="4" fillId="49" borderId="0" xfId="0" applyNumberFormat="1" applyFont="1" applyFill="1" applyAlignment="1">
      <alignment horizontal="left" vertical="center"/>
    </xf>
    <xf numFmtId="0" fontId="0" fillId="49" borderId="19" xfId="0" applyFill="1" applyBorder="1" applyAlignment="1">
      <alignment horizontal="left" vertical="center" indent="1"/>
    </xf>
    <xf numFmtId="49" fontId="5" fillId="49" borderId="0" xfId="0" applyNumberFormat="1" applyFont="1" applyFill="1" applyAlignment="1">
      <alignment horizontal="left" vertical="center"/>
    </xf>
    <xf numFmtId="0" fontId="5" fillId="49" borderId="0" xfId="0" applyFont="1" applyFill="1" applyAlignment="1">
      <alignment vertical="center"/>
    </xf>
    <xf numFmtId="0" fontId="0" fillId="49" borderId="0" xfId="0" applyFill="1" applyAlignment="1">
      <alignment horizontal="right" vertical="center"/>
    </xf>
    <xf numFmtId="0" fontId="5" fillId="49" borderId="20" xfId="0" applyFont="1" applyFill="1" applyBorder="1" applyAlignment="1">
      <alignment vertical="center"/>
    </xf>
    <xf numFmtId="0" fontId="0" fillId="49" borderId="25" xfId="0" applyFill="1" applyBorder="1" applyAlignment="1">
      <alignment horizontal="left" vertical="center" indent="1"/>
    </xf>
    <xf numFmtId="0" fontId="0" fillId="49" borderId="24" xfId="0" applyFill="1" applyBorder="1" applyAlignment="1">
      <alignment/>
    </xf>
    <xf numFmtId="49" fontId="5" fillId="49" borderId="24" xfId="0" applyNumberFormat="1" applyFont="1" applyFill="1" applyBorder="1" applyAlignment="1">
      <alignment horizontal="left" vertical="center"/>
    </xf>
    <xf numFmtId="0" fontId="5" fillId="49" borderId="24" xfId="0" applyFont="1" applyFill="1" applyBorder="1" applyAlignment="1">
      <alignment/>
    </xf>
    <xf numFmtId="0" fontId="5" fillId="49" borderId="24" xfId="0" applyFont="1" applyFill="1" applyBorder="1" applyAlignment="1">
      <alignment/>
    </xf>
    <xf numFmtId="0" fontId="5" fillId="49" borderId="28" xfId="0" applyFont="1" applyFill="1" applyBorder="1" applyAlignment="1">
      <alignment/>
    </xf>
    <xf numFmtId="3" fontId="0" fillId="0" borderId="0" xfId="0" applyNumberFormat="1" applyAlignment="1">
      <alignment/>
    </xf>
    <xf numFmtId="3" fontId="0" fillId="0" borderId="41" xfId="0" applyNumberFormat="1" applyBorder="1" applyAlignment="1">
      <alignment/>
    </xf>
    <xf numFmtId="3" fontId="0" fillId="0" borderId="42" xfId="0" applyNumberFormat="1" applyBorder="1" applyAlignment="1">
      <alignment/>
    </xf>
    <xf numFmtId="3" fontId="0" fillId="49" borderId="43" xfId="0" applyNumberFormat="1" applyFill="1" applyBorder="1" applyAlignment="1">
      <alignment/>
    </xf>
    <xf numFmtId="3" fontId="3" fillId="50" borderId="44" xfId="0" applyNumberFormat="1" applyFont="1" applyFill="1" applyBorder="1" applyAlignment="1">
      <alignment vertical="center"/>
    </xf>
    <xf numFmtId="3" fontId="3" fillId="50" borderId="33" xfId="0" applyNumberFormat="1" applyFont="1" applyFill="1" applyBorder="1" applyAlignment="1">
      <alignment vertical="center"/>
    </xf>
    <xf numFmtId="3" fontId="3" fillId="50" borderId="33" xfId="0" applyNumberFormat="1" applyFont="1" applyFill="1" applyBorder="1" applyAlignment="1">
      <alignment vertical="center" wrapText="1"/>
    </xf>
    <xf numFmtId="3" fontId="3" fillId="50" borderId="45" xfId="0" applyNumberFormat="1" applyFont="1" applyFill="1" applyBorder="1" applyAlignment="1">
      <alignment horizontal="center" vertical="center" wrapText="1"/>
    </xf>
    <xf numFmtId="3" fontId="0" fillId="0" borderId="44" xfId="0" applyNumberFormat="1" applyBorder="1" applyAlignment="1">
      <alignment/>
    </xf>
    <xf numFmtId="3" fontId="0" fillId="0" borderId="45" xfId="0" applyNumberFormat="1" applyBorder="1" applyAlignment="1">
      <alignment/>
    </xf>
    <xf numFmtId="3" fontId="0" fillId="0" borderId="26" xfId="0" applyNumberFormat="1" applyBorder="1" applyAlignment="1">
      <alignment horizontal="left" indent="1"/>
    </xf>
    <xf numFmtId="3" fontId="0" fillId="0" borderId="43" xfId="0" applyNumberFormat="1" applyBorder="1" applyAlignment="1">
      <alignment/>
    </xf>
    <xf numFmtId="0" fontId="2" fillId="0" borderId="0" xfId="0" applyFont="1" applyAlignment="1">
      <alignment horizontal="center" shrinkToFit="1"/>
    </xf>
    <xf numFmtId="3" fontId="7" fillId="50" borderId="45" xfId="0" applyNumberFormat="1" applyFont="1" applyFill="1" applyBorder="1" applyAlignment="1">
      <alignment horizontal="center" vertical="center" wrapText="1" shrinkToFit="1"/>
    </xf>
    <xf numFmtId="3" fontId="3" fillId="50" borderId="45" xfId="0" applyNumberFormat="1" applyFont="1" applyFill="1" applyBorder="1" applyAlignment="1">
      <alignment horizontal="center" vertical="center" wrapText="1" shrinkToFit="1"/>
    </xf>
    <xf numFmtId="3" fontId="3" fillId="0" borderId="45" xfId="0" applyNumberFormat="1" applyFont="1" applyBorder="1" applyAlignment="1">
      <alignment horizontal="right" wrapText="1" shrinkToFit="1"/>
    </xf>
    <xf numFmtId="3" fontId="3" fillId="0" borderId="45" xfId="0" applyNumberFormat="1" applyFont="1" applyBorder="1" applyAlignment="1">
      <alignment horizontal="right" shrinkToFit="1"/>
    </xf>
    <xf numFmtId="3" fontId="0" fillId="0" borderId="45" xfId="0" applyNumberFormat="1" applyBorder="1" applyAlignment="1">
      <alignment shrinkToFit="1"/>
    </xf>
    <xf numFmtId="3" fontId="0" fillId="0" borderId="42" xfId="0" applyNumberFormat="1" applyBorder="1" applyAlignment="1">
      <alignment wrapText="1" shrinkToFit="1"/>
    </xf>
    <xf numFmtId="3" fontId="0" fillId="0" borderId="42" xfId="0" applyNumberFormat="1" applyBorder="1" applyAlignment="1">
      <alignment shrinkToFit="1"/>
    </xf>
    <xf numFmtId="3" fontId="0" fillId="0" borderId="43" xfId="0" applyNumberFormat="1" applyBorder="1" applyAlignment="1">
      <alignment wrapText="1" shrinkToFit="1"/>
    </xf>
    <xf numFmtId="3" fontId="0" fillId="0" borderId="43" xfId="0" applyNumberFormat="1" applyBorder="1" applyAlignment="1">
      <alignment shrinkToFit="1"/>
    </xf>
    <xf numFmtId="3" fontId="0" fillId="49" borderId="43" xfId="0" applyNumberFormat="1" applyFill="1" applyBorder="1" applyAlignment="1">
      <alignment wrapText="1" shrinkToFit="1"/>
    </xf>
    <xf numFmtId="3" fontId="0" fillId="49" borderId="43" xfId="0" applyNumberFormat="1" applyFill="1" applyBorder="1" applyAlignment="1">
      <alignment shrinkToFit="1"/>
    </xf>
    <xf numFmtId="0" fontId="4" fillId="49" borderId="46" xfId="0" applyFont="1" applyFill="1" applyBorder="1" applyAlignment="1">
      <alignment horizontal="left" vertical="center" indent="1"/>
    </xf>
    <xf numFmtId="0" fontId="5" fillId="49" borderId="47" xfId="0" applyFont="1" applyFill="1" applyBorder="1" applyAlignment="1">
      <alignment horizontal="left" vertical="center"/>
    </xf>
    <xf numFmtId="0" fontId="0" fillId="49" borderId="47" xfId="0" applyFill="1" applyBorder="1" applyAlignment="1">
      <alignment horizontal="left" vertical="center"/>
    </xf>
    <xf numFmtId="4" fontId="4" fillId="49" borderId="47" xfId="0" applyNumberFormat="1" applyFont="1" applyFill="1" applyBorder="1" applyAlignment="1">
      <alignment horizontal="left" vertical="center"/>
    </xf>
    <xf numFmtId="0" fontId="0" fillId="49" borderId="47" xfId="0" applyFill="1" applyBorder="1" applyAlignment="1">
      <alignment/>
    </xf>
    <xf numFmtId="49" fontId="5" fillId="49" borderId="48" xfId="0" applyNumberFormat="1" applyFont="1" applyFill="1" applyBorder="1" applyAlignment="1">
      <alignment horizontal="left" vertical="center"/>
    </xf>
    <xf numFmtId="0" fontId="4" fillId="0" borderId="0" xfId="0" applyFont="1" applyAlignment="1">
      <alignment/>
    </xf>
    <xf numFmtId="0" fontId="20" fillId="0" borderId="41" xfId="0" applyFont="1" applyBorder="1" applyAlignment="1">
      <alignment horizontal="center" vertical="center" wrapText="1"/>
    </xf>
    <xf numFmtId="0" fontId="3" fillId="0" borderId="41" xfId="0" applyFont="1" applyBorder="1" applyAlignment="1">
      <alignment vertical="center"/>
    </xf>
    <xf numFmtId="0" fontId="3" fillId="0" borderId="41" xfId="0" applyFont="1" applyBorder="1" applyAlignment="1">
      <alignment/>
    </xf>
    <xf numFmtId="49" fontId="3" fillId="0" borderId="41" xfId="0" applyNumberFormat="1" applyFont="1" applyBorder="1" applyAlignment="1">
      <alignment vertical="center"/>
    </xf>
    <xf numFmtId="0" fontId="20" fillId="50" borderId="44" xfId="0" applyFont="1" applyFill="1" applyBorder="1" applyAlignment="1">
      <alignment horizontal="center" vertical="center" wrapText="1"/>
    </xf>
    <xf numFmtId="0" fontId="20" fillId="50" borderId="33" xfId="0" applyFont="1" applyFill="1" applyBorder="1" applyAlignment="1">
      <alignment horizontal="center" vertical="center" wrapText="1"/>
    </xf>
    <xf numFmtId="0" fontId="3" fillId="49" borderId="26" xfId="0" applyFont="1" applyFill="1" applyBorder="1" applyAlignment="1">
      <alignment/>
    </xf>
    <xf numFmtId="0" fontId="3" fillId="49" borderId="24" xfId="0" applyFont="1" applyFill="1" applyBorder="1" applyAlignment="1">
      <alignment/>
    </xf>
    <xf numFmtId="0" fontId="20" fillId="50" borderId="45" xfId="0" applyFont="1" applyFill="1" applyBorder="1" applyAlignment="1">
      <alignment horizontal="center" vertical="center" wrapText="1"/>
    </xf>
    <xf numFmtId="0" fontId="20" fillId="50" borderId="45" xfId="0" applyFont="1" applyFill="1" applyBorder="1" applyAlignment="1">
      <alignment horizontal="center" vertical="center" wrapText="1" shrinkToFit="1"/>
    </xf>
    <xf numFmtId="49" fontId="3" fillId="0" borderId="44" xfId="0" applyNumberFormat="1" applyFont="1" applyBorder="1" applyAlignment="1">
      <alignment vertical="center"/>
    </xf>
    <xf numFmtId="49" fontId="3" fillId="0" borderId="26" xfId="0" applyNumberFormat="1" applyFont="1" applyBorder="1" applyAlignment="1">
      <alignment vertical="center"/>
    </xf>
    <xf numFmtId="3" fontId="3" fillId="0" borderId="45" xfId="0" applyNumberFormat="1" applyFont="1" applyBorder="1" applyAlignment="1">
      <alignment horizontal="center" vertical="center"/>
    </xf>
    <xf numFmtId="3" fontId="3" fillId="0" borderId="45" xfId="0" applyNumberFormat="1" applyFont="1" applyBorder="1" applyAlignment="1">
      <alignment vertical="center" shrinkToFit="1"/>
    </xf>
    <xf numFmtId="3" fontId="3" fillId="0" borderId="45" xfId="0" applyNumberFormat="1" applyFont="1" applyBorder="1" applyAlignment="1">
      <alignment vertical="center"/>
    </xf>
    <xf numFmtId="3" fontId="3" fillId="0" borderId="42" xfId="0" applyNumberFormat="1" applyFont="1" applyBorder="1" applyAlignment="1">
      <alignment horizontal="center" vertical="center"/>
    </xf>
    <xf numFmtId="3" fontId="3" fillId="0" borderId="42" xfId="0" applyNumberFormat="1" applyFont="1" applyBorder="1" applyAlignment="1">
      <alignment vertical="center" shrinkToFit="1"/>
    </xf>
    <xf numFmtId="3" fontId="3" fillId="0" borderId="42" xfId="0" applyNumberFormat="1" applyFont="1" applyBorder="1" applyAlignment="1">
      <alignment vertical="center"/>
    </xf>
    <xf numFmtId="3" fontId="3" fillId="0" borderId="43" xfId="0" applyNumberFormat="1" applyFont="1" applyBorder="1" applyAlignment="1">
      <alignment horizontal="center" vertical="center"/>
    </xf>
    <xf numFmtId="3" fontId="3" fillId="0" borderId="43" xfId="0" applyNumberFormat="1" applyFont="1" applyBorder="1" applyAlignment="1">
      <alignment vertical="center" shrinkToFit="1"/>
    </xf>
    <xf numFmtId="3" fontId="3" fillId="0" borderId="43" xfId="0" applyNumberFormat="1" applyFont="1" applyBorder="1" applyAlignment="1">
      <alignment vertical="center"/>
    </xf>
    <xf numFmtId="3" fontId="3" fillId="49" borderId="43" xfId="0" applyNumberFormat="1" applyFont="1" applyFill="1" applyBorder="1" applyAlignment="1">
      <alignment horizontal="center"/>
    </xf>
    <xf numFmtId="3" fontId="3" fillId="49" borderId="43" xfId="0" applyNumberFormat="1" applyFont="1" applyFill="1" applyBorder="1" applyAlignment="1">
      <alignment shrinkToFit="1"/>
    </xf>
    <xf numFmtId="3" fontId="3" fillId="49" borderId="43" xfId="0" applyNumberFormat="1" applyFont="1" applyFill="1" applyBorder="1" applyAlignment="1">
      <alignment/>
    </xf>
    <xf numFmtId="49" fontId="0" fillId="0" borderId="19" xfId="0" applyNumberFormat="1" applyBorder="1" applyAlignment="1">
      <alignment/>
    </xf>
    <xf numFmtId="49" fontId="0" fillId="0" borderId="29" xfId="0" applyNumberFormat="1" applyBorder="1" applyAlignment="1">
      <alignment horizontal="left" vertical="center" indent="1"/>
    </xf>
    <xf numFmtId="0" fontId="0" fillId="0" borderId="49" xfId="0" applyBorder="1" applyAlignment="1">
      <alignment vertical="center"/>
    </xf>
    <xf numFmtId="0" fontId="0" fillId="49" borderId="49" xfId="0" applyFill="1" applyBorder="1" applyAlignment="1">
      <alignment vertical="center"/>
    </xf>
    <xf numFmtId="49" fontId="0" fillId="49" borderId="48" xfId="0" applyNumberFormat="1" applyFill="1" applyBorder="1" applyAlignment="1">
      <alignment horizontal="left" vertical="center"/>
    </xf>
    <xf numFmtId="14" fontId="5" fillId="0" borderId="24" xfId="0" applyNumberFormat="1" applyFont="1" applyBorder="1" applyAlignment="1">
      <alignment horizontal="center" vertical="top"/>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0" fillId="50" borderId="45" xfId="0" applyFill="1" applyBorder="1" applyAlignment="1">
      <alignment vertical="center"/>
    </xf>
    <xf numFmtId="49" fontId="0" fillId="50" borderId="45" xfId="0" applyNumberFormat="1" applyFill="1" applyBorder="1" applyAlignment="1">
      <alignment vertical="center"/>
    </xf>
    <xf numFmtId="49" fontId="0" fillId="50" borderId="45" xfId="0" applyNumberFormat="1" applyFill="1" applyBorder="1" applyAlignment="1">
      <alignment vertical="center" wrapText="1"/>
    </xf>
    <xf numFmtId="0" fontId="0" fillId="50" borderId="44" xfId="0" applyFill="1" applyBorder="1" applyAlignment="1">
      <alignment vertical="center"/>
    </xf>
    <xf numFmtId="0" fontId="0" fillId="50" borderId="45" xfId="0" applyFill="1" applyBorder="1" applyAlignment="1">
      <alignment vertical="center" wrapText="1"/>
    </xf>
    <xf numFmtId="0" fontId="0" fillId="49" borderId="30" xfId="0" applyFill="1" applyBorder="1" applyAlignment="1">
      <alignment vertical="center"/>
    </xf>
    <xf numFmtId="49" fontId="0" fillId="49" borderId="30" xfId="0" applyNumberFormat="1" applyFill="1" applyBorder="1" applyAlignment="1">
      <alignment vertical="center"/>
    </xf>
    <xf numFmtId="49" fontId="0" fillId="49" borderId="49" xfId="0" applyNumberFormat="1" applyFill="1" applyBorder="1" applyAlignment="1">
      <alignment vertical="center" wrapText="1"/>
    </xf>
    <xf numFmtId="0" fontId="0" fillId="49" borderId="50" xfId="0" applyFill="1" applyBorder="1" applyAlignment="1">
      <alignment vertical="center"/>
    </xf>
    <xf numFmtId="174" fontId="0" fillId="49" borderId="49" xfId="0" applyNumberFormat="1" applyFill="1" applyBorder="1" applyAlignment="1">
      <alignment vertical="center"/>
    </xf>
    <xf numFmtId="4" fontId="0" fillId="49" borderId="49" xfId="0" applyNumberFormat="1" applyFill="1" applyBorder="1" applyAlignment="1">
      <alignment vertical="center"/>
    </xf>
    <xf numFmtId="4" fontId="0" fillId="49" borderId="30" xfId="0" applyNumberFormat="1" applyFill="1" applyBorder="1" applyAlignment="1">
      <alignment vertical="center"/>
    </xf>
    <xf numFmtId="0" fontId="21" fillId="0" borderId="41" xfId="0" applyFont="1" applyBorder="1" applyAlignment="1">
      <alignment vertical="center"/>
    </xf>
    <xf numFmtId="0" fontId="21" fillId="0" borderId="42" xfId="0" applyFont="1" applyBorder="1" applyAlignment="1">
      <alignment horizontal="left" vertical="center" wrapText="1"/>
    </xf>
    <xf numFmtId="0" fontId="21" fillId="0" borderId="51" xfId="0" applyFont="1" applyBorder="1" applyAlignment="1">
      <alignment vertical="center" shrinkToFit="1"/>
    </xf>
    <xf numFmtId="174" fontId="21" fillId="51" borderId="42" xfId="0" applyNumberFormat="1" applyFont="1" applyFill="1" applyBorder="1" applyAlignment="1">
      <alignment vertical="center" shrinkToFit="1"/>
    </xf>
    <xf numFmtId="4" fontId="21" fillId="0" borderId="42" xfId="0" applyNumberFormat="1" applyFont="1" applyBorder="1" applyAlignment="1">
      <alignment vertical="center" shrinkToFit="1"/>
    </xf>
    <xf numFmtId="4" fontId="21" fillId="0" borderId="41" xfId="0" applyNumberFormat="1" applyFont="1" applyBorder="1" applyAlignment="1">
      <alignment vertical="center" shrinkToFit="1"/>
    </xf>
    <xf numFmtId="0" fontId="21" fillId="0" borderId="0" xfId="0" applyFont="1" applyAlignment="1">
      <alignment vertical="center"/>
    </xf>
    <xf numFmtId="174" fontId="61" fillId="0" borderId="42" xfId="0" applyNumberFormat="1" applyFont="1" applyBorder="1" applyAlignment="1">
      <alignment vertical="center" shrinkToFit="1"/>
    </xf>
    <xf numFmtId="0" fontId="0" fillId="49" borderId="26" xfId="0" applyFill="1" applyBorder="1" applyAlignment="1">
      <alignment vertical="center"/>
    </xf>
    <xf numFmtId="0" fontId="0" fillId="49" borderId="26" xfId="0" applyFill="1" applyBorder="1" applyAlignment="1">
      <alignment vertical="center"/>
    </xf>
    <xf numFmtId="0" fontId="0" fillId="49" borderId="52" xfId="0" applyFill="1" applyBorder="1" applyAlignment="1">
      <alignment vertical="center" shrinkToFit="1"/>
    </xf>
    <xf numFmtId="174" fontId="0" fillId="49" borderId="43" xfId="0" applyNumberFormat="1" applyFill="1" applyBorder="1" applyAlignment="1">
      <alignment vertical="center" shrinkToFit="1"/>
    </xf>
    <xf numFmtId="4" fontId="0" fillId="49" borderId="43" xfId="0" applyNumberFormat="1" applyFill="1" applyBorder="1" applyAlignment="1">
      <alignment vertical="center" shrinkToFit="1"/>
    </xf>
    <xf numFmtId="4" fontId="0" fillId="49" borderId="26" xfId="0" applyNumberFormat="1" applyFill="1" applyBorder="1" applyAlignment="1">
      <alignment vertical="center" shrinkToFit="1"/>
    </xf>
    <xf numFmtId="174" fontId="21" fillId="0" borderId="42" xfId="0" applyNumberFormat="1" applyFont="1" applyBorder="1" applyAlignment="1">
      <alignment vertical="center" shrinkToFit="1"/>
    </xf>
    <xf numFmtId="4" fontId="21" fillId="51" borderId="42" xfId="0" applyNumberFormat="1" applyFont="1" applyFill="1" applyBorder="1" applyAlignment="1">
      <alignment vertical="center" shrinkToFit="1"/>
    </xf>
    <xf numFmtId="4" fontId="0" fillId="0" borderId="0" xfId="0" applyNumberFormat="1" applyAlignment="1">
      <alignment vertical="center"/>
    </xf>
    <xf numFmtId="4" fontId="61" fillId="51" borderId="42" xfId="0" applyNumberFormat="1" applyFont="1" applyFill="1" applyBorder="1" applyAlignment="1">
      <alignment vertical="center" shrinkToFit="1"/>
    </xf>
    <xf numFmtId="0" fontId="61" fillId="0" borderId="51" xfId="0" applyFont="1" applyBorder="1" applyAlignment="1">
      <alignment vertical="center" shrinkToFit="1"/>
    </xf>
    <xf numFmtId="0" fontId="61" fillId="0" borderId="41" xfId="0" applyFont="1" applyBorder="1" applyAlignment="1">
      <alignment vertical="center"/>
    </xf>
    <xf numFmtId="49" fontId="5" fillId="49" borderId="0" xfId="0" applyNumberFormat="1" applyFont="1" applyFill="1" applyAlignment="1">
      <alignment horizontal="left" vertical="center"/>
    </xf>
    <xf numFmtId="49" fontId="5" fillId="49" borderId="24" xfId="0" applyNumberFormat="1" applyFont="1" applyFill="1" applyBorder="1" applyAlignment="1">
      <alignment horizontal="left" vertical="center"/>
    </xf>
    <xf numFmtId="49" fontId="0" fillId="0" borderId="27" xfId="0" applyNumberFormat="1" applyFont="1" applyBorder="1" applyAlignment="1">
      <alignment vertical="center"/>
    </xf>
    <xf numFmtId="49" fontId="0" fillId="49" borderId="27" xfId="0" applyNumberFormat="1" applyFont="1" applyFill="1" applyBorder="1" applyAlignment="1">
      <alignment vertical="center"/>
    </xf>
    <xf numFmtId="49" fontId="21" fillId="51" borderId="42" xfId="106" applyNumberFormat="1" applyFont="1" applyFill="1" applyBorder="1" applyAlignment="1">
      <alignment horizontal="left" vertical="center"/>
      <protection/>
    </xf>
    <xf numFmtId="0" fontId="21" fillId="51" borderId="42" xfId="106" applyFont="1" applyFill="1" applyBorder="1" applyAlignment="1">
      <alignment vertical="center" wrapText="1"/>
      <protection/>
    </xf>
    <xf numFmtId="174" fontId="21" fillId="51" borderId="42" xfId="0" applyNumberFormat="1" applyFont="1" applyFill="1" applyBorder="1" applyAlignment="1">
      <alignment vertical="center" shrinkToFit="1"/>
    </xf>
    <xf numFmtId="0" fontId="21" fillId="51" borderId="42" xfId="0" applyFont="1" applyFill="1" applyBorder="1" applyAlignment="1">
      <alignment horizontal="left" vertical="center" wrapText="1"/>
    </xf>
    <xf numFmtId="0" fontId="21" fillId="51" borderId="51" xfId="0" applyFont="1" applyFill="1" applyBorder="1" applyAlignment="1">
      <alignment vertical="center" shrinkToFit="1"/>
    </xf>
    <xf numFmtId="4" fontId="0" fillId="49" borderId="42" xfId="0" applyNumberFormat="1" applyFill="1" applyBorder="1" applyAlignment="1">
      <alignment vertical="center" shrinkToFit="1"/>
    </xf>
    <xf numFmtId="4" fontId="0" fillId="49" borderId="41" xfId="0" applyNumberFormat="1" applyFill="1" applyBorder="1" applyAlignment="1">
      <alignment vertical="center" shrinkToFit="1"/>
    </xf>
    <xf numFmtId="0" fontId="21" fillId="51" borderId="41" xfId="0" applyFont="1" applyFill="1" applyBorder="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49" borderId="43" xfId="0" applyFont="1" applyFill="1" applyBorder="1" applyAlignment="1">
      <alignment horizontal="left" vertical="center" wrapText="1"/>
    </xf>
    <xf numFmtId="49" fontId="0" fillId="49" borderId="49" xfId="0" applyNumberFormat="1" applyFont="1" applyFill="1" applyBorder="1" applyAlignment="1">
      <alignment vertical="center" wrapText="1"/>
    </xf>
    <xf numFmtId="0" fontId="61" fillId="51" borderId="42" xfId="0" applyFont="1" applyFill="1" applyBorder="1" applyAlignment="1">
      <alignment horizontal="left" vertical="center" wrapText="1"/>
    </xf>
    <xf numFmtId="4" fontId="21" fillId="51" borderId="42" xfId="0" applyNumberFormat="1" applyFont="1" applyFill="1" applyBorder="1" applyAlignment="1">
      <alignment vertical="center" shrinkToFit="1"/>
    </xf>
    <xf numFmtId="4" fontId="21" fillId="0" borderId="0" xfId="0" applyNumberFormat="1" applyFont="1" applyAlignment="1">
      <alignment vertical="center"/>
    </xf>
    <xf numFmtId="0" fontId="21" fillId="51" borderId="41" xfId="0" applyFont="1" applyFill="1" applyBorder="1" applyAlignment="1">
      <alignment vertical="center"/>
    </xf>
    <xf numFmtId="4" fontId="21" fillId="0" borderId="0" xfId="0" applyNumberFormat="1" applyFont="1" applyBorder="1" applyAlignment="1">
      <alignment vertical="center" shrinkToFit="1"/>
    </xf>
    <xf numFmtId="174" fontId="21" fillId="51" borderId="0" xfId="0" applyNumberFormat="1" applyFont="1" applyFill="1" applyBorder="1" applyAlignment="1">
      <alignment vertical="center" shrinkToFit="1"/>
    </xf>
    <xf numFmtId="0" fontId="21" fillId="0" borderId="41" xfId="0" applyNumberFormat="1" applyFont="1" applyBorder="1" applyAlignment="1">
      <alignment vertical="center"/>
    </xf>
    <xf numFmtId="0" fontId="21" fillId="0" borderId="42" xfId="0" applyNumberFormat="1" applyFont="1" applyBorder="1" applyAlignment="1">
      <alignment horizontal="left" vertical="center" wrapText="1"/>
    </xf>
    <xf numFmtId="4" fontId="21" fillId="0" borderId="42" xfId="0" applyNumberFormat="1" applyFont="1" applyFill="1" applyBorder="1" applyAlignment="1">
      <alignment vertical="center" shrinkToFit="1"/>
    </xf>
    <xf numFmtId="0" fontId="5" fillId="0" borderId="0" xfId="0" applyFont="1" applyAlignment="1">
      <alignment horizontal="left" vertical="center"/>
    </xf>
    <xf numFmtId="0" fontId="5" fillId="0" borderId="24" xfId="0" applyFont="1" applyBorder="1" applyAlignment="1">
      <alignment horizontal="left" vertical="center"/>
    </xf>
    <xf numFmtId="49" fontId="5" fillId="0" borderId="0" xfId="0" applyNumberFormat="1" applyFont="1" applyAlignment="1">
      <alignment horizontal="left" vertical="center"/>
    </xf>
    <xf numFmtId="0" fontId="5" fillId="0" borderId="33" xfId="0" applyFont="1" applyBorder="1" applyAlignment="1">
      <alignment horizontal="left" vertical="top"/>
    </xf>
    <xf numFmtId="0" fontId="21" fillId="51" borderId="41" xfId="0" applyFont="1" applyFill="1" applyBorder="1" applyAlignment="1">
      <alignment vertical="center" wrapText="1"/>
    </xf>
    <xf numFmtId="0" fontId="5" fillId="0" borderId="24" xfId="0" applyFont="1" applyBorder="1" applyAlignment="1">
      <alignment vertical="top"/>
    </xf>
    <xf numFmtId="14" fontId="5" fillId="0" borderId="24" xfId="0" applyNumberFormat="1" applyFont="1" applyBorder="1" applyAlignment="1">
      <alignment vertical="top"/>
    </xf>
    <xf numFmtId="49" fontId="5" fillId="51" borderId="0" xfId="0" applyNumberFormat="1" applyFont="1" applyFill="1" applyAlignment="1">
      <alignment horizontal="left" vertical="center"/>
    </xf>
    <xf numFmtId="174" fontId="61" fillId="51" borderId="42" xfId="0" applyNumberFormat="1" applyFont="1" applyFill="1" applyBorder="1" applyAlignment="1">
      <alignment vertical="center" shrinkToFit="1"/>
    </xf>
    <xf numFmtId="0" fontId="21" fillId="0" borderId="42" xfId="0" applyFont="1" applyBorder="1" applyAlignment="1">
      <alignment horizontal="left" vertical="top" wrapText="1"/>
    </xf>
    <xf numFmtId="0" fontId="21" fillId="51" borderId="42" xfId="0" applyFont="1" applyFill="1" applyBorder="1" applyAlignment="1">
      <alignment horizontal="left" vertical="top" wrapText="1"/>
    </xf>
    <xf numFmtId="0" fontId="21" fillId="0" borderId="41" xfId="0" applyFont="1" applyBorder="1" applyAlignment="1">
      <alignment horizontal="left" vertical="center"/>
    </xf>
    <xf numFmtId="0" fontId="21" fillId="0" borderId="41" xfId="0" applyFont="1" applyBorder="1" applyAlignment="1">
      <alignment vertical="center" wrapText="1"/>
    </xf>
    <xf numFmtId="0" fontId="21" fillId="51" borderId="26" xfId="0" applyFont="1" applyFill="1" applyBorder="1" applyAlignment="1">
      <alignment vertical="center"/>
    </xf>
    <xf numFmtId="0" fontId="21" fillId="0" borderId="26" xfId="0" applyFont="1" applyBorder="1" applyAlignment="1">
      <alignment vertical="center"/>
    </xf>
    <xf numFmtId="0" fontId="21" fillId="0" borderId="43" xfId="0" applyFont="1" applyBorder="1" applyAlignment="1">
      <alignment horizontal="left" vertical="center" wrapText="1"/>
    </xf>
    <xf numFmtId="0" fontId="21" fillId="0" borderId="52" xfId="0" applyFont="1" applyBorder="1" applyAlignment="1">
      <alignment vertical="center" shrinkToFit="1"/>
    </xf>
    <xf numFmtId="174" fontId="21" fillId="0" borderId="43" xfId="0" applyNumberFormat="1" applyFont="1" applyBorder="1" applyAlignment="1">
      <alignment vertical="center" shrinkToFit="1"/>
    </xf>
    <xf numFmtId="4" fontId="21" fillId="51" borderId="43" xfId="0" applyNumberFormat="1" applyFont="1" applyFill="1" applyBorder="1" applyAlignment="1">
      <alignment vertical="center" shrinkToFit="1"/>
    </xf>
    <xf numFmtId="4" fontId="21" fillId="0" borderId="43" xfId="0" applyNumberFormat="1" applyFont="1" applyBorder="1" applyAlignment="1">
      <alignment vertical="center" shrinkToFit="1"/>
    </xf>
    <xf numFmtId="0" fontId="0" fillId="0" borderId="0" xfId="0" applyFont="1" applyAlignment="1">
      <alignment/>
    </xf>
    <xf numFmtId="0" fontId="21" fillId="52" borderId="41" xfId="0" applyFont="1" applyFill="1" applyBorder="1" applyAlignment="1">
      <alignment vertical="center"/>
    </xf>
    <xf numFmtId="0" fontId="21" fillId="52" borderId="42" xfId="0" applyFont="1" applyFill="1" applyBorder="1" applyAlignment="1">
      <alignment horizontal="left" vertical="center" wrapText="1"/>
    </xf>
    <xf numFmtId="0" fontId="21" fillId="52" borderId="51" xfId="0" applyFont="1" applyFill="1" applyBorder="1" applyAlignment="1">
      <alignment vertical="center" shrinkToFit="1"/>
    </xf>
    <xf numFmtId="174" fontId="21" fillId="52" borderId="42" xfId="0" applyNumberFormat="1" applyFont="1" applyFill="1" applyBorder="1" applyAlignment="1">
      <alignment vertical="center" shrinkToFit="1"/>
    </xf>
    <xf numFmtId="4" fontId="21" fillId="52" borderId="42" xfId="0" applyNumberFormat="1" applyFont="1" applyFill="1" applyBorder="1" applyAlignment="1">
      <alignment vertical="center" shrinkToFit="1"/>
    </xf>
    <xf numFmtId="4" fontId="9" fillId="0" borderId="30" xfId="0" applyNumberFormat="1" applyFont="1" applyBorder="1" applyAlignment="1">
      <alignment horizontal="right" vertical="center" indent="1"/>
    </xf>
    <xf numFmtId="4" fontId="9" fillId="0" borderId="50" xfId="0" applyNumberFormat="1" applyFont="1" applyBorder="1" applyAlignment="1">
      <alignment horizontal="right" vertical="center" indent="1"/>
    </xf>
    <xf numFmtId="0" fontId="0" fillId="0" borderId="24" xfId="0" applyBorder="1" applyAlignment="1">
      <alignment horizontal="right" indent="1"/>
    </xf>
    <xf numFmtId="4" fontId="9" fillId="0" borderId="31" xfId="0" applyNumberFormat="1" applyFont="1" applyBorder="1" applyAlignment="1">
      <alignment horizontal="right" vertical="center" indent="1"/>
    </xf>
    <xf numFmtId="1" fontId="0" fillId="0" borderId="24" xfId="0" applyNumberFormat="1" applyBorder="1" applyAlignment="1">
      <alignment horizontal="right" indent="1"/>
    </xf>
    <xf numFmtId="0" fontId="0" fillId="0" borderId="33" xfId="0" applyBorder="1" applyAlignment="1">
      <alignment horizont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4" fontId="8" fillId="0" borderId="26" xfId="0" applyNumberFormat="1" applyFont="1" applyBorder="1" applyAlignment="1">
      <alignment horizontal="right" vertical="center"/>
    </xf>
    <xf numFmtId="4" fontId="8" fillId="0" borderId="24" xfId="0" applyNumberFormat="1" applyFont="1" applyBorder="1" applyAlignment="1">
      <alignment horizontal="right" vertical="center"/>
    </xf>
    <xf numFmtId="4" fontId="8" fillId="0" borderId="33" xfId="0" applyNumberFormat="1" applyFont="1" applyBorder="1" applyAlignment="1">
      <alignment horizontal="right" vertical="center"/>
    </xf>
    <xf numFmtId="4" fontId="33" fillId="49" borderId="47" xfId="0" applyNumberFormat="1" applyFont="1" applyFill="1" applyBorder="1" applyAlignment="1">
      <alignment horizontal="right" vertical="center"/>
    </xf>
    <xf numFmtId="4" fontId="8" fillId="0" borderId="30" xfId="0" applyNumberFormat="1" applyFont="1" applyBorder="1" applyAlignment="1">
      <alignment vertical="center"/>
    </xf>
    <xf numFmtId="0" fontId="8" fillId="0" borderId="27" xfId="0" applyFont="1" applyBorder="1" applyAlignment="1">
      <alignment vertical="center"/>
    </xf>
    <xf numFmtId="4" fontId="8" fillId="0" borderId="30" xfId="0" applyNumberFormat="1" applyFont="1" applyBorder="1" applyAlignment="1">
      <alignment horizontal="right" vertical="center" indent="1"/>
    </xf>
    <xf numFmtId="4" fontId="8" fillId="0" borderId="31" xfId="0" applyNumberFormat="1" applyFont="1" applyBorder="1" applyAlignment="1">
      <alignment horizontal="right" vertical="center" indent="1"/>
    </xf>
    <xf numFmtId="4" fontId="8" fillId="0" borderId="50" xfId="0" applyNumberFormat="1" applyFont="1" applyBorder="1" applyAlignment="1">
      <alignment horizontal="right" vertical="center" indent="1"/>
    </xf>
    <xf numFmtId="49" fontId="4" fillId="49" borderId="33" xfId="0" applyNumberFormat="1" applyFont="1" applyFill="1" applyBorder="1" applyAlignment="1">
      <alignment horizontal="left" vertical="center" wrapText="1"/>
    </xf>
    <xf numFmtId="49" fontId="4" fillId="49" borderId="34" xfId="0" applyNumberFormat="1" applyFont="1" applyFill="1" applyBorder="1" applyAlignment="1">
      <alignment horizontal="left" vertical="center" wrapText="1"/>
    </xf>
    <xf numFmtId="0" fontId="5" fillId="0" borderId="33" xfId="0" applyFont="1" applyBorder="1" applyAlignment="1">
      <alignment horizontal="left" vertical="center"/>
    </xf>
    <xf numFmtId="0" fontId="5" fillId="0" borderId="33" xfId="0" applyFont="1" applyBorder="1" applyAlignment="1">
      <alignment horizontal="left" vertical="center"/>
    </xf>
    <xf numFmtId="0" fontId="0" fillId="0" borderId="28" xfId="0" applyBorder="1" applyAlignment="1">
      <alignment horizontal="right" indent="1"/>
    </xf>
    <xf numFmtId="0" fontId="5" fillId="0" borderId="0" xfId="0" applyFont="1" applyAlignment="1">
      <alignment horizontal="left" vertical="center"/>
    </xf>
    <xf numFmtId="0" fontId="5" fillId="0" borderId="0" xfId="0" applyFont="1" applyAlignment="1">
      <alignment horizontal="left" vertical="center"/>
    </xf>
    <xf numFmtId="0" fontId="5" fillId="0" borderId="24" xfId="0" applyFont="1" applyBorder="1" applyAlignment="1">
      <alignment horizontal="left" vertical="center"/>
    </xf>
    <xf numFmtId="0" fontId="5" fillId="0" borderId="24" xfId="0" applyFont="1" applyBorder="1" applyAlignment="1">
      <alignment horizontal="left" vertical="center"/>
    </xf>
    <xf numFmtId="49" fontId="3" fillId="0" borderId="44" xfId="0" applyNumberFormat="1" applyFont="1" applyBorder="1" applyAlignment="1">
      <alignment vertical="center" wrapText="1"/>
    </xf>
    <xf numFmtId="49" fontId="3" fillId="0" borderId="33" xfId="0" applyNumberFormat="1" applyFont="1" applyBorder="1" applyAlignment="1">
      <alignment vertical="center" wrapText="1"/>
    </xf>
    <xf numFmtId="3" fontId="0" fillId="0" borderId="33" xfId="0" applyNumberFormat="1" applyBorder="1" applyAlignment="1">
      <alignment/>
    </xf>
    <xf numFmtId="3" fontId="0" fillId="0" borderId="33" xfId="0" applyNumberFormat="1" applyBorder="1" applyAlignment="1">
      <alignment wrapText="1"/>
    </xf>
    <xf numFmtId="4" fontId="8" fillId="0" borderId="30" xfId="0" applyNumberFormat="1" applyFont="1" applyBorder="1" applyAlignment="1">
      <alignment horizontal="right" vertical="center"/>
    </xf>
    <xf numFmtId="4" fontId="8" fillId="0" borderId="27" xfId="0" applyNumberFormat="1" applyFont="1" applyBorder="1" applyAlignment="1">
      <alignment horizontal="right" vertical="center"/>
    </xf>
    <xf numFmtId="49" fontId="3" fillId="0" borderId="41" xfId="0" applyNumberFormat="1" applyFont="1" applyBorder="1" applyAlignment="1">
      <alignment vertical="center" wrapText="1"/>
    </xf>
    <xf numFmtId="49" fontId="3" fillId="0" borderId="0" xfId="0" applyNumberFormat="1" applyFont="1" applyAlignment="1">
      <alignment vertical="center" wrapText="1"/>
    </xf>
    <xf numFmtId="2" fontId="33" fillId="49" borderId="47" xfId="0" applyNumberFormat="1" applyFont="1" applyFill="1" applyBorder="1" applyAlignment="1">
      <alignment horizontal="right" vertical="center"/>
    </xf>
    <xf numFmtId="49" fontId="3" fillId="0" borderId="41" xfId="0" applyNumberFormat="1" applyFont="1" applyBorder="1" applyAlignment="1">
      <alignment vertical="center" wrapText="1"/>
    </xf>
    <xf numFmtId="3" fontId="0" fillId="0" borderId="0" xfId="0" applyNumberFormat="1" applyAlignment="1">
      <alignment/>
    </xf>
    <xf numFmtId="3" fontId="0" fillId="0" borderId="0" xfId="0" applyNumberFormat="1" applyAlignment="1">
      <alignment wrapText="1"/>
    </xf>
    <xf numFmtId="3" fontId="0" fillId="0" borderId="24" xfId="0" applyNumberFormat="1" applyBorder="1" applyAlignment="1">
      <alignment/>
    </xf>
    <xf numFmtId="3" fontId="0" fillId="0" borderId="24" xfId="0" applyNumberFormat="1" applyBorder="1" applyAlignment="1">
      <alignment wrapText="1"/>
    </xf>
    <xf numFmtId="3" fontId="0" fillId="49" borderId="30" xfId="0" applyNumberFormat="1" applyFill="1" applyBorder="1" applyAlignment="1">
      <alignment/>
    </xf>
    <xf numFmtId="3" fontId="0" fillId="49" borderId="27" xfId="0" applyNumberFormat="1" applyFill="1" applyBorder="1" applyAlignment="1">
      <alignment/>
    </xf>
    <xf numFmtId="3" fontId="0" fillId="49" borderId="50" xfId="0" applyNumberFormat="1" applyFill="1" applyBorder="1" applyAlignment="1">
      <alignment/>
    </xf>
    <xf numFmtId="49" fontId="3" fillId="0" borderId="26" xfId="0" applyNumberFormat="1" applyFont="1" applyBorder="1" applyAlignment="1">
      <alignment vertical="center" wrapText="1"/>
    </xf>
    <xf numFmtId="49" fontId="3" fillId="0" borderId="24" xfId="0" applyNumberFormat="1" applyFont="1"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49" fontId="0" fillId="0" borderId="37" xfId="0" applyNumberFormat="1" applyBorder="1" applyAlignment="1">
      <alignment vertical="center" shrinkToFit="1"/>
    </xf>
    <xf numFmtId="49" fontId="0" fillId="0" borderId="56" xfId="0" applyNumberFormat="1" applyBorder="1" applyAlignment="1">
      <alignment vertical="center" shrinkToFit="1"/>
    </xf>
    <xf numFmtId="49" fontId="0" fillId="0" borderId="27" xfId="0" applyNumberFormat="1" applyBorder="1" applyAlignment="1">
      <alignment vertical="center" shrinkToFit="1"/>
    </xf>
    <xf numFmtId="49" fontId="0" fillId="0" borderId="57" xfId="0" applyNumberFormat="1" applyBorder="1" applyAlignment="1">
      <alignment vertical="center" shrinkToFit="1"/>
    </xf>
    <xf numFmtId="49" fontId="0" fillId="0" borderId="40" xfId="0" applyNumberFormat="1" applyBorder="1" applyAlignment="1">
      <alignment vertical="center" shrinkToFit="1"/>
    </xf>
    <xf numFmtId="49" fontId="0" fillId="0" borderId="58" xfId="0" applyNumberFormat="1" applyBorder="1" applyAlignment="1">
      <alignment vertical="center" shrinkToFit="1"/>
    </xf>
    <xf numFmtId="0" fontId="4" fillId="0" borderId="0" xfId="0" applyFont="1" applyAlignment="1">
      <alignment horizontal="center" vertical="center"/>
    </xf>
    <xf numFmtId="0" fontId="4" fillId="0" borderId="0" xfId="0" applyFont="1" applyAlignment="1">
      <alignment horizontal="center" vertical="center" wrapText="1"/>
    </xf>
    <xf numFmtId="49" fontId="0" fillId="0" borderId="27" xfId="0" applyNumberFormat="1" applyFont="1" applyBorder="1" applyAlignment="1">
      <alignment vertical="center" shrinkToFit="1"/>
    </xf>
    <xf numFmtId="49" fontId="0" fillId="0" borderId="50" xfId="0" applyNumberFormat="1" applyBorder="1" applyAlignment="1">
      <alignment vertical="center" shrinkToFit="1"/>
    </xf>
    <xf numFmtId="49" fontId="0" fillId="49" borderId="27" xfId="0" applyNumberFormat="1" applyFont="1" applyFill="1" applyBorder="1" applyAlignment="1">
      <alignment vertical="center" shrinkToFit="1"/>
    </xf>
    <xf numFmtId="49" fontId="0" fillId="49" borderId="27" xfId="0" applyNumberFormat="1" applyFill="1" applyBorder="1" applyAlignment="1">
      <alignment vertical="center" shrinkToFit="1"/>
    </xf>
    <xf numFmtId="49" fontId="0" fillId="49" borderId="50" xfId="0" applyNumberFormat="1" applyFill="1" applyBorder="1" applyAlignment="1">
      <alignment vertical="center" shrinkToFit="1"/>
    </xf>
  </cellXfs>
  <cellStyles count="130">
    <cellStyle name="Normal" xfId="0"/>
    <cellStyle name="20 % – Zvýraznění1" xfId="15"/>
    <cellStyle name="20 % – Zvýraznění1 2" xfId="16"/>
    <cellStyle name="20 % – Zvýraznění2" xfId="17"/>
    <cellStyle name="20 % – Zvýraznění2 2" xfId="18"/>
    <cellStyle name="20 % – Zvýraznění3" xfId="19"/>
    <cellStyle name="20 % – Zvýraznění3 2" xfId="20"/>
    <cellStyle name="20 % – Zvýraznění4" xfId="21"/>
    <cellStyle name="20 % – Zvýraznění4 2" xfId="22"/>
    <cellStyle name="20 % – Zvýraznění5" xfId="23"/>
    <cellStyle name="20 % – Zvýraznění5 2" xfId="24"/>
    <cellStyle name="20 % – Zvýraznění6" xfId="25"/>
    <cellStyle name="20 % – Zvýraznění6 2" xfId="26"/>
    <cellStyle name="40 % – Zvýraznění1" xfId="27"/>
    <cellStyle name="40 % – Zvýraznění1 2" xfId="28"/>
    <cellStyle name="40 % – Zvýraznění2" xfId="29"/>
    <cellStyle name="40 % – Zvýraznění2 2" xfId="30"/>
    <cellStyle name="40 % – Zvýraznění3" xfId="31"/>
    <cellStyle name="40 % – Zvýraznění3 2" xfId="32"/>
    <cellStyle name="40 % – Zvýraznění4" xfId="33"/>
    <cellStyle name="40 % – Zvýraznění4 2" xfId="34"/>
    <cellStyle name="40 % – Zvýraznění5" xfId="35"/>
    <cellStyle name="40 % – Zvýraznění5 2" xfId="36"/>
    <cellStyle name="40 % – Zvýraznění6" xfId="37"/>
    <cellStyle name="40 % – Zvýraznění6 2" xfId="38"/>
    <cellStyle name="60 % – Zvýraznění1" xfId="39"/>
    <cellStyle name="60 % – Zvýraznění1 2" xfId="40"/>
    <cellStyle name="60 % – Zvýraznění2" xfId="41"/>
    <cellStyle name="60 % – Zvýraznění2 2" xfId="42"/>
    <cellStyle name="60 % – Zvýraznění3" xfId="43"/>
    <cellStyle name="60 % – Zvýraznění3 2" xfId="44"/>
    <cellStyle name="60 % – Zvýraznění4" xfId="45"/>
    <cellStyle name="60 % – Zvýraznění4 2" xfId="46"/>
    <cellStyle name="60 % – Zvýraznění5" xfId="47"/>
    <cellStyle name="60 % – Zvýraznění5 2" xfId="48"/>
    <cellStyle name="60 % – Zvýraznění6" xfId="49"/>
    <cellStyle name="60 % – Zvýraznění6 2" xfId="50"/>
    <cellStyle name="blokcen" xfId="51"/>
    <cellStyle name="Celkem" xfId="52"/>
    <cellStyle name="Celkem 2" xfId="53"/>
    <cellStyle name="Comma" xfId="54"/>
    <cellStyle name="čárky 2" xfId="55"/>
    <cellStyle name="čárky 2 2" xfId="56"/>
    <cellStyle name="Comma [0]" xfId="57"/>
    <cellStyle name="Hyperlink" xfId="58"/>
    <cellStyle name="Chybně" xfId="59"/>
    <cellStyle name="Chybně 2" xfId="60"/>
    <cellStyle name="Kontrolní buňka" xfId="61"/>
    <cellStyle name="Kontrolní buňka 2" xfId="62"/>
    <cellStyle name="Currency" xfId="63"/>
    <cellStyle name="měny 2" xfId="64"/>
    <cellStyle name="měny 2 2" xfId="65"/>
    <cellStyle name="měny 3" xfId="66"/>
    <cellStyle name="měny 3 2" xfId="67"/>
    <cellStyle name="měny 4" xfId="68"/>
    <cellStyle name="měny 4 2" xfId="69"/>
    <cellStyle name="měny 5" xfId="70"/>
    <cellStyle name="měny 5 2" xfId="71"/>
    <cellStyle name="měny 5 2 2" xfId="72"/>
    <cellStyle name="měny 5 3" xfId="73"/>
    <cellStyle name="Currency [0]" xfId="74"/>
    <cellStyle name="Nadpis 1" xfId="75"/>
    <cellStyle name="Nadpis 1 2" xfId="76"/>
    <cellStyle name="Nadpis 2" xfId="77"/>
    <cellStyle name="Nadpis 2 2" xfId="78"/>
    <cellStyle name="Nadpis 3" xfId="79"/>
    <cellStyle name="Nadpis 3 2" xfId="80"/>
    <cellStyle name="Nadpis 4" xfId="81"/>
    <cellStyle name="Nadpis 4 2" xfId="82"/>
    <cellStyle name="Název" xfId="83"/>
    <cellStyle name="Název 2" xfId="84"/>
    <cellStyle name="Neutrální" xfId="85"/>
    <cellStyle name="Neutrální 2" xfId="86"/>
    <cellStyle name="Normal_PLNY99" xfId="87"/>
    <cellStyle name="Normální 10" xfId="88"/>
    <cellStyle name="Normální 11" xfId="89"/>
    <cellStyle name="normální 2" xfId="90"/>
    <cellStyle name="normální 2 2" xfId="91"/>
    <cellStyle name="normální 2 2 2" xfId="92"/>
    <cellStyle name="normální 2 3" xfId="93"/>
    <cellStyle name="Normální 2 4" xfId="94"/>
    <cellStyle name="Normální 2 5" xfId="95"/>
    <cellStyle name="normální 3" xfId="96"/>
    <cellStyle name="normální 3 2" xfId="97"/>
    <cellStyle name="normální 3 2 2" xfId="98"/>
    <cellStyle name="normální 4" xfId="99"/>
    <cellStyle name="normální 5" xfId="100"/>
    <cellStyle name="normální 6" xfId="101"/>
    <cellStyle name="normální 6 2" xfId="102"/>
    <cellStyle name="normální 7" xfId="103"/>
    <cellStyle name="normální 8" xfId="104"/>
    <cellStyle name="Normální 9" xfId="105"/>
    <cellStyle name="normální_POL.XLS" xfId="106"/>
    <cellStyle name="Followed Hyperlink" xfId="107"/>
    <cellStyle name="Poznámka" xfId="108"/>
    <cellStyle name="Poznámka 2" xfId="109"/>
    <cellStyle name="Poznámka 2 2" xfId="110"/>
    <cellStyle name="procent 2" xfId="111"/>
    <cellStyle name="procent 3" xfId="112"/>
    <cellStyle name="Percent" xfId="113"/>
    <cellStyle name="Propojená buňka" xfId="114"/>
    <cellStyle name="Propojená buňka 2" xfId="115"/>
    <cellStyle name="Správně" xfId="116"/>
    <cellStyle name="Správně 2" xfId="117"/>
    <cellStyle name="Styl 1" xfId="118"/>
    <cellStyle name="Styl 1 2" xfId="119"/>
    <cellStyle name="Text upozornění" xfId="120"/>
    <cellStyle name="Text upozornění 2" xfId="121"/>
    <cellStyle name="Vstup" xfId="122"/>
    <cellStyle name="Vstup 2" xfId="123"/>
    <cellStyle name="Výpočet" xfId="124"/>
    <cellStyle name="Výpočet 2" xfId="125"/>
    <cellStyle name="Výstup" xfId="126"/>
    <cellStyle name="Výstup 2" xfId="127"/>
    <cellStyle name="Vysvětlující text" xfId="128"/>
    <cellStyle name="Vysvětlující text 2" xfId="129"/>
    <cellStyle name="Währung" xfId="130"/>
    <cellStyle name="Zvýraznění 1" xfId="131"/>
    <cellStyle name="Zvýraznění 1 2" xfId="132"/>
    <cellStyle name="Zvýraznění 2" xfId="133"/>
    <cellStyle name="Zvýraznění 2 2" xfId="134"/>
    <cellStyle name="Zvýraznění 3" xfId="135"/>
    <cellStyle name="Zvýraznění 3 2" xfId="136"/>
    <cellStyle name="Zvýraznění 4" xfId="137"/>
    <cellStyle name="Zvýraznění 4 2" xfId="138"/>
    <cellStyle name="Zvýraznění 5" xfId="139"/>
    <cellStyle name="Zvýraznění 5 2" xfId="140"/>
    <cellStyle name="Zvýraznění 6" xfId="141"/>
    <cellStyle name="Zvýraznění 6 2" xfId="142"/>
    <cellStyle name="標準_IPS alpha BOQ ME forms detail_Mechanical_El."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nerga-is\ISRT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66FF66"/>
  </sheetPr>
  <dimension ref="A1:O65"/>
  <sheetViews>
    <sheetView showGridLines="0" view="pageBreakPreview" zoomScaleSheetLayoutView="100" workbookViewId="0" topLeftCell="B17">
      <selection activeCell="F7" sqref="F7"/>
    </sheetView>
  </sheetViews>
  <sheetFormatPr defaultColWidth="9.00390625" defaultRowHeight="12.75"/>
  <cols>
    <col min="1" max="1" width="8.50390625" style="0" hidden="1" customWidth="1"/>
    <col min="2" max="2" width="9.125" style="0" customWidth="1"/>
    <col min="3" max="3" width="7.50390625" style="0" customWidth="1"/>
    <col min="4" max="4" width="13.50390625" style="0" customWidth="1"/>
    <col min="5" max="5" width="12.125" style="0" customWidth="1"/>
    <col min="6" max="6" width="11.50390625" style="0" customWidth="1"/>
    <col min="7" max="9" width="11.375" style="0" customWidth="1"/>
    <col min="10" max="10" width="8.875" style="0" customWidth="1"/>
    <col min="11" max="11" width="13.50390625" style="0" customWidth="1"/>
    <col min="12" max="15" width="10.625" style="0" customWidth="1"/>
  </cols>
  <sheetData>
    <row r="1" spans="1:10" ht="33.75" customHeight="1">
      <c r="A1" s="61" t="s">
        <v>36</v>
      </c>
      <c r="B1" s="239" t="s">
        <v>319</v>
      </c>
      <c r="C1" s="240"/>
      <c r="D1" s="240"/>
      <c r="E1" s="240"/>
      <c r="F1" s="240"/>
      <c r="G1" s="240"/>
      <c r="H1" s="240"/>
      <c r="I1" s="240"/>
      <c r="J1" s="241"/>
    </row>
    <row r="2" spans="1:15" ht="37.5" customHeight="1">
      <c r="A2" s="3"/>
      <c r="B2" s="72" t="s">
        <v>23</v>
      </c>
      <c r="C2" s="73"/>
      <c r="D2" s="74"/>
      <c r="E2" s="251" t="s">
        <v>205</v>
      </c>
      <c r="F2" s="251"/>
      <c r="G2" s="251"/>
      <c r="H2" s="251"/>
      <c r="I2" s="251"/>
      <c r="J2" s="252"/>
      <c r="O2" s="1"/>
    </row>
    <row r="3" spans="1:10" ht="23.25" customHeight="1">
      <c r="A3" s="3"/>
      <c r="B3" s="75" t="s">
        <v>42</v>
      </c>
      <c r="C3" s="73"/>
      <c r="D3" s="76"/>
      <c r="E3" s="182" t="s">
        <v>206</v>
      </c>
      <c r="F3" s="77"/>
      <c r="G3" s="77"/>
      <c r="H3" s="73"/>
      <c r="I3" s="78"/>
      <c r="J3" s="79"/>
    </row>
    <row r="4" spans="1:10" ht="23.25" customHeight="1">
      <c r="A4" s="3"/>
      <c r="B4" s="80" t="s">
        <v>43</v>
      </c>
      <c r="C4" s="81"/>
      <c r="D4" s="82"/>
      <c r="E4" s="183" t="s">
        <v>167</v>
      </c>
      <c r="F4" s="83"/>
      <c r="G4" s="84"/>
      <c r="H4" s="83"/>
      <c r="I4" s="84"/>
      <c r="J4" s="85"/>
    </row>
    <row r="5" spans="1:10" ht="24" customHeight="1">
      <c r="A5" s="3"/>
      <c r="B5" s="39" t="s">
        <v>22</v>
      </c>
      <c r="D5" s="214" t="s">
        <v>202</v>
      </c>
      <c r="E5" s="23"/>
      <c r="F5" s="23"/>
      <c r="G5" s="23"/>
      <c r="H5" s="25" t="s">
        <v>33</v>
      </c>
      <c r="I5" s="29">
        <v>26095157</v>
      </c>
      <c r="J5" s="9"/>
    </row>
    <row r="6" spans="1:10" ht="15.75" customHeight="1">
      <c r="A6" s="3"/>
      <c r="B6" s="35"/>
      <c r="C6" s="23"/>
      <c r="D6" s="207" t="s">
        <v>204</v>
      </c>
      <c r="E6" s="23"/>
      <c r="F6" s="23"/>
      <c r="G6" s="23"/>
      <c r="H6" s="25" t="s">
        <v>34</v>
      </c>
      <c r="I6" s="207"/>
      <c r="J6" s="9"/>
    </row>
    <row r="7" spans="1:10" ht="15.75" customHeight="1">
      <c r="A7" s="3"/>
      <c r="B7" s="36"/>
      <c r="C7" s="24"/>
      <c r="D7" s="208" t="s">
        <v>203</v>
      </c>
      <c r="E7" s="31"/>
      <c r="F7" s="31"/>
      <c r="G7" s="31"/>
      <c r="H7" s="32"/>
      <c r="I7" s="31"/>
      <c r="J7" s="42"/>
    </row>
    <row r="8" spans="1:10" ht="24" customHeight="1" hidden="1">
      <c r="A8" s="3"/>
      <c r="B8" s="39" t="s">
        <v>20</v>
      </c>
      <c r="D8" s="29"/>
      <c r="H8" s="25" t="s">
        <v>33</v>
      </c>
      <c r="I8" s="29"/>
      <c r="J8" s="9"/>
    </row>
    <row r="9" spans="1:10" ht="15.75" customHeight="1" hidden="1">
      <c r="A9" s="3"/>
      <c r="B9" s="3"/>
      <c r="D9" s="29"/>
      <c r="H9" s="25" t="s">
        <v>34</v>
      </c>
      <c r="I9" s="29"/>
      <c r="J9" s="9"/>
    </row>
    <row r="10" spans="1:10" ht="15.75" customHeight="1" hidden="1">
      <c r="A10" s="3"/>
      <c r="B10" s="43"/>
      <c r="C10" s="24"/>
      <c r="D10" s="30"/>
      <c r="E10" s="32"/>
      <c r="F10" s="32"/>
      <c r="G10" s="15"/>
      <c r="H10" s="15"/>
      <c r="I10" s="44"/>
      <c r="J10" s="42"/>
    </row>
    <row r="11" spans="1:10" ht="24" customHeight="1">
      <c r="A11" s="3"/>
      <c r="B11" s="39" t="s">
        <v>19</v>
      </c>
      <c r="D11" s="253"/>
      <c r="E11" s="254"/>
      <c r="F11" s="254"/>
      <c r="G11" s="254"/>
      <c r="H11" s="25" t="s">
        <v>33</v>
      </c>
      <c r="I11" s="209"/>
      <c r="J11" s="9"/>
    </row>
    <row r="12" spans="1:10" ht="15.75" customHeight="1">
      <c r="A12" s="3"/>
      <c r="B12" s="35"/>
      <c r="C12" s="23"/>
      <c r="D12" s="256"/>
      <c r="E12" s="257"/>
      <c r="F12" s="257"/>
      <c r="G12" s="257"/>
      <c r="H12" s="25" t="s">
        <v>34</v>
      </c>
      <c r="I12" s="207"/>
      <c r="J12" s="9"/>
    </row>
    <row r="13" spans="1:10" ht="15.75" customHeight="1">
      <c r="A13" s="3"/>
      <c r="B13" s="36"/>
      <c r="C13" s="24"/>
      <c r="D13" s="258"/>
      <c r="E13" s="259"/>
      <c r="F13" s="259"/>
      <c r="G13" s="259"/>
      <c r="H13" s="26"/>
      <c r="I13" s="31"/>
      <c r="J13" s="42"/>
    </row>
    <row r="14" spans="1:10" ht="24" customHeight="1">
      <c r="A14" s="3"/>
      <c r="B14" s="55" t="s">
        <v>21</v>
      </c>
      <c r="C14" s="56"/>
      <c r="D14" s="210"/>
      <c r="E14" s="57"/>
      <c r="F14" s="57"/>
      <c r="G14" s="57"/>
      <c r="H14" s="58"/>
      <c r="I14" s="57"/>
      <c r="J14" s="59"/>
    </row>
    <row r="15" spans="1:10" ht="32.25" customHeight="1">
      <c r="A15" s="3"/>
      <c r="B15" s="43" t="s">
        <v>31</v>
      </c>
      <c r="C15" s="60"/>
      <c r="D15" s="15"/>
      <c r="E15" s="237"/>
      <c r="F15" s="237"/>
      <c r="G15" s="235"/>
      <c r="H15" s="235"/>
      <c r="I15" s="235" t="s">
        <v>30</v>
      </c>
      <c r="J15" s="255"/>
    </row>
    <row r="16" spans="1:10" ht="23.25" customHeight="1">
      <c r="A16" s="141" t="s">
        <v>25</v>
      </c>
      <c r="B16" s="142" t="s">
        <v>25</v>
      </c>
      <c r="C16" s="47"/>
      <c r="D16" s="48"/>
      <c r="E16" s="233"/>
      <c r="F16" s="234"/>
      <c r="G16" s="233"/>
      <c r="H16" s="234"/>
      <c r="I16" s="233">
        <v>0</v>
      </c>
      <c r="J16" s="236"/>
    </row>
    <row r="17" spans="1:10" ht="23.25" customHeight="1">
      <c r="A17" s="141" t="s">
        <v>26</v>
      </c>
      <c r="B17" s="142" t="s">
        <v>26</v>
      </c>
      <c r="C17" s="47"/>
      <c r="D17" s="48"/>
      <c r="E17" s="233"/>
      <c r="F17" s="234"/>
      <c r="G17" s="233"/>
      <c r="H17" s="234"/>
      <c r="I17" s="233">
        <v>0</v>
      </c>
      <c r="J17" s="236"/>
    </row>
    <row r="18" spans="1:10" ht="23.25" customHeight="1">
      <c r="A18" s="141" t="s">
        <v>27</v>
      </c>
      <c r="B18" s="142" t="s">
        <v>27</v>
      </c>
      <c r="C18" s="47"/>
      <c r="D18" s="48"/>
      <c r="E18" s="233"/>
      <c r="F18" s="234"/>
      <c r="G18" s="233"/>
      <c r="H18" s="234"/>
      <c r="I18" s="233">
        <f>I62</f>
        <v>0</v>
      </c>
      <c r="J18" s="236"/>
    </row>
    <row r="19" spans="1:10" ht="23.25" customHeight="1">
      <c r="A19" s="141" t="s">
        <v>74</v>
      </c>
      <c r="B19" s="142" t="s">
        <v>28</v>
      </c>
      <c r="C19" s="47"/>
      <c r="D19" s="48"/>
      <c r="E19" s="233"/>
      <c r="F19" s="234"/>
      <c r="G19" s="233"/>
      <c r="H19" s="234"/>
      <c r="I19" s="233">
        <v>0</v>
      </c>
      <c r="J19" s="236"/>
    </row>
    <row r="20" spans="1:10" ht="23.25" customHeight="1">
      <c r="A20" s="141" t="s">
        <v>75</v>
      </c>
      <c r="B20" s="142" t="s">
        <v>29</v>
      </c>
      <c r="C20" s="47"/>
      <c r="D20" s="48"/>
      <c r="E20" s="233"/>
      <c r="F20" s="234"/>
      <c r="G20" s="233"/>
      <c r="H20" s="234"/>
      <c r="I20" s="233">
        <v>0</v>
      </c>
      <c r="J20" s="236"/>
    </row>
    <row r="21" spans="1:10" ht="23.25" customHeight="1">
      <c r="A21" s="3"/>
      <c r="B21" s="62" t="s">
        <v>30</v>
      </c>
      <c r="C21" s="63"/>
      <c r="D21" s="64"/>
      <c r="E21" s="248"/>
      <c r="F21" s="250"/>
      <c r="G21" s="248"/>
      <c r="H21" s="250"/>
      <c r="I21" s="248">
        <f>SUM(I16:J20)</f>
        <v>0</v>
      </c>
      <c r="J21" s="249"/>
    </row>
    <row r="22" spans="1:10" ht="33" customHeight="1">
      <c r="A22" s="3"/>
      <c r="B22" s="54" t="s">
        <v>32</v>
      </c>
      <c r="C22" s="47"/>
      <c r="D22" s="48"/>
      <c r="E22" s="53"/>
      <c r="F22" s="50"/>
      <c r="G22" s="41"/>
      <c r="H22" s="41"/>
      <c r="I22" s="41"/>
      <c r="J22" s="51"/>
    </row>
    <row r="23" spans="1:10" ht="23.25" customHeight="1">
      <c r="A23" s="3"/>
      <c r="B23" s="46" t="s">
        <v>12</v>
      </c>
      <c r="C23" s="47"/>
      <c r="D23" s="48"/>
      <c r="E23" s="49">
        <v>15</v>
      </c>
      <c r="F23" s="50" t="s">
        <v>0</v>
      </c>
      <c r="G23" s="246">
        <v>0</v>
      </c>
      <c r="H23" s="247"/>
      <c r="I23" s="247"/>
      <c r="J23" s="51" t="str">
        <f aca="true" t="shared" si="0" ref="J23:J28">Mena</f>
        <v>CZK</v>
      </c>
    </row>
    <row r="24" spans="1:10" ht="23.25" customHeight="1">
      <c r="A24" s="3"/>
      <c r="B24" s="46" t="s">
        <v>13</v>
      </c>
      <c r="C24" s="47"/>
      <c r="D24" s="48"/>
      <c r="E24" s="49">
        <f>SazbaDPH1</f>
        <v>15</v>
      </c>
      <c r="F24" s="50" t="s">
        <v>0</v>
      </c>
      <c r="G24" s="264">
        <v>0</v>
      </c>
      <c r="H24" s="265"/>
      <c r="I24" s="265"/>
      <c r="J24" s="51" t="str">
        <f t="shared" si="0"/>
        <v>CZK</v>
      </c>
    </row>
    <row r="25" spans="1:10" ht="23.25" customHeight="1">
      <c r="A25" s="3"/>
      <c r="B25" s="46" t="s">
        <v>14</v>
      </c>
      <c r="C25" s="47"/>
      <c r="D25" s="48"/>
      <c r="E25" s="49">
        <v>21</v>
      </c>
      <c r="F25" s="50" t="s">
        <v>0</v>
      </c>
      <c r="G25" s="246">
        <f>I21</f>
        <v>0</v>
      </c>
      <c r="H25" s="247"/>
      <c r="I25" s="247"/>
      <c r="J25" s="51" t="str">
        <f t="shared" si="0"/>
        <v>CZK</v>
      </c>
    </row>
    <row r="26" spans="1:10" ht="23.25" customHeight="1">
      <c r="A26" s="3"/>
      <c r="B26" s="40" t="s">
        <v>15</v>
      </c>
      <c r="C26" s="19"/>
      <c r="D26" s="15"/>
      <c r="E26" s="37">
        <f>SazbaDPH2</f>
        <v>21</v>
      </c>
      <c r="F26" s="38" t="s">
        <v>0</v>
      </c>
      <c r="G26" s="242">
        <f>ZakladDPHZakl*0.21</f>
        <v>0</v>
      </c>
      <c r="H26" s="243"/>
      <c r="I26" s="243"/>
      <c r="J26" s="45" t="str">
        <f t="shared" si="0"/>
        <v>CZK</v>
      </c>
    </row>
    <row r="27" spans="1:10" ht="23.25" customHeight="1" thickBot="1">
      <c r="A27" s="3"/>
      <c r="B27" s="39" t="s">
        <v>4</v>
      </c>
      <c r="C27" s="17"/>
      <c r="D27" s="20"/>
      <c r="E27" s="17"/>
      <c r="F27" s="18"/>
      <c r="G27" s="244">
        <v>0</v>
      </c>
      <c r="H27" s="244"/>
      <c r="I27" s="244"/>
      <c r="J27" s="52" t="str">
        <f t="shared" si="0"/>
        <v>CZK</v>
      </c>
    </row>
    <row r="28" spans="1:10" ht="27.75" customHeight="1" hidden="1" thickBot="1">
      <c r="A28" s="3"/>
      <c r="B28" s="110" t="s">
        <v>24</v>
      </c>
      <c r="C28" s="111"/>
      <c r="D28" s="111"/>
      <c r="E28" s="112"/>
      <c r="F28" s="113"/>
      <c r="G28" s="245">
        <v>3189398.14</v>
      </c>
      <c r="H28" s="268"/>
      <c r="I28" s="268"/>
      <c r="J28" s="145" t="str">
        <f t="shared" si="0"/>
        <v>CZK</v>
      </c>
    </row>
    <row r="29" spans="1:10" ht="27.75" customHeight="1" thickBot="1">
      <c r="A29" s="3"/>
      <c r="B29" s="110" t="s">
        <v>35</v>
      </c>
      <c r="C29" s="114"/>
      <c r="D29" s="114"/>
      <c r="E29" s="114"/>
      <c r="F29" s="114"/>
      <c r="G29" s="245">
        <f>ZakladDPHZakl+DPHZakl</f>
        <v>0</v>
      </c>
      <c r="H29" s="245"/>
      <c r="I29" s="245"/>
      <c r="J29" s="115" t="s">
        <v>46</v>
      </c>
    </row>
    <row r="30" spans="1:10" ht="12.75" customHeight="1">
      <c r="A30" s="3"/>
      <c r="B30" s="3"/>
      <c r="J30" s="10"/>
    </row>
    <row r="31" spans="1:10" ht="30" customHeight="1">
      <c r="A31" s="3"/>
      <c r="B31" s="3"/>
      <c r="J31" s="10"/>
    </row>
    <row r="32" spans="1:10" ht="18.75" customHeight="1">
      <c r="A32" s="3"/>
      <c r="B32" s="21"/>
      <c r="C32" s="16" t="s">
        <v>11</v>
      </c>
      <c r="D32" s="212"/>
      <c r="E32" s="34"/>
      <c r="F32" s="16" t="s">
        <v>10</v>
      </c>
      <c r="G32" s="213"/>
      <c r="H32" s="146"/>
      <c r="I32" s="34"/>
      <c r="J32" s="10"/>
    </row>
    <row r="33" spans="1:10" ht="47.25" customHeight="1">
      <c r="A33" s="3"/>
      <c r="B33" s="3"/>
      <c r="J33" s="10"/>
    </row>
    <row r="34" spans="1:10" s="28" customFormat="1" ht="18.75" customHeight="1">
      <c r="A34" s="27"/>
      <c r="B34" s="27"/>
      <c r="D34" s="22"/>
      <c r="E34" s="22"/>
      <c r="G34" s="22"/>
      <c r="H34" s="22"/>
      <c r="I34" s="22"/>
      <c r="J34" s="33"/>
    </row>
    <row r="35" spans="1:10" ht="12.75" customHeight="1">
      <c r="A35" s="3"/>
      <c r="B35" s="3"/>
      <c r="D35" s="238" t="s">
        <v>2</v>
      </c>
      <c r="E35" s="238"/>
      <c r="H35" s="11" t="s">
        <v>3</v>
      </c>
      <c r="J35" s="10"/>
    </row>
    <row r="36" spans="1:10" ht="27.75" customHeight="1" thickBot="1">
      <c r="A36" s="12"/>
      <c r="B36" s="12"/>
      <c r="C36" s="13"/>
      <c r="D36" s="13"/>
      <c r="E36" s="13"/>
      <c r="F36" s="13"/>
      <c r="G36" s="13"/>
      <c r="H36" s="13"/>
      <c r="I36" s="13"/>
      <c r="J36" s="14"/>
    </row>
    <row r="37" spans="2:10" ht="27" customHeight="1" hidden="1">
      <c r="B37" s="65" t="s">
        <v>16</v>
      </c>
      <c r="C37" s="2"/>
      <c r="D37" s="2"/>
      <c r="E37" s="2"/>
      <c r="F37" s="98"/>
      <c r="G37" s="98"/>
      <c r="H37" s="98"/>
      <c r="I37" s="98"/>
      <c r="J37" s="2"/>
    </row>
    <row r="38" spans="1:10" ht="25.5" customHeight="1" hidden="1">
      <c r="A38" s="87" t="s">
        <v>37</v>
      </c>
      <c r="B38" s="90" t="s">
        <v>17</v>
      </c>
      <c r="C38" s="91" t="s">
        <v>5</v>
      </c>
      <c r="D38" s="92"/>
      <c r="E38" s="92"/>
      <c r="F38" s="99" t="str">
        <f>B23</f>
        <v>Základ pro sníženou DPH</v>
      </c>
      <c r="G38" s="99" t="str">
        <f>B25</f>
        <v>Základ pro základní DPH</v>
      </c>
      <c r="H38" s="100" t="s">
        <v>18</v>
      </c>
      <c r="I38" s="100" t="s">
        <v>1</v>
      </c>
      <c r="J38" s="93" t="s">
        <v>0</v>
      </c>
    </row>
    <row r="39" spans="1:10" ht="25.5" customHeight="1" hidden="1">
      <c r="A39" s="87">
        <v>1</v>
      </c>
      <c r="B39" s="94" t="s">
        <v>44</v>
      </c>
      <c r="C39" s="262"/>
      <c r="D39" s="263"/>
      <c r="E39" s="263"/>
      <c r="F39" s="101">
        <v>0</v>
      </c>
      <c r="G39" s="102">
        <v>3189398.14</v>
      </c>
      <c r="H39" s="103">
        <v>637879.63</v>
      </c>
      <c r="I39" s="103">
        <v>3827277.77</v>
      </c>
      <c r="J39" s="95">
        <f>IF(CenaCelkemVypocet=0,"",I39/CenaCelkemVypocet*100)</f>
        <v>100</v>
      </c>
    </row>
    <row r="40" spans="1:10" ht="25.5" customHeight="1" hidden="1">
      <c r="A40" s="87">
        <v>2</v>
      </c>
      <c r="B40" s="87" t="s">
        <v>40</v>
      </c>
      <c r="C40" s="270" t="s">
        <v>41</v>
      </c>
      <c r="D40" s="271"/>
      <c r="E40" s="271"/>
      <c r="F40" s="104">
        <v>0</v>
      </c>
      <c r="G40" s="105">
        <v>3189398.14</v>
      </c>
      <c r="H40" s="105">
        <v>637879.63</v>
      </c>
      <c r="I40" s="105">
        <v>3827277.77</v>
      </c>
      <c r="J40" s="88">
        <f>IF(CenaCelkemVypocet=0,"",I40/CenaCelkemVypocet*100)</f>
        <v>100</v>
      </c>
    </row>
    <row r="41" spans="1:10" ht="25.5" customHeight="1" hidden="1">
      <c r="A41" s="87">
        <v>3</v>
      </c>
      <c r="B41" s="96" t="s">
        <v>38</v>
      </c>
      <c r="C41" s="272" t="s">
        <v>39</v>
      </c>
      <c r="D41" s="273"/>
      <c r="E41" s="273"/>
      <c r="F41" s="106">
        <v>0</v>
      </c>
      <c r="G41" s="107">
        <v>3189398.14</v>
      </c>
      <c r="H41" s="107">
        <v>637879.63</v>
      </c>
      <c r="I41" s="107">
        <v>3827277.77</v>
      </c>
      <c r="J41" s="97">
        <f>IF(CenaCelkemVypocet=0,"",I41/CenaCelkemVypocet*100)</f>
        <v>100</v>
      </c>
    </row>
    <row r="42" spans="1:10" ht="25.5" customHeight="1" hidden="1">
      <c r="A42" s="87"/>
      <c r="B42" s="274" t="s">
        <v>45</v>
      </c>
      <c r="C42" s="275"/>
      <c r="D42" s="275"/>
      <c r="E42" s="276"/>
      <c r="F42" s="108">
        <f>SUMIF(A39:A41,"=1",F39:F41)</f>
        <v>0</v>
      </c>
      <c r="G42" s="109">
        <f>SUMIF(A39:A41,"=1",G39:G41)</f>
        <v>3189398.14</v>
      </c>
      <c r="H42" s="109">
        <f>SUMIF(A39:A41,"=1",H39:H41)</f>
        <v>637879.63</v>
      </c>
      <c r="I42" s="109">
        <f>SUMIF(A39:A41,"=1",I39:I41)</f>
        <v>3827277.77</v>
      </c>
      <c r="J42" s="89">
        <f>SUMIF(A39:A41,"=1",J39:J41)</f>
        <v>100</v>
      </c>
    </row>
    <row r="46" ht="15">
      <c r="B46" s="116" t="s">
        <v>47</v>
      </c>
    </row>
    <row r="48" spans="1:10" ht="25.5" customHeight="1">
      <c r="A48" s="117"/>
      <c r="B48" s="121" t="s">
        <v>17</v>
      </c>
      <c r="C48" s="121" t="s">
        <v>5</v>
      </c>
      <c r="D48" s="122"/>
      <c r="E48" s="122"/>
      <c r="F48" s="125" t="s">
        <v>48</v>
      </c>
      <c r="G48" s="126"/>
      <c r="H48" s="126"/>
      <c r="I48" s="126" t="s">
        <v>30</v>
      </c>
      <c r="J48" s="125" t="s">
        <v>0</v>
      </c>
    </row>
    <row r="49" spans="1:10" ht="25.5" customHeight="1">
      <c r="A49" s="118"/>
      <c r="B49" s="127" t="s">
        <v>49</v>
      </c>
      <c r="C49" s="260" t="s">
        <v>50</v>
      </c>
      <c r="D49" s="261"/>
      <c r="E49" s="261"/>
      <c r="F49" s="129" t="s">
        <v>25</v>
      </c>
      <c r="G49" s="130"/>
      <c r="H49" s="130"/>
      <c r="I49" s="130">
        <f>'005_2019_MaR'!G132</f>
        <v>0</v>
      </c>
      <c r="J49" s="131">
        <f>IF(I62=0,"",I49/I62*100)</f>
      </c>
    </row>
    <row r="50" spans="1:10" ht="25.5" customHeight="1">
      <c r="A50" s="118"/>
      <c r="B50" s="120" t="s">
        <v>51</v>
      </c>
      <c r="C50" s="266" t="s">
        <v>52</v>
      </c>
      <c r="D50" s="267"/>
      <c r="E50" s="267"/>
      <c r="F50" s="132" t="s">
        <v>25</v>
      </c>
      <c r="G50" s="133"/>
      <c r="H50" s="133"/>
      <c r="I50" s="133">
        <f>'005_2019_MaR'!G144</f>
        <v>0</v>
      </c>
      <c r="J50" s="134">
        <f>IF(I62=0,"",I50/I62*100)</f>
      </c>
    </row>
    <row r="51" spans="1:10" ht="25.5" customHeight="1">
      <c r="A51" s="118"/>
      <c r="B51" s="120" t="s">
        <v>53</v>
      </c>
      <c r="C51" s="266" t="s">
        <v>54</v>
      </c>
      <c r="D51" s="267"/>
      <c r="E51" s="267"/>
      <c r="F51" s="132" t="s">
        <v>26</v>
      </c>
      <c r="G51" s="133"/>
      <c r="H51" s="133"/>
      <c r="I51" s="133">
        <f>'005_2019_MaR'!G129</f>
        <v>0</v>
      </c>
      <c r="J51" s="134">
        <f>IF(I62=0,"",I51/I62*100)</f>
      </c>
    </row>
    <row r="52" spans="1:10" ht="25.5" customHeight="1">
      <c r="A52" s="118"/>
      <c r="B52" s="120" t="s">
        <v>55</v>
      </c>
      <c r="C52" s="266" t="s">
        <v>56</v>
      </c>
      <c r="D52" s="267"/>
      <c r="E52" s="267"/>
      <c r="F52" s="132" t="s">
        <v>27</v>
      </c>
      <c r="G52" s="133"/>
      <c r="H52" s="133"/>
      <c r="I52" s="133">
        <f>'005_2019_MaR'!G7</f>
        <v>0</v>
      </c>
      <c r="J52" s="134">
        <f>IF(I62=0,"",I52/I62*100)</f>
      </c>
    </row>
    <row r="53" spans="1:10" ht="25.5" customHeight="1">
      <c r="A53" s="118"/>
      <c r="B53" s="120" t="s">
        <v>57</v>
      </c>
      <c r="C53" s="269" t="s">
        <v>58</v>
      </c>
      <c r="D53" s="267"/>
      <c r="E53" s="267"/>
      <c r="F53" s="132" t="s">
        <v>27</v>
      </c>
      <c r="G53" s="133"/>
      <c r="H53" s="133"/>
      <c r="I53" s="133">
        <f>'005_2019_MaR'!G20</f>
        <v>0</v>
      </c>
      <c r="J53" s="134">
        <f>IF(I62=0,"",I53/I62*100)</f>
      </c>
    </row>
    <row r="54" spans="1:10" ht="25.5" customHeight="1">
      <c r="A54" s="118"/>
      <c r="B54" s="120" t="s">
        <v>59</v>
      </c>
      <c r="C54" s="269" t="s">
        <v>143</v>
      </c>
      <c r="D54" s="267"/>
      <c r="E54" s="267"/>
      <c r="F54" s="132" t="s">
        <v>27</v>
      </c>
      <c r="G54" s="133"/>
      <c r="H54" s="133"/>
      <c r="I54" s="133">
        <f>'005_2019_MaR'!G35</f>
        <v>0</v>
      </c>
      <c r="J54" s="134">
        <f>IF(I62=0,"",I54/I62*100)</f>
      </c>
    </row>
    <row r="55" spans="1:10" ht="25.5" customHeight="1">
      <c r="A55" s="118"/>
      <c r="B55" s="120" t="s">
        <v>60</v>
      </c>
      <c r="C55" s="269" t="s">
        <v>138</v>
      </c>
      <c r="D55" s="267"/>
      <c r="E55" s="267"/>
      <c r="F55" s="132" t="s">
        <v>27</v>
      </c>
      <c r="G55" s="133"/>
      <c r="H55" s="133"/>
      <c r="I55" s="133">
        <f>'005_2019_MaR'!G37</f>
        <v>0</v>
      </c>
      <c r="J55" s="134">
        <f>IF(I62=0,"",I55/I62*100)</f>
      </c>
    </row>
    <row r="56" spans="1:10" ht="25.5" customHeight="1">
      <c r="A56" s="118"/>
      <c r="B56" s="120" t="s">
        <v>62</v>
      </c>
      <c r="C56" s="266" t="s">
        <v>63</v>
      </c>
      <c r="D56" s="267"/>
      <c r="E56" s="267"/>
      <c r="F56" s="132" t="s">
        <v>27</v>
      </c>
      <c r="G56" s="133"/>
      <c r="H56" s="133"/>
      <c r="I56" s="133">
        <f>'005_2019_MaR'!G39</f>
        <v>0</v>
      </c>
      <c r="J56" s="134">
        <f>IF(I62=0,"",I56/I62*100)</f>
      </c>
    </row>
    <row r="57" spans="1:10" ht="25.5" customHeight="1">
      <c r="A57" s="118"/>
      <c r="B57" s="120" t="s">
        <v>64</v>
      </c>
      <c r="C57" s="266" t="s">
        <v>65</v>
      </c>
      <c r="D57" s="267"/>
      <c r="E57" s="267"/>
      <c r="F57" s="132" t="s">
        <v>27</v>
      </c>
      <c r="G57" s="133"/>
      <c r="H57" s="133"/>
      <c r="I57" s="133">
        <f>'005_2019_MaR'!G72</f>
        <v>0</v>
      </c>
      <c r="J57" s="134">
        <f>IF(I62=0,"",I57/I62*100)</f>
      </c>
    </row>
    <row r="58" spans="1:10" ht="25.5" customHeight="1">
      <c r="A58" s="118"/>
      <c r="B58" s="120" t="s">
        <v>66</v>
      </c>
      <c r="C58" s="266" t="s">
        <v>67</v>
      </c>
      <c r="D58" s="267"/>
      <c r="E58" s="267"/>
      <c r="F58" s="132" t="s">
        <v>27</v>
      </c>
      <c r="G58" s="133"/>
      <c r="H58" s="133"/>
      <c r="I58" s="133">
        <f>'005_2019_MaR'!G115</f>
        <v>0</v>
      </c>
      <c r="J58" s="134">
        <f>IF(I62=0,"",I58/I62*100)</f>
      </c>
    </row>
    <row r="59" spans="1:10" ht="25.5" customHeight="1">
      <c r="A59" s="118"/>
      <c r="B59" s="120" t="s">
        <v>68</v>
      </c>
      <c r="C59" s="266" t="s">
        <v>69</v>
      </c>
      <c r="D59" s="267"/>
      <c r="E59" s="267"/>
      <c r="F59" s="132" t="s">
        <v>27</v>
      </c>
      <c r="G59" s="133"/>
      <c r="H59" s="133"/>
      <c r="I59" s="133">
        <f>'005_2019_MaR'!G119</f>
        <v>0</v>
      </c>
      <c r="J59" s="134">
        <f>IF(I62=0,"",I59/I62*100)</f>
      </c>
    </row>
    <row r="60" spans="1:10" ht="25.5" customHeight="1">
      <c r="A60" s="118"/>
      <c r="B60" s="120" t="s">
        <v>70</v>
      </c>
      <c r="C60" s="266" t="s">
        <v>71</v>
      </c>
      <c r="D60" s="267"/>
      <c r="E60" s="267"/>
      <c r="F60" s="132" t="s">
        <v>27</v>
      </c>
      <c r="G60" s="133"/>
      <c r="H60" s="133"/>
      <c r="I60" s="133">
        <f>'005_2019_MaR'!G122</f>
        <v>0</v>
      </c>
      <c r="J60" s="134">
        <f>IF(I62=0,"",I60/I62*100)</f>
      </c>
    </row>
    <row r="61" spans="1:10" ht="25.5" customHeight="1">
      <c r="A61" s="118"/>
      <c r="B61" s="128" t="s">
        <v>72</v>
      </c>
      <c r="C61" s="277" t="s">
        <v>73</v>
      </c>
      <c r="D61" s="278"/>
      <c r="E61" s="278"/>
      <c r="F61" s="135" t="s">
        <v>27</v>
      </c>
      <c r="G61" s="136"/>
      <c r="H61" s="136"/>
      <c r="I61" s="136">
        <f>'005_2019_MaR'!G136</f>
        <v>0</v>
      </c>
      <c r="J61" s="137">
        <f>IF(I62=0,"",I61/I62*100)</f>
      </c>
    </row>
    <row r="62" spans="1:10" ht="25.5" customHeight="1">
      <c r="A62" s="119"/>
      <c r="B62" s="123" t="s">
        <v>1</v>
      </c>
      <c r="C62" s="123"/>
      <c r="D62" s="124"/>
      <c r="E62" s="124"/>
      <c r="F62" s="138"/>
      <c r="G62" s="139"/>
      <c r="H62" s="139"/>
      <c r="I62" s="139">
        <f>SUM(I49:I61)</f>
        <v>0</v>
      </c>
      <c r="J62" s="140">
        <f>SUM(J49:J61)</f>
        <v>0</v>
      </c>
    </row>
    <row r="63" spans="6:10" ht="12.75">
      <c r="F63" s="86"/>
      <c r="G63" s="86"/>
      <c r="H63" s="86"/>
      <c r="I63" s="86"/>
      <c r="J63" s="86"/>
    </row>
    <row r="64" spans="6:10" ht="12.75">
      <c r="F64" s="86"/>
      <c r="G64" s="86"/>
      <c r="H64" s="86"/>
      <c r="I64" s="86"/>
      <c r="J64" s="86"/>
    </row>
    <row r="65" spans="6:10" ht="12.75">
      <c r="F65" s="86"/>
      <c r="G65" s="86"/>
      <c r="H65" s="86"/>
      <c r="I65" s="86"/>
      <c r="J65" s="86"/>
    </row>
  </sheetData>
  <sheetProtection/>
  <mergeCells count="51">
    <mergeCell ref="C61:E61"/>
    <mergeCell ref="C51:E51"/>
    <mergeCell ref="C52:E52"/>
    <mergeCell ref="C53:E53"/>
    <mergeCell ref="C54:E54"/>
    <mergeCell ref="C60:E60"/>
    <mergeCell ref="C56:E56"/>
    <mergeCell ref="G17:H17"/>
    <mergeCell ref="G18:H18"/>
    <mergeCell ref="E20:F20"/>
    <mergeCell ref="C55:E55"/>
    <mergeCell ref="C50:E50"/>
    <mergeCell ref="C40:E40"/>
    <mergeCell ref="C41:E41"/>
    <mergeCell ref="B42:E42"/>
    <mergeCell ref="I20:J20"/>
    <mergeCell ref="G21:H21"/>
    <mergeCell ref="C58:E58"/>
    <mergeCell ref="C57:E57"/>
    <mergeCell ref="G28:I28"/>
    <mergeCell ref="C59:E59"/>
    <mergeCell ref="D13:G13"/>
    <mergeCell ref="C49:E49"/>
    <mergeCell ref="E17:F17"/>
    <mergeCell ref="E18:F18"/>
    <mergeCell ref="I18:J18"/>
    <mergeCell ref="G19:H19"/>
    <mergeCell ref="C39:E39"/>
    <mergeCell ref="G24:I24"/>
    <mergeCell ref="G23:I23"/>
    <mergeCell ref="E19:F19"/>
    <mergeCell ref="I16:J16"/>
    <mergeCell ref="I21:J21"/>
    <mergeCell ref="I19:J19"/>
    <mergeCell ref="E21:F21"/>
    <mergeCell ref="G16:H16"/>
    <mergeCell ref="E2:J2"/>
    <mergeCell ref="D11:G11"/>
    <mergeCell ref="E16:F16"/>
    <mergeCell ref="I15:J15"/>
    <mergeCell ref="D12:G12"/>
    <mergeCell ref="G20:H20"/>
    <mergeCell ref="G15:H15"/>
    <mergeCell ref="I17:J17"/>
    <mergeCell ref="E15:F15"/>
    <mergeCell ref="D35:E35"/>
    <mergeCell ref="B1:J1"/>
    <mergeCell ref="G26:I26"/>
    <mergeCell ref="G27:I27"/>
    <mergeCell ref="G29:I29"/>
    <mergeCell ref="G25:I25"/>
  </mergeCells>
  <printOptions/>
  <pageMargins left="0.3937007874015748" right="0.1968503937007874" top="0.3937007874015748" bottom="0.3937007874015748" header="0" footer="0.1968503937007874"/>
  <pageSetup fitToHeight="9999" horizontalDpi="300" verticalDpi="300" orientation="portrait" paperSize="9" r:id="rId3"/>
  <headerFooter alignWithMargins="0">
    <oddFooter>&amp;L&amp;9Zpracováno programem &amp;"Arial CE,tučné"BUILDpower S,  © RTS, a.s.&amp;R&amp;9Stránka &amp;P z &amp;N</oddFooter>
  </headerFooter>
  <rowBreaks count="1" manualBreakCount="1">
    <brk id="36" max="9" man="1"/>
  </rowBreaks>
  <legacyDrawing r:id="rId2"/>
</worksheet>
</file>

<file path=xl/worksheets/sheet2.xml><?xml version="1.0" encoding="utf-8"?>
<worksheet xmlns="http://schemas.openxmlformats.org/spreadsheetml/2006/main" xmlns:r="http://schemas.openxmlformats.org/officeDocument/2006/relationships">
  <sheetPr>
    <tabColor rgb="FFFF9966"/>
  </sheetPr>
  <dimension ref="A1:G5"/>
  <sheetViews>
    <sheetView zoomScalePageLayoutView="0" workbookViewId="0" topLeftCell="A1">
      <selection activeCell="A1" sqref="A1:J20"/>
    </sheetView>
  </sheetViews>
  <sheetFormatPr defaultColWidth="9.125" defaultRowHeight="12.75"/>
  <cols>
    <col min="1" max="1" width="4.375" style="4" customWidth="1"/>
    <col min="2" max="2" width="14.50390625" style="4" customWidth="1"/>
    <col min="3" max="3" width="38.375" style="8" customWidth="1"/>
    <col min="4" max="4" width="4.50390625" style="4" customWidth="1"/>
    <col min="5" max="5" width="10.50390625" style="4" customWidth="1"/>
    <col min="6" max="6" width="9.875" style="4" customWidth="1"/>
    <col min="7" max="7" width="12.625" style="4" customWidth="1"/>
    <col min="8" max="16384" width="9.125" style="4" customWidth="1"/>
  </cols>
  <sheetData>
    <row r="1" spans="1:7" ht="15.75" thickBot="1">
      <c r="A1" s="279" t="s">
        <v>6</v>
      </c>
      <c r="B1" s="279"/>
      <c r="C1" s="280"/>
      <c r="D1" s="279"/>
      <c r="E1" s="279"/>
      <c r="F1" s="279"/>
      <c r="G1" s="279"/>
    </row>
    <row r="2" spans="1:7" ht="24.75" customHeight="1" thickTop="1">
      <c r="A2" s="66" t="s">
        <v>7</v>
      </c>
      <c r="B2" s="67"/>
      <c r="C2" s="281"/>
      <c r="D2" s="281"/>
      <c r="E2" s="281"/>
      <c r="F2" s="281"/>
      <c r="G2" s="282"/>
    </row>
    <row r="3" spans="1:7" ht="24.75" customHeight="1">
      <c r="A3" s="68" t="s">
        <v>8</v>
      </c>
      <c r="B3" s="69"/>
      <c r="C3" s="283"/>
      <c r="D3" s="283"/>
      <c r="E3" s="283"/>
      <c r="F3" s="283"/>
      <c r="G3" s="284"/>
    </row>
    <row r="4" spans="1:7" ht="24.75" customHeight="1" thickBot="1">
      <c r="A4" s="70" t="s">
        <v>9</v>
      </c>
      <c r="B4" s="71"/>
      <c r="C4" s="285"/>
      <c r="D4" s="285"/>
      <c r="E4" s="285"/>
      <c r="F4" s="285"/>
      <c r="G4" s="286"/>
    </row>
    <row r="5" spans="2:4" ht="13.5" thickTop="1">
      <c r="B5" s="5"/>
      <c r="C5" s="6"/>
      <c r="D5" s="7"/>
    </row>
  </sheetData>
  <sheetProtection/>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sheetPr>
    <tabColor rgb="FFFF9966"/>
    <outlinePr summaryBelow="0"/>
  </sheetPr>
  <dimension ref="A1:BH155"/>
  <sheetViews>
    <sheetView showGridLines="0" tabSelected="1" view="pageBreakPreview" zoomScaleSheetLayoutView="100" zoomScalePageLayoutView="0" workbookViewId="0" topLeftCell="A124">
      <selection activeCell="A138" sqref="A138:G138"/>
    </sheetView>
  </sheetViews>
  <sheetFormatPr defaultColWidth="9.125" defaultRowHeight="12.75" outlineLevelRow="1"/>
  <cols>
    <col min="1" max="1" width="4.375" style="147" customWidth="1"/>
    <col min="2" max="2" width="14.50390625" style="148" customWidth="1"/>
    <col min="3" max="3" width="38.375" style="148" customWidth="1"/>
    <col min="4" max="4" width="4.50390625" style="147" customWidth="1"/>
    <col min="5" max="5" width="10.50390625" style="147" customWidth="1"/>
    <col min="6" max="6" width="9.875" style="147" customWidth="1"/>
    <col min="7" max="7" width="12.625" style="147" customWidth="1"/>
    <col min="8" max="19" width="9.125" style="147" hidden="1" customWidth="1"/>
    <col min="20" max="20" width="13.50390625" style="147" customWidth="1"/>
    <col min="21" max="24" width="3.625" style="147" customWidth="1"/>
    <col min="25" max="28" width="9.125" style="147" customWidth="1"/>
    <col min="29" max="39" width="0" style="147" hidden="1" customWidth="1"/>
    <col min="40" max="16384" width="9.125" style="147" customWidth="1"/>
  </cols>
  <sheetData>
    <row r="1" spans="1:31" ht="16.5" customHeight="1">
      <c r="A1" s="287" t="str">
        <f>KL!B1</f>
        <v>Výkaz výměr</v>
      </c>
      <c r="B1" s="287"/>
      <c r="C1" s="288"/>
      <c r="D1" s="287"/>
      <c r="E1" s="287"/>
      <c r="F1" s="287"/>
      <c r="G1" s="287"/>
      <c r="AE1" s="147" t="s">
        <v>76</v>
      </c>
    </row>
    <row r="2" spans="1:31" ht="24.75" customHeight="1">
      <c r="A2" s="143" t="s">
        <v>7</v>
      </c>
      <c r="B2" s="184" t="s">
        <v>207</v>
      </c>
      <c r="C2" s="289" t="s">
        <v>205</v>
      </c>
      <c r="D2" s="283"/>
      <c r="E2" s="283"/>
      <c r="F2" s="283"/>
      <c r="G2" s="290"/>
      <c r="AE2" s="147" t="s">
        <v>77</v>
      </c>
    </row>
    <row r="3" spans="1:31" ht="24.75" customHeight="1">
      <c r="A3" s="143" t="s">
        <v>8</v>
      </c>
      <c r="B3" s="69" t="s">
        <v>208</v>
      </c>
      <c r="C3" s="289" t="s">
        <v>209</v>
      </c>
      <c r="D3" s="283"/>
      <c r="E3" s="283"/>
      <c r="F3" s="283"/>
      <c r="G3" s="290"/>
      <c r="AE3" s="147" t="s">
        <v>78</v>
      </c>
    </row>
    <row r="4" spans="1:31" ht="24.75" customHeight="1">
      <c r="A4" s="144" t="s">
        <v>9</v>
      </c>
      <c r="B4" s="185" t="s">
        <v>207</v>
      </c>
      <c r="C4" s="291" t="s">
        <v>167</v>
      </c>
      <c r="D4" s="292"/>
      <c r="E4" s="292"/>
      <c r="F4" s="292"/>
      <c r="G4" s="293"/>
      <c r="AE4" s="147" t="s">
        <v>79</v>
      </c>
    </row>
    <row r="5" spans="3:4" ht="13.5" customHeight="1">
      <c r="C5" s="149"/>
      <c r="D5" s="16"/>
    </row>
    <row r="6" spans="1:19" ht="12.75" customHeight="1">
      <c r="A6" s="150" t="s">
        <v>80</v>
      </c>
      <c r="B6" s="151" t="s">
        <v>81</v>
      </c>
      <c r="C6" s="152" t="s">
        <v>82</v>
      </c>
      <c r="D6" s="150" t="s">
        <v>83</v>
      </c>
      <c r="E6" s="150" t="s">
        <v>84</v>
      </c>
      <c r="F6" s="153" t="s">
        <v>85</v>
      </c>
      <c r="G6" s="150" t="s">
        <v>86</v>
      </c>
      <c r="H6" s="154"/>
      <c r="I6" s="154"/>
      <c r="J6" s="154"/>
      <c r="K6" s="154"/>
      <c r="L6" s="154"/>
      <c r="M6" s="154"/>
      <c r="N6" s="154"/>
      <c r="O6" s="154"/>
      <c r="P6" s="154"/>
      <c r="Q6" s="154"/>
      <c r="R6" s="154"/>
      <c r="S6" s="154"/>
    </row>
    <row r="7" spans="1:31" ht="12.75" customHeight="1">
      <c r="A7" s="155" t="s">
        <v>87</v>
      </c>
      <c r="B7" s="156" t="s">
        <v>55</v>
      </c>
      <c r="C7" s="157" t="s">
        <v>56</v>
      </c>
      <c r="D7" s="158"/>
      <c r="E7" s="159"/>
      <c r="F7" s="160"/>
      <c r="G7" s="160"/>
      <c r="H7" s="160"/>
      <c r="I7" s="160"/>
      <c r="J7" s="160"/>
      <c r="K7" s="160"/>
      <c r="L7" s="160"/>
      <c r="M7" s="160"/>
      <c r="N7" s="160"/>
      <c r="O7" s="160"/>
      <c r="P7" s="160"/>
      <c r="Q7" s="160"/>
      <c r="R7" s="161"/>
      <c r="S7" s="160"/>
      <c r="AE7" s="147" t="s">
        <v>88</v>
      </c>
    </row>
    <row r="8" spans="1:60" ht="30" outlineLevel="1">
      <c r="A8" s="201">
        <v>1</v>
      </c>
      <c r="B8" s="201" t="s">
        <v>290</v>
      </c>
      <c r="C8" s="189" t="s">
        <v>210</v>
      </c>
      <c r="D8" s="190" t="s">
        <v>89</v>
      </c>
      <c r="E8" s="188">
        <v>1</v>
      </c>
      <c r="F8" s="177"/>
      <c r="G8" s="177"/>
      <c r="H8" s="166"/>
      <c r="I8" s="166"/>
      <c r="J8" s="166"/>
      <c r="K8" s="166"/>
      <c r="L8" s="166"/>
      <c r="M8" s="166"/>
      <c r="N8" s="166"/>
      <c r="O8" s="166"/>
      <c r="P8" s="166"/>
      <c r="Q8" s="166"/>
      <c r="R8" s="167"/>
      <c r="S8" s="166"/>
      <c r="T8" s="168"/>
      <c r="U8" s="168"/>
      <c r="V8" s="200"/>
      <c r="W8" s="168"/>
      <c r="X8" s="168"/>
      <c r="Y8" s="168"/>
      <c r="Z8" s="168"/>
      <c r="AA8" s="168"/>
      <c r="AB8" s="168"/>
      <c r="AC8" s="168"/>
      <c r="AD8" s="168"/>
      <c r="AE8" s="168" t="s">
        <v>90</v>
      </c>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row>
    <row r="9" spans="1:60" ht="20.25" outlineLevel="1">
      <c r="A9" s="201">
        <f>A8+1</f>
        <v>2</v>
      </c>
      <c r="B9" s="201" t="s">
        <v>291</v>
      </c>
      <c r="C9" s="189" t="s">
        <v>144</v>
      </c>
      <c r="D9" s="190" t="s">
        <v>89</v>
      </c>
      <c r="E9" s="188">
        <v>7</v>
      </c>
      <c r="F9" s="177"/>
      <c r="G9" s="177"/>
      <c r="H9" s="166"/>
      <c r="I9" s="166"/>
      <c r="J9" s="166"/>
      <c r="K9" s="166"/>
      <c r="L9" s="166"/>
      <c r="M9" s="166"/>
      <c r="N9" s="166"/>
      <c r="O9" s="166"/>
      <c r="P9" s="166"/>
      <c r="Q9" s="166"/>
      <c r="R9" s="167"/>
      <c r="S9" s="166"/>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row>
    <row r="10" spans="1:60" ht="20.25" outlineLevel="1">
      <c r="A10" s="201">
        <f aca="true" t="shared" si="0" ref="A10:A19">A9+1</f>
        <v>3</v>
      </c>
      <c r="B10" s="201" t="s">
        <v>292</v>
      </c>
      <c r="C10" s="189" t="s">
        <v>211</v>
      </c>
      <c r="D10" s="190" t="s">
        <v>89</v>
      </c>
      <c r="E10" s="188">
        <v>5</v>
      </c>
      <c r="F10" s="177"/>
      <c r="G10" s="177"/>
      <c r="H10" s="166"/>
      <c r="I10" s="166"/>
      <c r="J10" s="166"/>
      <c r="K10" s="166"/>
      <c r="L10" s="166"/>
      <c r="M10" s="166"/>
      <c r="N10" s="166"/>
      <c r="O10" s="166"/>
      <c r="P10" s="166"/>
      <c r="Q10" s="166"/>
      <c r="R10" s="167"/>
      <c r="S10" s="166"/>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row>
    <row r="11" spans="1:60" ht="20.25" outlineLevel="1">
      <c r="A11" s="201">
        <f t="shared" si="0"/>
        <v>4</v>
      </c>
      <c r="B11" s="201" t="s">
        <v>293</v>
      </c>
      <c r="C11" s="189" t="s">
        <v>212</v>
      </c>
      <c r="D11" s="190" t="s">
        <v>89</v>
      </c>
      <c r="E11" s="188">
        <v>10</v>
      </c>
      <c r="F11" s="177"/>
      <c r="G11" s="177"/>
      <c r="H11" s="166"/>
      <c r="I11" s="166"/>
      <c r="J11" s="166"/>
      <c r="K11" s="166"/>
      <c r="L11" s="166"/>
      <c r="M11" s="166"/>
      <c r="N11" s="166"/>
      <c r="O11" s="166"/>
      <c r="P11" s="166"/>
      <c r="Q11" s="166"/>
      <c r="R11" s="167"/>
      <c r="S11" s="166"/>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row>
    <row r="12" spans="1:60" ht="20.25" outlineLevel="1">
      <c r="A12" s="201">
        <f t="shared" si="0"/>
        <v>5</v>
      </c>
      <c r="B12" s="201" t="s">
        <v>294</v>
      </c>
      <c r="C12" s="189" t="s">
        <v>213</v>
      </c>
      <c r="D12" s="190" t="s">
        <v>89</v>
      </c>
      <c r="E12" s="188">
        <v>10</v>
      </c>
      <c r="F12" s="177"/>
      <c r="G12" s="177"/>
      <c r="H12" s="166"/>
      <c r="I12" s="166"/>
      <c r="J12" s="166"/>
      <c r="K12" s="166"/>
      <c r="L12" s="166"/>
      <c r="M12" s="166"/>
      <c r="N12" s="166"/>
      <c r="O12" s="166"/>
      <c r="P12" s="166"/>
      <c r="Q12" s="166"/>
      <c r="R12" s="167"/>
      <c r="S12" s="166"/>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row>
    <row r="13" spans="1:60" ht="20.25" outlineLevel="1">
      <c r="A13" s="201">
        <f t="shared" si="0"/>
        <v>6</v>
      </c>
      <c r="B13" s="201" t="s">
        <v>295</v>
      </c>
      <c r="C13" s="189" t="s">
        <v>145</v>
      </c>
      <c r="D13" s="190" t="s">
        <v>89</v>
      </c>
      <c r="E13" s="188">
        <f>E9+E10</f>
        <v>12</v>
      </c>
      <c r="F13" s="177"/>
      <c r="G13" s="177"/>
      <c r="H13" s="166"/>
      <c r="I13" s="166"/>
      <c r="J13" s="166"/>
      <c r="K13" s="166"/>
      <c r="L13" s="166"/>
      <c r="M13" s="166"/>
      <c r="N13" s="166"/>
      <c r="O13" s="166"/>
      <c r="P13" s="166"/>
      <c r="Q13" s="166"/>
      <c r="R13" s="167"/>
      <c r="S13" s="166"/>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row>
    <row r="14" spans="1:60" ht="20.25" outlineLevel="1">
      <c r="A14" s="201">
        <f t="shared" si="0"/>
        <v>7</v>
      </c>
      <c r="B14" s="201" t="s">
        <v>296</v>
      </c>
      <c r="C14" s="189" t="s">
        <v>146</v>
      </c>
      <c r="D14" s="190" t="s">
        <v>89</v>
      </c>
      <c r="E14" s="188">
        <f>E11</f>
        <v>10</v>
      </c>
      <c r="F14" s="177"/>
      <c r="G14" s="177"/>
      <c r="H14" s="166"/>
      <c r="I14" s="166"/>
      <c r="J14" s="166"/>
      <c r="K14" s="166"/>
      <c r="L14" s="166"/>
      <c r="M14" s="166"/>
      <c r="N14" s="166"/>
      <c r="O14" s="166"/>
      <c r="P14" s="166"/>
      <c r="Q14" s="166"/>
      <c r="R14" s="167"/>
      <c r="S14" s="166"/>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row>
    <row r="15" spans="1:60" ht="20.25" outlineLevel="1">
      <c r="A15" s="201">
        <f t="shared" si="0"/>
        <v>8</v>
      </c>
      <c r="B15" s="201" t="s">
        <v>297</v>
      </c>
      <c r="C15" s="189" t="s">
        <v>147</v>
      </c>
      <c r="D15" s="190" t="s">
        <v>89</v>
      </c>
      <c r="E15" s="188">
        <f>E12</f>
        <v>10</v>
      </c>
      <c r="F15" s="177"/>
      <c r="G15" s="177"/>
      <c r="H15" s="166"/>
      <c r="I15" s="166"/>
      <c r="J15" s="166"/>
      <c r="K15" s="166"/>
      <c r="L15" s="166"/>
      <c r="M15" s="166"/>
      <c r="N15" s="166"/>
      <c r="O15" s="166"/>
      <c r="P15" s="166"/>
      <c r="Q15" s="166"/>
      <c r="R15" s="167"/>
      <c r="S15" s="166"/>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row>
    <row r="16" spans="1:60" ht="12.75" outlineLevel="1">
      <c r="A16" s="201">
        <f t="shared" si="0"/>
        <v>9</v>
      </c>
      <c r="B16" s="162" t="s">
        <v>165</v>
      </c>
      <c r="C16" s="163" t="s">
        <v>214</v>
      </c>
      <c r="D16" s="164" t="s">
        <v>89</v>
      </c>
      <c r="E16" s="188">
        <v>1</v>
      </c>
      <c r="F16" s="166"/>
      <c r="G16" s="166"/>
      <c r="H16" s="166"/>
      <c r="I16" s="166"/>
      <c r="J16" s="166"/>
      <c r="K16" s="166"/>
      <c r="L16" s="166"/>
      <c r="M16" s="166"/>
      <c r="N16" s="166"/>
      <c r="O16" s="166"/>
      <c r="P16" s="166"/>
      <c r="Q16" s="166"/>
      <c r="R16" s="167"/>
      <c r="S16" s="166"/>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row>
    <row r="17" spans="1:60" ht="12.75" outlineLevel="1">
      <c r="A17" s="201">
        <f t="shared" si="0"/>
        <v>10</v>
      </c>
      <c r="B17" s="162" t="s">
        <v>215</v>
      </c>
      <c r="C17" s="163" t="s">
        <v>150</v>
      </c>
      <c r="D17" s="164" t="s">
        <v>89</v>
      </c>
      <c r="E17" s="188">
        <v>2</v>
      </c>
      <c r="F17" s="166"/>
      <c r="G17" s="166"/>
      <c r="H17" s="166"/>
      <c r="I17" s="166"/>
      <c r="J17" s="166"/>
      <c r="K17" s="166"/>
      <c r="L17" s="166"/>
      <c r="M17" s="166"/>
      <c r="N17" s="166"/>
      <c r="O17" s="166"/>
      <c r="P17" s="166"/>
      <c r="Q17" s="166"/>
      <c r="R17" s="167"/>
      <c r="S17" s="166"/>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row>
    <row r="18" spans="1:60" ht="12.75" outlineLevel="1">
      <c r="A18" s="201">
        <f t="shared" si="0"/>
        <v>11</v>
      </c>
      <c r="B18" s="162" t="s">
        <v>216</v>
      </c>
      <c r="C18" s="163" t="s">
        <v>217</v>
      </c>
      <c r="D18" s="164" t="s">
        <v>89</v>
      </c>
      <c r="E18" s="188">
        <v>2</v>
      </c>
      <c r="F18" s="166"/>
      <c r="G18" s="166"/>
      <c r="H18" s="166"/>
      <c r="I18" s="166"/>
      <c r="J18" s="166"/>
      <c r="K18" s="166"/>
      <c r="L18" s="166"/>
      <c r="M18" s="166"/>
      <c r="N18" s="166"/>
      <c r="O18" s="166"/>
      <c r="P18" s="166"/>
      <c r="Q18" s="166"/>
      <c r="R18" s="167"/>
      <c r="S18" s="166"/>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row>
    <row r="19" spans="1:60" ht="12.75" outlineLevel="1">
      <c r="A19" s="201">
        <f t="shared" si="0"/>
        <v>12</v>
      </c>
      <c r="B19" s="186" t="s">
        <v>139</v>
      </c>
      <c r="C19" s="187" t="s">
        <v>141</v>
      </c>
      <c r="D19" s="180" t="s">
        <v>89</v>
      </c>
      <c r="E19" s="215">
        <v>1</v>
      </c>
      <c r="F19" s="177"/>
      <c r="G19" s="166"/>
      <c r="H19" s="166"/>
      <c r="I19" s="166"/>
      <c r="J19" s="166"/>
      <c r="K19" s="166"/>
      <c r="L19" s="166"/>
      <c r="M19" s="166"/>
      <c r="N19" s="166"/>
      <c r="O19" s="166"/>
      <c r="P19" s="166"/>
      <c r="Q19" s="166"/>
      <c r="R19" s="167"/>
      <c r="S19" s="166"/>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row>
    <row r="20" spans="1:31" ht="12.75">
      <c r="A20" s="170" t="s">
        <v>87</v>
      </c>
      <c r="B20" s="171" t="s">
        <v>57</v>
      </c>
      <c r="C20" s="196" t="s">
        <v>58</v>
      </c>
      <c r="D20" s="172"/>
      <c r="E20" s="173"/>
      <c r="F20" s="174"/>
      <c r="G20" s="174"/>
      <c r="H20" s="174"/>
      <c r="I20" s="174"/>
      <c r="J20" s="174"/>
      <c r="K20" s="174"/>
      <c r="L20" s="174"/>
      <c r="M20" s="174"/>
      <c r="N20" s="174"/>
      <c r="O20" s="174"/>
      <c r="P20" s="174"/>
      <c r="Q20" s="174"/>
      <c r="R20" s="175"/>
      <c r="S20" s="174"/>
      <c r="AE20" s="147" t="s">
        <v>88</v>
      </c>
    </row>
    <row r="21" spans="1:60" ht="20.25" outlineLevel="1">
      <c r="A21" s="162">
        <f>A19+1</f>
        <v>13</v>
      </c>
      <c r="B21" s="162" t="s">
        <v>153</v>
      </c>
      <c r="C21" s="189" t="s">
        <v>154</v>
      </c>
      <c r="D21" s="164" t="s">
        <v>89</v>
      </c>
      <c r="E21" s="165">
        <v>1</v>
      </c>
      <c r="F21" s="166"/>
      <c r="G21" s="166"/>
      <c r="H21" s="166"/>
      <c r="I21" s="166"/>
      <c r="J21" s="166"/>
      <c r="K21" s="166"/>
      <c r="L21" s="166"/>
      <c r="M21" s="166"/>
      <c r="N21" s="166"/>
      <c r="O21" s="166"/>
      <c r="P21" s="166"/>
      <c r="Q21" s="166"/>
      <c r="R21" s="167"/>
      <c r="S21" s="166"/>
      <c r="T21" s="168"/>
      <c r="U21" s="168"/>
      <c r="V21" s="168"/>
      <c r="W21" s="168"/>
      <c r="X21" s="168"/>
      <c r="Y21" s="168"/>
      <c r="Z21" s="168"/>
      <c r="AA21" s="168"/>
      <c r="AB21" s="168"/>
      <c r="AC21" s="168"/>
      <c r="AD21" s="168"/>
      <c r="AE21" s="168" t="s">
        <v>90</v>
      </c>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row>
    <row r="22" spans="1:60" ht="20.25" outlineLevel="1">
      <c r="A22" s="162">
        <f aca="true" t="shared" si="1" ref="A22:A34">A21+1</f>
        <v>14</v>
      </c>
      <c r="B22" s="162" t="s">
        <v>156</v>
      </c>
      <c r="C22" s="189" t="s">
        <v>155</v>
      </c>
      <c r="D22" s="164" t="s">
        <v>89</v>
      </c>
      <c r="E22" s="188">
        <v>18</v>
      </c>
      <c r="F22" s="166"/>
      <c r="G22" s="166"/>
      <c r="H22" s="166"/>
      <c r="I22" s="166"/>
      <c r="J22" s="166"/>
      <c r="K22" s="166"/>
      <c r="L22" s="166"/>
      <c r="M22" s="166"/>
      <c r="N22" s="166"/>
      <c r="O22" s="166"/>
      <c r="P22" s="166"/>
      <c r="Q22" s="166"/>
      <c r="R22" s="167"/>
      <c r="S22" s="166"/>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row>
    <row r="23" spans="1:60" ht="20.25" outlineLevel="1">
      <c r="A23" s="201">
        <f t="shared" si="1"/>
        <v>15</v>
      </c>
      <c r="B23" s="201" t="s">
        <v>157</v>
      </c>
      <c r="C23" s="189" t="s">
        <v>149</v>
      </c>
      <c r="D23" s="190" t="s">
        <v>89</v>
      </c>
      <c r="E23" s="188">
        <v>8</v>
      </c>
      <c r="F23" s="177"/>
      <c r="G23" s="177"/>
      <c r="H23" s="166"/>
      <c r="I23" s="166"/>
      <c r="J23" s="166"/>
      <c r="K23" s="166"/>
      <c r="L23" s="166"/>
      <c r="M23" s="166"/>
      <c r="N23" s="166"/>
      <c r="O23" s="166"/>
      <c r="P23" s="166"/>
      <c r="Q23" s="166"/>
      <c r="R23" s="167"/>
      <c r="S23" s="166"/>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row>
    <row r="24" spans="1:60" ht="20.25" outlineLevel="1">
      <c r="A24" s="201">
        <f t="shared" si="1"/>
        <v>16</v>
      </c>
      <c r="B24" s="201" t="s">
        <v>151</v>
      </c>
      <c r="C24" s="189" t="s">
        <v>152</v>
      </c>
      <c r="D24" s="190" t="s">
        <v>89</v>
      </c>
      <c r="E24" s="188">
        <v>1</v>
      </c>
      <c r="F24" s="177"/>
      <c r="G24" s="177"/>
      <c r="H24" s="166"/>
      <c r="I24" s="166"/>
      <c r="J24" s="166"/>
      <c r="K24" s="166"/>
      <c r="L24" s="166"/>
      <c r="M24" s="166"/>
      <c r="N24" s="166"/>
      <c r="O24" s="166"/>
      <c r="P24" s="166"/>
      <c r="Q24" s="166"/>
      <c r="R24" s="167"/>
      <c r="S24" s="166"/>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row>
    <row r="25" spans="1:60" ht="20.25" outlineLevel="1">
      <c r="A25" s="201">
        <f t="shared" si="1"/>
        <v>17</v>
      </c>
      <c r="B25" s="201" t="s">
        <v>148</v>
      </c>
      <c r="C25" s="189" t="s">
        <v>169</v>
      </c>
      <c r="D25" s="190" t="s">
        <v>89</v>
      </c>
      <c r="E25" s="188">
        <v>1</v>
      </c>
      <c r="F25" s="177"/>
      <c r="G25" s="177"/>
      <c r="H25" s="166"/>
      <c r="I25" s="166"/>
      <c r="J25" s="166"/>
      <c r="K25" s="166"/>
      <c r="L25" s="166"/>
      <c r="M25" s="166"/>
      <c r="N25" s="166"/>
      <c r="O25" s="166"/>
      <c r="P25" s="166"/>
      <c r="Q25" s="166"/>
      <c r="R25" s="167"/>
      <c r="S25" s="166"/>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row>
    <row r="26" spans="1:60" ht="12.75" outlineLevel="1">
      <c r="A26" s="201">
        <f t="shared" si="1"/>
        <v>18</v>
      </c>
      <c r="B26" s="201" t="s">
        <v>162</v>
      </c>
      <c r="C26" s="189" t="s">
        <v>163</v>
      </c>
      <c r="D26" s="190" t="s">
        <v>89</v>
      </c>
      <c r="E26" s="188">
        <v>4</v>
      </c>
      <c r="F26" s="177"/>
      <c r="G26" s="177"/>
      <c r="H26" s="166"/>
      <c r="I26" s="166"/>
      <c r="J26" s="166"/>
      <c r="K26" s="166"/>
      <c r="L26" s="166"/>
      <c r="M26" s="166"/>
      <c r="N26" s="166"/>
      <c r="O26" s="166"/>
      <c r="P26" s="166"/>
      <c r="Q26" s="166"/>
      <c r="R26" s="167"/>
      <c r="S26" s="166"/>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row>
    <row r="27" spans="1:60" ht="30" outlineLevel="1">
      <c r="A27" s="201">
        <f t="shared" si="1"/>
        <v>19</v>
      </c>
      <c r="B27" s="211" t="s">
        <v>137</v>
      </c>
      <c r="C27" s="189" t="s">
        <v>164</v>
      </c>
      <c r="D27" s="190" t="s">
        <v>89</v>
      </c>
      <c r="E27" s="188">
        <v>1</v>
      </c>
      <c r="F27" s="177"/>
      <c r="G27" s="177"/>
      <c r="H27" s="166"/>
      <c r="I27" s="166"/>
      <c r="J27" s="166"/>
      <c r="K27" s="166"/>
      <c r="L27" s="166"/>
      <c r="M27" s="166"/>
      <c r="N27" s="166"/>
      <c r="O27" s="166"/>
      <c r="P27" s="166"/>
      <c r="Q27" s="166"/>
      <c r="R27" s="167"/>
      <c r="S27" s="166"/>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row>
    <row r="28" spans="1:60" ht="30" outlineLevel="1">
      <c r="A28" s="201">
        <f t="shared" si="1"/>
        <v>20</v>
      </c>
      <c r="B28" s="193" t="s">
        <v>160</v>
      </c>
      <c r="C28" s="189" t="s">
        <v>161</v>
      </c>
      <c r="D28" s="190" t="s">
        <v>89</v>
      </c>
      <c r="E28" s="188">
        <v>1</v>
      </c>
      <c r="F28" s="177"/>
      <c r="G28" s="177"/>
      <c r="H28" s="166"/>
      <c r="I28" s="166"/>
      <c r="J28" s="166"/>
      <c r="K28" s="166"/>
      <c r="L28" s="166"/>
      <c r="M28" s="166"/>
      <c r="N28" s="166"/>
      <c r="O28" s="166"/>
      <c r="P28" s="166"/>
      <c r="Q28" s="166"/>
      <c r="R28" s="167"/>
      <c r="S28" s="166"/>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row>
    <row r="29" spans="1:60" ht="40.5" outlineLevel="1">
      <c r="A29" s="201">
        <f t="shared" si="1"/>
        <v>21</v>
      </c>
      <c r="B29" s="201" t="s">
        <v>230</v>
      </c>
      <c r="C29" s="189" t="s">
        <v>231</v>
      </c>
      <c r="D29" s="190" t="s">
        <v>89</v>
      </c>
      <c r="E29" s="188">
        <v>1</v>
      </c>
      <c r="F29" s="166"/>
      <c r="G29" s="177"/>
      <c r="H29" s="166"/>
      <c r="I29" s="166"/>
      <c r="J29" s="166"/>
      <c r="K29" s="166"/>
      <c r="L29" s="166"/>
      <c r="M29" s="166"/>
      <c r="N29" s="166"/>
      <c r="O29" s="166"/>
      <c r="P29" s="166"/>
      <c r="Q29" s="166"/>
      <c r="R29" s="167"/>
      <c r="S29" s="166"/>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row>
    <row r="30" spans="1:60" ht="51" outlineLevel="1">
      <c r="A30" s="201">
        <f t="shared" si="1"/>
        <v>22</v>
      </c>
      <c r="B30" s="162" t="s">
        <v>232</v>
      </c>
      <c r="C30" s="163" t="s">
        <v>233</v>
      </c>
      <c r="D30" s="164" t="s">
        <v>89</v>
      </c>
      <c r="E30" s="176">
        <v>4</v>
      </c>
      <c r="F30" s="166"/>
      <c r="G30" s="177"/>
      <c r="H30" s="166"/>
      <c r="I30" s="166"/>
      <c r="J30" s="166"/>
      <c r="K30" s="166"/>
      <c r="L30" s="166"/>
      <c r="M30" s="166"/>
      <c r="N30" s="166"/>
      <c r="O30" s="166"/>
      <c r="P30" s="166"/>
      <c r="Q30" s="166"/>
      <c r="R30" s="167"/>
      <c r="S30" s="166"/>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row>
    <row r="31" spans="1:60" ht="60.75" outlineLevel="1">
      <c r="A31" s="201">
        <f t="shared" si="1"/>
        <v>23</v>
      </c>
      <c r="B31" s="181" t="s">
        <v>234</v>
      </c>
      <c r="C31" s="216" t="s">
        <v>235</v>
      </c>
      <c r="D31" s="190" t="s">
        <v>89</v>
      </c>
      <c r="E31" s="215">
        <v>3</v>
      </c>
      <c r="F31" s="166"/>
      <c r="G31" s="177"/>
      <c r="H31" s="166"/>
      <c r="I31" s="166"/>
      <c r="J31" s="166"/>
      <c r="K31" s="166"/>
      <c r="L31" s="166"/>
      <c r="M31" s="166"/>
      <c r="N31" s="166"/>
      <c r="O31" s="166"/>
      <c r="P31" s="166"/>
      <c r="Q31" s="166"/>
      <c r="R31" s="167"/>
      <c r="S31" s="166"/>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row>
    <row r="32" spans="1:60" ht="12.75" outlineLevel="1">
      <c r="A32" s="201">
        <f t="shared" si="1"/>
        <v>24</v>
      </c>
      <c r="B32" s="181"/>
      <c r="C32" s="216" t="s">
        <v>237</v>
      </c>
      <c r="D32" s="190" t="s">
        <v>89</v>
      </c>
      <c r="E32" s="215">
        <v>1</v>
      </c>
      <c r="F32" s="166"/>
      <c r="G32" s="177"/>
      <c r="H32" s="166"/>
      <c r="I32" s="166"/>
      <c r="J32" s="166"/>
      <c r="K32" s="166"/>
      <c r="L32" s="166"/>
      <c r="M32" s="166"/>
      <c r="N32" s="166"/>
      <c r="O32" s="166"/>
      <c r="P32" s="166"/>
      <c r="Q32" s="166"/>
      <c r="R32" s="167"/>
      <c r="S32" s="166"/>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row>
    <row r="33" spans="1:60" ht="20.25" outlineLevel="1">
      <c r="A33" s="201">
        <f t="shared" si="1"/>
        <v>25</v>
      </c>
      <c r="B33" s="181" t="s">
        <v>236</v>
      </c>
      <c r="C33" s="216" t="s">
        <v>238</v>
      </c>
      <c r="D33" s="190" t="s">
        <v>89</v>
      </c>
      <c r="E33" s="215">
        <v>1</v>
      </c>
      <c r="F33" s="166"/>
      <c r="G33" s="177"/>
      <c r="H33" s="166"/>
      <c r="I33" s="166"/>
      <c r="J33" s="166"/>
      <c r="K33" s="166"/>
      <c r="L33" s="166"/>
      <c r="M33" s="166"/>
      <c r="N33" s="166"/>
      <c r="O33" s="166"/>
      <c r="P33" s="166"/>
      <c r="Q33" s="166"/>
      <c r="R33" s="167"/>
      <c r="S33" s="166"/>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row>
    <row r="34" spans="1:60" ht="12.75" outlineLevel="1">
      <c r="A34" s="201">
        <f t="shared" si="1"/>
        <v>26</v>
      </c>
      <c r="B34" s="162"/>
      <c r="C34" s="163" t="s">
        <v>229</v>
      </c>
      <c r="D34" s="180" t="s">
        <v>99</v>
      </c>
      <c r="E34" s="169">
        <v>1</v>
      </c>
      <c r="F34" s="177"/>
      <c r="G34" s="166"/>
      <c r="H34" s="166"/>
      <c r="I34" s="166"/>
      <c r="J34" s="166"/>
      <c r="K34" s="166"/>
      <c r="L34" s="166"/>
      <c r="M34" s="166"/>
      <c r="N34" s="166"/>
      <c r="O34" s="166"/>
      <c r="P34" s="166"/>
      <c r="Q34" s="166"/>
      <c r="R34" s="167"/>
      <c r="S34" s="166"/>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row>
    <row r="35" spans="1:31" ht="12.75" customHeight="1">
      <c r="A35" s="155" t="s">
        <v>87</v>
      </c>
      <c r="B35" s="156" t="s">
        <v>59</v>
      </c>
      <c r="C35" s="197" t="s">
        <v>143</v>
      </c>
      <c r="D35" s="158"/>
      <c r="E35" s="159"/>
      <c r="F35" s="160"/>
      <c r="G35" s="160"/>
      <c r="H35" s="160"/>
      <c r="I35" s="160"/>
      <c r="J35" s="160"/>
      <c r="K35" s="160"/>
      <c r="L35" s="160"/>
      <c r="M35" s="160"/>
      <c r="N35" s="160"/>
      <c r="O35" s="160"/>
      <c r="P35" s="160"/>
      <c r="Q35" s="160"/>
      <c r="R35" s="161"/>
      <c r="S35" s="160"/>
      <c r="AE35" s="147" t="s">
        <v>88</v>
      </c>
    </row>
    <row r="36" spans="1:60" ht="12.75" outlineLevel="1">
      <c r="A36" s="181">
        <f>A34+1</f>
        <v>27</v>
      </c>
      <c r="B36" s="193" t="s">
        <v>168</v>
      </c>
      <c r="C36" s="198" t="s">
        <v>222</v>
      </c>
      <c r="D36" s="190" t="s">
        <v>99</v>
      </c>
      <c r="E36" s="188">
        <v>1</v>
      </c>
      <c r="F36" s="199"/>
      <c r="G36" s="179"/>
      <c r="H36" s="166"/>
      <c r="I36" s="166"/>
      <c r="J36" s="166"/>
      <c r="K36" s="166"/>
      <c r="L36" s="166"/>
      <c r="M36" s="166"/>
      <c r="N36" s="166"/>
      <c r="O36" s="166"/>
      <c r="P36" s="166"/>
      <c r="Q36" s="166"/>
      <c r="R36" s="167"/>
      <c r="S36" s="166"/>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row>
    <row r="37" spans="1:31" ht="12.75" customHeight="1">
      <c r="A37" s="155" t="s">
        <v>87</v>
      </c>
      <c r="B37" s="156" t="s">
        <v>60</v>
      </c>
      <c r="C37" s="157" t="s">
        <v>61</v>
      </c>
      <c r="D37" s="158"/>
      <c r="E37" s="159"/>
      <c r="F37" s="160"/>
      <c r="G37" s="160"/>
      <c r="H37" s="160"/>
      <c r="I37" s="160"/>
      <c r="J37" s="160"/>
      <c r="K37" s="160"/>
      <c r="L37" s="160"/>
      <c r="M37" s="160"/>
      <c r="N37" s="160"/>
      <c r="O37" s="160"/>
      <c r="P37" s="160"/>
      <c r="Q37" s="160"/>
      <c r="R37" s="161"/>
      <c r="S37" s="160"/>
      <c r="AE37" s="147" t="s">
        <v>88</v>
      </c>
    </row>
    <row r="38" spans="1:60" ht="142.5" outlineLevel="1">
      <c r="A38" s="162">
        <f>A36+1</f>
        <v>28</v>
      </c>
      <c r="B38" s="162" t="s">
        <v>223</v>
      </c>
      <c r="C38" s="189" t="s">
        <v>282</v>
      </c>
      <c r="D38" s="164" t="s">
        <v>89</v>
      </c>
      <c r="E38" s="176">
        <v>1</v>
      </c>
      <c r="F38" s="166"/>
      <c r="G38" s="166"/>
      <c r="H38" s="166"/>
      <c r="I38" s="166"/>
      <c r="J38" s="166"/>
      <c r="K38" s="166"/>
      <c r="L38" s="166"/>
      <c r="M38" s="166"/>
      <c r="N38" s="166"/>
      <c r="O38" s="166"/>
      <c r="P38" s="166"/>
      <c r="Q38" s="166"/>
      <c r="R38" s="167"/>
      <c r="S38" s="166"/>
      <c r="T38" s="168"/>
      <c r="U38" s="168"/>
      <c r="V38" s="168"/>
      <c r="W38" s="168"/>
      <c r="X38" s="168"/>
      <c r="Y38" s="168"/>
      <c r="Z38" s="168"/>
      <c r="AA38" s="168"/>
      <c r="AB38" s="168"/>
      <c r="AC38" s="168"/>
      <c r="AD38" s="168"/>
      <c r="AE38" s="168" t="s">
        <v>92</v>
      </c>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row>
    <row r="39" spans="1:31" ht="12.75" customHeight="1">
      <c r="A39" s="155" t="s">
        <v>87</v>
      </c>
      <c r="B39" s="156" t="s">
        <v>62</v>
      </c>
      <c r="C39" s="157" t="s">
        <v>63</v>
      </c>
      <c r="D39" s="158"/>
      <c r="E39" s="159"/>
      <c r="F39" s="160"/>
      <c r="G39" s="160"/>
      <c r="H39" s="160"/>
      <c r="I39" s="160"/>
      <c r="J39" s="160"/>
      <c r="K39" s="160"/>
      <c r="L39" s="160"/>
      <c r="M39" s="160"/>
      <c r="N39" s="160"/>
      <c r="O39" s="160"/>
      <c r="P39" s="160"/>
      <c r="Q39" s="160"/>
      <c r="R39" s="161"/>
      <c r="S39" s="160"/>
      <c r="T39" s="168"/>
      <c r="U39" s="168"/>
      <c r="V39" s="168"/>
      <c r="W39" s="168"/>
      <c r="X39" s="168"/>
      <c r="Y39" s="168"/>
      <c r="Z39" s="168"/>
      <c r="AE39" s="147" t="s">
        <v>92</v>
      </c>
    </row>
    <row r="40" spans="1:60" ht="20.25" outlineLevel="1">
      <c r="A40" s="162">
        <f>A38+1</f>
        <v>29</v>
      </c>
      <c r="B40" s="162" t="s">
        <v>135</v>
      </c>
      <c r="C40" s="189" t="s">
        <v>270</v>
      </c>
      <c r="D40" s="164" t="s">
        <v>94</v>
      </c>
      <c r="E40" s="188">
        <v>242</v>
      </c>
      <c r="F40" s="166"/>
      <c r="G40" s="166"/>
      <c r="H40" s="166"/>
      <c r="I40" s="166"/>
      <c r="J40" s="166"/>
      <c r="K40" s="166"/>
      <c r="L40" s="166"/>
      <c r="M40" s="166"/>
      <c r="N40" s="166"/>
      <c r="O40" s="166"/>
      <c r="P40" s="166"/>
      <c r="Q40" s="166"/>
      <c r="R40" s="167"/>
      <c r="S40" s="166"/>
      <c r="T40" s="168"/>
      <c r="U40" s="168"/>
      <c r="V40" s="168"/>
      <c r="W40" s="168"/>
      <c r="X40" s="168"/>
      <c r="Y40" s="168"/>
      <c r="Z40" s="168"/>
      <c r="AA40" s="168"/>
      <c r="AB40" s="168"/>
      <c r="AC40" s="168"/>
      <c r="AD40" s="168"/>
      <c r="AE40" s="168" t="s">
        <v>92</v>
      </c>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row>
    <row r="41" spans="1:60" ht="12.75" outlineLevel="1">
      <c r="A41" s="162">
        <f>A40+1</f>
        <v>30</v>
      </c>
      <c r="B41" s="162"/>
      <c r="C41" s="189" t="s">
        <v>271</v>
      </c>
      <c r="D41" s="164" t="s">
        <v>94</v>
      </c>
      <c r="E41" s="188">
        <v>102</v>
      </c>
      <c r="F41" s="166"/>
      <c r="G41" s="166"/>
      <c r="H41" s="166"/>
      <c r="I41" s="166"/>
      <c r="J41" s="166"/>
      <c r="K41" s="166"/>
      <c r="L41" s="166"/>
      <c r="M41" s="166"/>
      <c r="N41" s="166"/>
      <c r="O41" s="166"/>
      <c r="P41" s="166"/>
      <c r="Q41" s="166"/>
      <c r="R41" s="167"/>
      <c r="S41" s="166"/>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row>
    <row r="42" spans="1:60" ht="20.25" outlineLevel="1">
      <c r="A42" s="162">
        <f>A41+1</f>
        <v>31</v>
      </c>
      <c r="B42" s="162" t="s">
        <v>170</v>
      </c>
      <c r="C42" s="189" t="s">
        <v>171</v>
      </c>
      <c r="D42" s="164" t="s">
        <v>94</v>
      </c>
      <c r="E42" s="188">
        <v>51</v>
      </c>
      <c r="F42" s="166"/>
      <c r="G42" s="166"/>
      <c r="H42" s="166"/>
      <c r="I42" s="166"/>
      <c r="J42" s="166"/>
      <c r="K42" s="166"/>
      <c r="L42" s="166"/>
      <c r="M42" s="166"/>
      <c r="N42" s="166"/>
      <c r="O42" s="166"/>
      <c r="P42" s="166"/>
      <c r="Q42" s="166"/>
      <c r="R42" s="167"/>
      <c r="S42" s="166"/>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row>
    <row r="43" spans="1:60" ht="20.25" outlineLevel="1">
      <c r="A43" s="162">
        <f aca="true" t="shared" si="2" ref="A43:A71">A42+1</f>
        <v>32</v>
      </c>
      <c r="B43" s="162" t="s">
        <v>172</v>
      </c>
      <c r="C43" s="189" t="s">
        <v>173</v>
      </c>
      <c r="D43" s="164" t="s">
        <v>94</v>
      </c>
      <c r="E43" s="188">
        <v>31</v>
      </c>
      <c r="F43" s="166"/>
      <c r="G43" s="166"/>
      <c r="H43" s="202"/>
      <c r="I43" s="202"/>
      <c r="J43" s="202"/>
      <c r="K43" s="202"/>
      <c r="L43" s="202"/>
      <c r="M43" s="202"/>
      <c r="N43" s="202"/>
      <c r="O43" s="202"/>
      <c r="P43" s="202"/>
      <c r="Q43" s="202"/>
      <c r="R43" s="202"/>
      <c r="S43" s="202"/>
      <c r="T43" s="168"/>
      <c r="U43" s="203"/>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row>
    <row r="44" spans="1:60" ht="12.75" outlineLevel="1">
      <c r="A44" s="162">
        <f>A43+1</f>
        <v>33</v>
      </c>
      <c r="B44" s="218">
        <v>34111029</v>
      </c>
      <c r="C44" s="189" t="s">
        <v>314</v>
      </c>
      <c r="D44" s="164" t="s">
        <v>94</v>
      </c>
      <c r="E44" s="188">
        <v>34</v>
      </c>
      <c r="F44" s="166"/>
      <c r="G44" s="166"/>
      <c r="H44" s="202"/>
      <c r="I44" s="202"/>
      <c r="J44" s="202"/>
      <c r="K44" s="202"/>
      <c r="L44" s="202"/>
      <c r="M44" s="202"/>
      <c r="N44" s="202"/>
      <c r="O44" s="202"/>
      <c r="P44" s="202"/>
      <c r="Q44" s="202"/>
      <c r="R44" s="202"/>
      <c r="S44" s="202"/>
      <c r="T44" s="168"/>
      <c r="U44" s="203"/>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row>
    <row r="45" spans="1:60" ht="12.75" outlineLevel="1">
      <c r="A45" s="162">
        <f t="shared" si="2"/>
        <v>34</v>
      </c>
      <c r="B45" s="218"/>
      <c r="C45" s="189" t="s">
        <v>312</v>
      </c>
      <c r="D45" s="164" t="s">
        <v>94</v>
      </c>
      <c r="E45" s="188">
        <v>44</v>
      </c>
      <c r="F45" s="166"/>
      <c r="G45" s="166"/>
      <c r="H45" s="202"/>
      <c r="I45" s="202"/>
      <c r="J45" s="202"/>
      <c r="K45" s="202"/>
      <c r="L45" s="202"/>
      <c r="M45" s="202"/>
      <c r="N45" s="202"/>
      <c r="O45" s="202"/>
      <c r="P45" s="202"/>
      <c r="Q45" s="202"/>
      <c r="R45" s="202"/>
      <c r="S45" s="202"/>
      <c r="T45" s="168"/>
      <c r="U45" s="203"/>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row>
    <row r="46" spans="1:60" ht="12.75" outlineLevel="1">
      <c r="A46" s="162">
        <f t="shared" si="2"/>
        <v>35</v>
      </c>
      <c r="B46" s="218">
        <v>34111030</v>
      </c>
      <c r="C46" s="189" t="s">
        <v>174</v>
      </c>
      <c r="D46" s="164" t="s">
        <v>94</v>
      </c>
      <c r="E46" s="188">
        <v>761</v>
      </c>
      <c r="F46" s="166"/>
      <c r="G46" s="166"/>
      <c r="H46" s="202"/>
      <c r="I46" s="202"/>
      <c r="J46" s="202"/>
      <c r="K46" s="202"/>
      <c r="L46" s="202"/>
      <c r="M46" s="202"/>
      <c r="N46" s="202"/>
      <c r="O46" s="202"/>
      <c r="P46" s="202"/>
      <c r="Q46" s="202"/>
      <c r="R46" s="202"/>
      <c r="S46" s="202"/>
      <c r="T46" s="168"/>
      <c r="U46" s="203"/>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row>
    <row r="47" spans="1:60" ht="12.75" outlineLevel="1">
      <c r="A47" s="162">
        <f t="shared" si="2"/>
        <v>36</v>
      </c>
      <c r="B47" s="218"/>
      <c r="C47" s="189" t="s">
        <v>175</v>
      </c>
      <c r="D47" s="164" t="s">
        <v>94</v>
      </c>
      <c r="E47" s="188">
        <v>372</v>
      </c>
      <c r="F47" s="166"/>
      <c r="G47" s="166"/>
      <c r="H47" s="202"/>
      <c r="I47" s="202"/>
      <c r="J47" s="202"/>
      <c r="K47" s="202"/>
      <c r="L47" s="202"/>
      <c r="M47" s="202"/>
      <c r="N47" s="202"/>
      <c r="O47" s="202"/>
      <c r="P47" s="202"/>
      <c r="Q47" s="202"/>
      <c r="R47" s="202"/>
      <c r="S47" s="202"/>
      <c r="T47" s="168"/>
      <c r="U47" s="203"/>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row>
    <row r="48" spans="1:60" ht="12.75" outlineLevel="1">
      <c r="A48" s="162">
        <f t="shared" si="2"/>
        <v>37</v>
      </c>
      <c r="B48" s="218"/>
      <c r="C48" s="189" t="s">
        <v>176</v>
      </c>
      <c r="D48" s="164" t="s">
        <v>94</v>
      </c>
      <c r="E48" s="188">
        <v>22</v>
      </c>
      <c r="F48" s="166"/>
      <c r="G48" s="166"/>
      <c r="H48" s="202"/>
      <c r="I48" s="202"/>
      <c r="J48" s="202"/>
      <c r="K48" s="202"/>
      <c r="L48" s="202"/>
      <c r="M48" s="202"/>
      <c r="N48" s="202"/>
      <c r="O48" s="202"/>
      <c r="P48" s="202"/>
      <c r="Q48" s="202"/>
      <c r="R48" s="202"/>
      <c r="S48" s="202"/>
      <c r="T48" s="168"/>
      <c r="U48" s="203"/>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row>
    <row r="49" spans="1:60" ht="12.75" outlineLevel="1">
      <c r="A49" s="162">
        <f t="shared" si="2"/>
        <v>38</v>
      </c>
      <c r="B49" s="218"/>
      <c r="C49" s="189" t="s">
        <v>177</v>
      </c>
      <c r="D49" s="164" t="s">
        <v>94</v>
      </c>
      <c r="E49" s="188">
        <v>340</v>
      </c>
      <c r="F49" s="166"/>
      <c r="G49" s="166"/>
      <c r="H49" s="202"/>
      <c r="I49" s="202"/>
      <c r="J49" s="202"/>
      <c r="K49" s="202"/>
      <c r="L49" s="202"/>
      <c r="M49" s="202"/>
      <c r="N49" s="202"/>
      <c r="O49" s="202"/>
      <c r="P49" s="202"/>
      <c r="Q49" s="202"/>
      <c r="R49" s="202"/>
      <c r="S49" s="202"/>
      <c r="T49" s="168"/>
      <c r="U49" s="203"/>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row>
    <row r="50" spans="1:60" ht="12.75" outlineLevel="1">
      <c r="A50" s="162">
        <f t="shared" si="2"/>
        <v>39</v>
      </c>
      <c r="B50" s="218">
        <v>34121550</v>
      </c>
      <c r="C50" s="189" t="s">
        <v>178</v>
      </c>
      <c r="D50" s="164" t="s">
        <v>94</v>
      </c>
      <c r="E50" s="188">
        <v>1273</v>
      </c>
      <c r="F50" s="166"/>
      <c r="G50" s="166"/>
      <c r="H50" s="202"/>
      <c r="I50" s="202"/>
      <c r="J50" s="202"/>
      <c r="K50" s="202"/>
      <c r="L50" s="202"/>
      <c r="M50" s="202"/>
      <c r="N50" s="202"/>
      <c r="O50" s="202"/>
      <c r="P50" s="202"/>
      <c r="Q50" s="202"/>
      <c r="R50" s="202"/>
      <c r="S50" s="202"/>
      <c r="T50" s="168"/>
      <c r="U50" s="203"/>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row>
    <row r="51" spans="1:60" ht="12.75" outlineLevel="1">
      <c r="A51" s="162">
        <f t="shared" si="2"/>
        <v>40</v>
      </c>
      <c r="B51" s="218">
        <v>34121554</v>
      </c>
      <c r="C51" s="189" t="s">
        <v>179</v>
      </c>
      <c r="D51" s="164" t="s">
        <v>94</v>
      </c>
      <c r="E51" s="188">
        <v>988</v>
      </c>
      <c r="F51" s="166"/>
      <c r="G51" s="166"/>
      <c r="H51" s="202"/>
      <c r="I51" s="202"/>
      <c r="J51" s="202"/>
      <c r="K51" s="202"/>
      <c r="L51" s="202"/>
      <c r="M51" s="202"/>
      <c r="N51" s="202"/>
      <c r="O51" s="202"/>
      <c r="P51" s="202"/>
      <c r="Q51" s="202"/>
      <c r="R51" s="202"/>
      <c r="S51" s="202"/>
      <c r="T51" s="227"/>
      <c r="U51"/>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row>
    <row r="52" spans="1:60" ht="12.75" outlineLevel="1">
      <c r="A52" s="162">
        <f t="shared" si="2"/>
        <v>41</v>
      </c>
      <c r="B52" s="218"/>
      <c r="C52" s="189" t="s">
        <v>180</v>
      </c>
      <c r="D52" s="164" t="s">
        <v>94</v>
      </c>
      <c r="E52" s="188">
        <v>802</v>
      </c>
      <c r="F52" s="166"/>
      <c r="G52" s="166"/>
      <c r="H52" s="202"/>
      <c r="I52" s="202"/>
      <c r="J52" s="202"/>
      <c r="K52" s="202"/>
      <c r="L52" s="202"/>
      <c r="M52" s="202"/>
      <c r="N52" s="202"/>
      <c r="O52" s="202"/>
      <c r="P52" s="202"/>
      <c r="Q52" s="202"/>
      <c r="R52" s="202"/>
      <c r="S52" s="202"/>
      <c r="T52" s="227"/>
      <c r="U52"/>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row>
    <row r="53" spans="1:60" ht="12.75" outlineLevel="1">
      <c r="A53" s="162">
        <f t="shared" si="2"/>
        <v>42</v>
      </c>
      <c r="B53" s="162" t="s">
        <v>260</v>
      </c>
      <c r="C53" s="189" t="s">
        <v>261</v>
      </c>
      <c r="D53" s="164" t="s">
        <v>94</v>
      </c>
      <c r="E53" s="188">
        <v>205</v>
      </c>
      <c r="F53" s="166"/>
      <c r="G53" s="166"/>
      <c r="H53" s="202"/>
      <c r="I53" s="202"/>
      <c r="J53" s="202"/>
      <c r="K53" s="202"/>
      <c r="L53" s="202"/>
      <c r="M53" s="202"/>
      <c r="N53" s="202"/>
      <c r="O53" s="202"/>
      <c r="P53" s="202"/>
      <c r="Q53" s="202"/>
      <c r="R53" s="202"/>
      <c r="S53" s="202"/>
      <c r="T53"/>
      <c r="U53"/>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row>
    <row r="54" spans="1:60" ht="12.75" outlineLevel="1">
      <c r="A54" s="162">
        <f t="shared" si="2"/>
        <v>43</v>
      </c>
      <c r="B54" s="162" t="s">
        <v>181</v>
      </c>
      <c r="C54" s="189" t="s">
        <v>262</v>
      </c>
      <c r="D54" s="164" t="s">
        <v>89</v>
      </c>
      <c r="E54" s="188">
        <v>20</v>
      </c>
      <c r="F54" s="166"/>
      <c r="G54" s="166"/>
      <c r="H54" s="202"/>
      <c r="I54" s="202"/>
      <c r="J54" s="202"/>
      <c r="K54" s="202"/>
      <c r="L54" s="202"/>
      <c r="M54" s="202"/>
      <c r="N54" s="202"/>
      <c r="O54" s="202"/>
      <c r="P54" s="202"/>
      <c r="Q54" s="202"/>
      <c r="R54" s="202"/>
      <c r="S54" s="202"/>
      <c r="T54"/>
      <c r="U54"/>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row>
    <row r="55" spans="1:60" ht="12.75" outlineLevel="1">
      <c r="A55" s="162">
        <f t="shared" si="2"/>
        <v>44</v>
      </c>
      <c r="B55" s="162" t="s">
        <v>183</v>
      </c>
      <c r="C55" s="189" t="s">
        <v>299</v>
      </c>
      <c r="D55" s="164" t="s">
        <v>94</v>
      </c>
      <c r="E55" s="188">
        <v>261</v>
      </c>
      <c r="F55" s="166"/>
      <c r="G55" s="166"/>
      <c r="H55" s="202"/>
      <c r="I55" s="202"/>
      <c r="J55" s="202"/>
      <c r="K55" s="202"/>
      <c r="L55" s="202"/>
      <c r="M55" s="202"/>
      <c r="N55" s="202"/>
      <c r="O55" s="202"/>
      <c r="P55" s="202"/>
      <c r="Q55" s="202"/>
      <c r="R55" s="202"/>
      <c r="S55" s="202"/>
      <c r="T55"/>
      <c r="U55"/>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row>
    <row r="56" spans="1:60" ht="12.75" outlineLevel="1">
      <c r="A56" s="162">
        <f t="shared" si="2"/>
        <v>45</v>
      </c>
      <c r="B56" s="162" t="s">
        <v>184</v>
      </c>
      <c r="C56" s="189" t="s">
        <v>300</v>
      </c>
      <c r="D56" s="164" t="s">
        <v>94</v>
      </c>
      <c r="E56" s="188">
        <v>158</v>
      </c>
      <c r="F56" s="166"/>
      <c r="G56" s="166"/>
      <c r="H56" s="202"/>
      <c r="I56" s="202"/>
      <c r="J56" s="202"/>
      <c r="K56" s="202"/>
      <c r="L56" s="202"/>
      <c r="M56" s="202"/>
      <c r="N56" s="202"/>
      <c r="O56" s="202"/>
      <c r="P56" s="202"/>
      <c r="Q56" s="202"/>
      <c r="R56" s="202"/>
      <c r="S56" s="202"/>
      <c r="T56"/>
      <c r="U56"/>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row>
    <row r="57" spans="1:60" ht="12.75" outlineLevel="1">
      <c r="A57" s="162"/>
      <c r="B57" s="162" t="s">
        <v>272</v>
      </c>
      <c r="C57" s="189" t="s">
        <v>301</v>
      </c>
      <c r="D57" s="164" t="s">
        <v>94</v>
      </c>
      <c r="E57" s="188">
        <v>115</v>
      </c>
      <c r="F57" s="166"/>
      <c r="G57" s="166"/>
      <c r="H57" s="202"/>
      <c r="I57" s="202"/>
      <c r="J57" s="202"/>
      <c r="K57" s="202"/>
      <c r="L57" s="202"/>
      <c r="M57" s="202"/>
      <c r="N57" s="202"/>
      <c r="O57" s="202"/>
      <c r="P57" s="202"/>
      <c r="Q57" s="202"/>
      <c r="R57" s="202"/>
      <c r="S57" s="202"/>
      <c r="T57"/>
      <c r="U57"/>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row>
    <row r="58" spans="1:60" ht="12.75" outlineLevel="1">
      <c r="A58" s="162">
        <f>A56+1</f>
        <v>46</v>
      </c>
      <c r="B58" s="162" t="s">
        <v>185</v>
      </c>
      <c r="C58" s="189" t="s">
        <v>302</v>
      </c>
      <c r="D58" s="164" t="s">
        <v>94</v>
      </c>
      <c r="E58" s="188">
        <v>261</v>
      </c>
      <c r="F58" s="166"/>
      <c r="G58" s="166"/>
      <c r="H58" s="202"/>
      <c r="I58" s="202"/>
      <c r="J58" s="202"/>
      <c r="K58" s="202"/>
      <c r="L58" s="202"/>
      <c r="M58" s="202"/>
      <c r="N58" s="202"/>
      <c r="O58" s="202"/>
      <c r="P58" s="202"/>
      <c r="Q58" s="202"/>
      <c r="R58" s="202"/>
      <c r="S58" s="202"/>
      <c r="T58"/>
      <c r="U5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row>
    <row r="59" spans="1:60" ht="12.75" outlineLevel="1">
      <c r="A59" s="162">
        <f t="shared" si="2"/>
        <v>47</v>
      </c>
      <c r="B59" s="162" t="s">
        <v>186</v>
      </c>
      <c r="C59" s="189" t="s">
        <v>303</v>
      </c>
      <c r="D59" s="164" t="s">
        <v>94</v>
      </c>
      <c r="E59" s="188">
        <v>158</v>
      </c>
      <c r="F59" s="166"/>
      <c r="G59" s="166"/>
      <c r="H59" s="202"/>
      <c r="I59" s="202"/>
      <c r="J59" s="202"/>
      <c r="K59" s="202"/>
      <c r="L59" s="202"/>
      <c r="M59" s="202"/>
      <c r="N59" s="202"/>
      <c r="O59" s="202"/>
      <c r="P59" s="202"/>
      <c r="Q59" s="202"/>
      <c r="R59" s="202"/>
      <c r="S59" s="202"/>
      <c r="T59"/>
      <c r="U59"/>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row>
    <row r="60" spans="1:60" ht="12.75" outlineLevel="1">
      <c r="A60" s="162"/>
      <c r="B60" s="162" t="s">
        <v>273</v>
      </c>
      <c r="C60" s="189" t="s">
        <v>304</v>
      </c>
      <c r="D60" s="164" t="s">
        <v>94</v>
      </c>
      <c r="E60" s="188">
        <v>115</v>
      </c>
      <c r="F60" s="166"/>
      <c r="G60" s="166"/>
      <c r="H60" s="202"/>
      <c r="I60" s="202"/>
      <c r="J60" s="202"/>
      <c r="K60" s="202"/>
      <c r="L60" s="202"/>
      <c r="M60" s="202"/>
      <c r="N60" s="202"/>
      <c r="O60" s="202"/>
      <c r="P60" s="202"/>
      <c r="Q60" s="202"/>
      <c r="R60" s="202"/>
      <c r="S60" s="202"/>
      <c r="T60"/>
      <c r="U60"/>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row>
    <row r="61" spans="1:60" ht="12.75" outlineLevel="1">
      <c r="A61" s="162">
        <f>A59+1</f>
        <v>48</v>
      </c>
      <c r="B61" s="162" t="s">
        <v>187</v>
      </c>
      <c r="C61" s="189" t="s">
        <v>305</v>
      </c>
      <c r="D61" s="164" t="s">
        <v>94</v>
      </c>
      <c r="E61" s="188">
        <v>261</v>
      </c>
      <c r="F61" s="166"/>
      <c r="G61" s="166"/>
      <c r="H61" s="202"/>
      <c r="I61" s="202"/>
      <c r="J61" s="202"/>
      <c r="K61" s="202"/>
      <c r="L61" s="202"/>
      <c r="M61" s="202"/>
      <c r="N61" s="202"/>
      <c r="O61" s="202"/>
      <c r="P61" s="202"/>
      <c r="Q61" s="202"/>
      <c r="R61" s="202"/>
      <c r="S61" s="202"/>
      <c r="T61"/>
      <c r="U61"/>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row>
    <row r="62" spans="1:60" ht="12.75" outlineLevel="1">
      <c r="A62" s="162">
        <f t="shared" si="2"/>
        <v>49</v>
      </c>
      <c r="B62" s="162" t="s">
        <v>188</v>
      </c>
      <c r="C62" s="189" t="s">
        <v>306</v>
      </c>
      <c r="D62" s="164" t="s">
        <v>94</v>
      </c>
      <c r="E62" s="188">
        <v>158</v>
      </c>
      <c r="F62" s="166"/>
      <c r="G62" s="166"/>
      <c r="H62" s="202"/>
      <c r="I62" s="202"/>
      <c r="J62" s="202"/>
      <c r="K62" s="202"/>
      <c r="L62" s="202"/>
      <c r="M62" s="202"/>
      <c r="N62" s="202"/>
      <c r="O62" s="202"/>
      <c r="P62" s="202"/>
      <c r="Q62" s="202"/>
      <c r="R62" s="202"/>
      <c r="S62" s="202"/>
      <c r="T62" s="168"/>
      <c r="U62" s="203"/>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row>
    <row r="63" spans="1:60" ht="12.75" outlineLevel="1">
      <c r="A63" s="162"/>
      <c r="B63" s="162" t="s">
        <v>274</v>
      </c>
      <c r="C63" s="189" t="s">
        <v>310</v>
      </c>
      <c r="D63" s="164" t="s">
        <v>94</v>
      </c>
      <c r="E63" s="188">
        <v>115</v>
      </c>
      <c r="F63" s="166"/>
      <c r="G63" s="166"/>
      <c r="H63" s="202"/>
      <c r="I63" s="202"/>
      <c r="J63" s="202"/>
      <c r="K63" s="202"/>
      <c r="L63" s="202"/>
      <c r="M63" s="202"/>
      <c r="N63" s="202"/>
      <c r="O63" s="202"/>
      <c r="P63" s="202"/>
      <c r="Q63" s="202"/>
      <c r="R63" s="202"/>
      <c r="S63" s="202"/>
      <c r="T63" s="168"/>
      <c r="U63" s="203"/>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row>
    <row r="64" spans="1:60" ht="12.75" outlineLevel="1">
      <c r="A64" s="162">
        <f>A62+1</f>
        <v>50</v>
      </c>
      <c r="B64" s="162" t="s">
        <v>189</v>
      </c>
      <c r="C64" s="189" t="s">
        <v>311</v>
      </c>
      <c r="D64" s="164" t="s">
        <v>94</v>
      </c>
      <c r="E64" s="188">
        <v>52</v>
      </c>
      <c r="F64" s="166"/>
      <c r="G64" s="166"/>
      <c r="H64" s="202"/>
      <c r="I64" s="202"/>
      <c r="J64" s="202"/>
      <c r="K64" s="202"/>
      <c r="L64" s="202"/>
      <c r="M64" s="202"/>
      <c r="N64" s="202"/>
      <c r="O64" s="202"/>
      <c r="P64" s="202"/>
      <c r="Q64" s="202"/>
      <c r="R64" s="202"/>
      <c r="S64" s="202"/>
      <c r="T64" s="168"/>
      <c r="U64" s="203"/>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row>
    <row r="65" spans="1:60" ht="12.75" outlineLevel="1">
      <c r="A65" s="162">
        <f t="shared" si="2"/>
        <v>51</v>
      </c>
      <c r="B65" s="162" t="s">
        <v>263</v>
      </c>
      <c r="C65" s="189" t="s">
        <v>264</v>
      </c>
      <c r="D65" s="164" t="s">
        <v>254</v>
      </c>
      <c r="E65" s="188">
        <v>480</v>
      </c>
      <c r="F65" s="166"/>
      <c r="G65" s="166"/>
      <c r="H65" s="202"/>
      <c r="I65" s="202"/>
      <c r="J65" s="202"/>
      <c r="K65" s="202"/>
      <c r="L65" s="202"/>
      <c r="M65" s="202"/>
      <c r="N65" s="202"/>
      <c r="O65" s="202"/>
      <c r="P65" s="202"/>
      <c r="Q65" s="202"/>
      <c r="R65" s="202"/>
      <c r="S65" s="202"/>
      <c r="T65" s="168"/>
      <c r="U65" s="203"/>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row>
    <row r="66" spans="1:60" ht="12.75" outlineLevel="1">
      <c r="A66" s="162">
        <f t="shared" si="2"/>
        <v>52</v>
      </c>
      <c r="B66" s="162" t="s">
        <v>265</v>
      </c>
      <c r="C66" s="189" t="s">
        <v>318</v>
      </c>
      <c r="D66" s="164" t="s">
        <v>182</v>
      </c>
      <c r="E66" s="188">
        <v>85</v>
      </c>
      <c r="F66" s="166"/>
      <c r="G66" s="166"/>
      <c r="H66" s="202"/>
      <c r="I66" s="202"/>
      <c r="J66" s="202"/>
      <c r="K66" s="202"/>
      <c r="L66" s="202"/>
      <c r="M66" s="202"/>
      <c r="N66" s="202"/>
      <c r="O66" s="202"/>
      <c r="P66" s="202"/>
      <c r="Q66" s="202"/>
      <c r="R66" s="202"/>
      <c r="S66" s="202"/>
      <c r="T66" s="168"/>
      <c r="U66" s="203"/>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row>
    <row r="67" spans="1:60" ht="12.75" outlineLevel="1">
      <c r="A67" s="162">
        <f t="shared" si="2"/>
        <v>53</v>
      </c>
      <c r="B67" s="162"/>
      <c r="C67" s="189" t="s">
        <v>266</v>
      </c>
      <c r="D67" s="164" t="s">
        <v>89</v>
      </c>
      <c r="E67" s="188">
        <v>5</v>
      </c>
      <c r="F67" s="166"/>
      <c r="G67" s="166"/>
      <c r="H67" s="202"/>
      <c r="I67" s="202"/>
      <c r="J67" s="202"/>
      <c r="K67" s="202"/>
      <c r="L67" s="202"/>
      <c r="M67" s="202"/>
      <c r="N67" s="202"/>
      <c r="O67" s="202"/>
      <c r="P67" s="202"/>
      <c r="Q67" s="202"/>
      <c r="R67" s="202"/>
      <c r="S67" s="202"/>
      <c r="T67" s="168"/>
      <c r="U67" s="203"/>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row>
    <row r="68" spans="1:60" ht="12.75" outlineLevel="1">
      <c r="A68" s="162">
        <f t="shared" si="2"/>
        <v>54</v>
      </c>
      <c r="B68" s="219"/>
      <c r="C68" s="189" t="s">
        <v>267</v>
      </c>
      <c r="D68" s="164" t="s">
        <v>89</v>
      </c>
      <c r="E68" s="188">
        <v>25</v>
      </c>
      <c r="F68" s="166"/>
      <c r="G68" s="166"/>
      <c r="H68" s="202"/>
      <c r="I68" s="202"/>
      <c r="J68" s="202"/>
      <c r="K68" s="202"/>
      <c r="L68" s="202"/>
      <c r="M68" s="202"/>
      <c r="N68" s="202"/>
      <c r="O68" s="202"/>
      <c r="P68" s="202"/>
      <c r="Q68" s="202"/>
      <c r="R68" s="202"/>
      <c r="S68" s="202"/>
      <c r="T68" s="168"/>
      <c r="U68" s="203"/>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row>
    <row r="69" spans="1:60" ht="12.75" outlineLevel="1">
      <c r="A69" s="162">
        <f t="shared" si="2"/>
        <v>55</v>
      </c>
      <c r="B69" s="219"/>
      <c r="C69" s="189" t="s">
        <v>316</v>
      </c>
      <c r="D69" s="164" t="s">
        <v>89</v>
      </c>
      <c r="E69" s="188">
        <v>3</v>
      </c>
      <c r="F69" s="166"/>
      <c r="G69" s="166"/>
      <c r="H69" s="202"/>
      <c r="I69" s="202"/>
      <c r="J69" s="202"/>
      <c r="K69" s="202"/>
      <c r="L69" s="202"/>
      <c r="M69" s="202"/>
      <c r="N69" s="202"/>
      <c r="O69" s="202"/>
      <c r="P69" s="202"/>
      <c r="Q69" s="202"/>
      <c r="R69" s="202"/>
      <c r="S69" s="202"/>
      <c r="T69" s="168"/>
      <c r="U69" s="203"/>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row>
    <row r="70" spans="1:60" ht="12.75" outlineLevel="1">
      <c r="A70" s="162">
        <f t="shared" si="2"/>
        <v>56</v>
      </c>
      <c r="B70" s="204"/>
      <c r="C70" s="205" t="s">
        <v>268</v>
      </c>
      <c r="D70" s="164" t="s">
        <v>269</v>
      </c>
      <c r="E70" s="188">
        <v>20</v>
      </c>
      <c r="F70" s="206"/>
      <c r="G70" s="166"/>
      <c r="H70" s="202"/>
      <c r="I70" s="202"/>
      <c r="J70" s="202"/>
      <c r="K70" s="202"/>
      <c r="L70" s="202"/>
      <c r="M70" s="202"/>
      <c r="N70" s="202"/>
      <c r="O70" s="202"/>
      <c r="P70" s="202"/>
      <c r="Q70" s="202"/>
      <c r="R70" s="202"/>
      <c r="S70" s="202"/>
      <c r="T70" s="168"/>
      <c r="U70" s="203"/>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row>
    <row r="71" spans="1:60" ht="12.75" outlineLevel="1">
      <c r="A71" s="162">
        <f t="shared" si="2"/>
        <v>57</v>
      </c>
      <c r="B71" s="204" t="s">
        <v>95</v>
      </c>
      <c r="C71" s="205" t="s">
        <v>190</v>
      </c>
      <c r="D71" s="164" t="s">
        <v>96</v>
      </c>
      <c r="E71" s="188">
        <v>1</v>
      </c>
      <c r="F71" s="206"/>
      <c r="G71" s="166"/>
      <c r="H71" s="202"/>
      <c r="I71" s="202"/>
      <c r="J71" s="202"/>
      <c r="K71" s="202"/>
      <c r="L71" s="202"/>
      <c r="M71" s="202"/>
      <c r="N71" s="202"/>
      <c r="O71" s="202"/>
      <c r="P71" s="202"/>
      <c r="Q71" s="202"/>
      <c r="R71" s="202"/>
      <c r="S71" s="202"/>
      <c r="T71" s="168"/>
      <c r="U71" s="203"/>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row>
    <row r="72" spans="1:31" ht="12.75" customHeight="1">
      <c r="A72" s="155" t="s">
        <v>87</v>
      </c>
      <c r="B72" s="156" t="s">
        <v>64</v>
      </c>
      <c r="C72" s="157" t="s">
        <v>65</v>
      </c>
      <c r="D72" s="158"/>
      <c r="E72" s="159"/>
      <c r="F72" s="160"/>
      <c r="G72" s="160"/>
      <c r="H72" s="160"/>
      <c r="I72" s="160"/>
      <c r="J72" s="160"/>
      <c r="K72" s="160"/>
      <c r="L72" s="160"/>
      <c r="M72" s="160"/>
      <c r="N72" s="160"/>
      <c r="O72" s="160"/>
      <c r="P72" s="160"/>
      <c r="Q72" s="160"/>
      <c r="R72" s="161"/>
      <c r="S72" s="160"/>
      <c r="AE72" s="147" t="s">
        <v>91</v>
      </c>
    </row>
    <row r="73" spans="1:31" ht="20.25">
      <c r="A73" s="162">
        <f>A71+1</f>
        <v>58</v>
      </c>
      <c r="B73" s="162"/>
      <c r="C73" s="189" t="s">
        <v>240</v>
      </c>
      <c r="D73" s="164" t="s">
        <v>89</v>
      </c>
      <c r="E73" s="188">
        <v>29</v>
      </c>
      <c r="F73" s="166"/>
      <c r="G73" s="166"/>
      <c r="H73" s="174"/>
      <c r="I73" s="174"/>
      <c r="J73" s="174"/>
      <c r="K73" s="174"/>
      <c r="L73" s="174"/>
      <c r="M73" s="174"/>
      <c r="N73" s="174"/>
      <c r="O73" s="174"/>
      <c r="P73" s="174"/>
      <c r="Q73" s="174"/>
      <c r="R73" s="175"/>
      <c r="S73" s="174"/>
      <c r="AE73" s="147" t="s">
        <v>88</v>
      </c>
    </row>
    <row r="74" spans="1:19" ht="20.25">
      <c r="A74" s="162">
        <f>A73+1</f>
        <v>59</v>
      </c>
      <c r="B74" s="162"/>
      <c r="C74" s="189" t="s">
        <v>241</v>
      </c>
      <c r="D74" s="164" t="s">
        <v>89</v>
      </c>
      <c r="E74" s="188">
        <v>17</v>
      </c>
      <c r="F74" s="166"/>
      <c r="G74" s="166"/>
      <c r="H74" s="191"/>
      <c r="I74" s="191"/>
      <c r="J74" s="191"/>
      <c r="K74" s="191"/>
      <c r="L74" s="191"/>
      <c r="M74" s="191"/>
      <c r="N74" s="191"/>
      <c r="O74" s="191"/>
      <c r="P74" s="191"/>
      <c r="Q74" s="191"/>
      <c r="R74" s="192"/>
      <c r="S74" s="191"/>
    </row>
    <row r="75" spans="1:19" ht="20.25">
      <c r="A75" s="162">
        <f aca="true" t="shared" si="3" ref="A75:A114">A74+1</f>
        <v>60</v>
      </c>
      <c r="B75" s="162"/>
      <c r="C75" s="189" t="s">
        <v>242</v>
      </c>
      <c r="D75" s="164" t="s">
        <v>89</v>
      </c>
      <c r="E75" s="188">
        <v>57</v>
      </c>
      <c r="F75" s="166"/>
      <c r="G75" s="166"/>
      <c r="H75" s="191"/>
      <c r="I75" s="191"/>
      <c r="J75" s="191"/>
      <c r="K75" s="191"/>
      <c r="L75" s="191"/>
      <c r="M75" s="191"/>
      <c r="N75" s="191"/>
      <c r="O75" s="191"/>
      <c r="P75" s="191"/>
      <c r="Q75" s="191"/>
      <c r="R75" s="192"/>
      <c r="S75" s="191"/>
    </row>
    <row r="76" spans="1:19" ht="20.25">
      <c r="A76" s="162">
        <f t="shared" si="3"/>
        <v>61</v>
      </c>
      <c r="B76" s="162"/>
      <c r="C76" s="189" t="s">
        <v>243</v>
      </c>
      <c r="D76" s="164" t="s">
        <v>89</v>
      </c>
      <c r="E76" s="188">
        <v>9</v>
      </c>
      <c r="F76" s="166"/>
      <c r="G76" s="166"/>
      <c r="H76" s="191"/>
      <c r="I76" s="191"/>
      <c r="J76" s="191"/>
      <c r="K76" s="191"/>
      <c r="L76" s="191"/>
      <c r="M76" s="191"/>
      <c r="N76" s="191"/>
      <c r="O76" s="191"/>
      <c r="P76" s="191"/>
      <c r="Q76" s="191"/>
      <c r="R76" s="192"/>
      <c r="S76" s="191"/>
    </row>
    <row r="77" spans="1:19" ht="20.25">
      <c r="A77" s="162">
        <f t="shared" si="3"/>
        <v>62</v>
      </c>
      <c r="B77" s="162"/>
      <c r="C77" s="189" t="s">
        <v>244</v>
      </c>
      <c r="D77" s="164" t="s">
        <v>89</v>
      </c>
      <c r="E77" s="188">
        <v>15</v>
      </c>
      <c r="F77" s="166"/>
      <c r="G77" s="166"/>
      <c r="H77" s="191"/>
      <c r="I77" s="191"/>
      <c r="J77" s="191"/>
      <c r="K77" s="191"/>
      <c r="L77" s="191"/>
      <c r="M77" s="191"/>
      <c r="N77" s="191"/>
      <c r="O77" s="191"/>
      <c r="P77" s="191"/>
      <c r="Q77" s="191"/>
      <c r="R77" s="192"/>
      <c r="S77" s="191"/>
    </row>
    <row r="78" spans="1:19" ht="30">
      <c r="A78" s="162">
        <f t="shared" si="3"/>
        <v>63</v>
      </c>
      <c r="B78" s="162"/>
      <c r="C78" s="189" t="s">
        <v>245</v>
      </c>
      <c r="D78" s="164" t="s">
        <v>89</v>
      </c>
      <c r="E78" s="188">
        <v>13</v>
      </c>
      <c r="F78" s="166"/>
      <c r="G78" s="166"/>
      <c r="H78" s="191"/>
      <c r="I78" s="191"/>
      <c r="J78" s="191"/>
      <c r="K78" s="191"/>
      <c r="L78" s="191"/>
      <c r="M78" s="191"/>
      <c r="N78" s="191"/>
      <c r="O78" s="191"/>
      <c r="P78" s="191"/>
      <c r="Q78" s="191"/>
      <c r="R78" s="192"/>
      <c r="S78" s="191"/>
    </row>
    <row r="79" spans="1:19" ht="30">
      <c r="A79" s="162">
        <f t="shared" si="3"/>
        <v>64</v>
      </c>
      <c r="B79" s="162"/>
      <c r="C79" s="189" t="s">
        <v>246</v>
      </c>
      <c r="D79" s="164" t="s">
        <v>89</v>
      </c>
      <c r="E79" s="188">
        <v>4</v>
      </c>
      <c r="F79" s="166"/>
      <c r="G79" s="166"/>
      <c r="H79" s="191"/>
      <c r="I79" s="191"/>
      <c r="J79" s="191"/>
      <c r="K79" s="191"/>
      <c r="L79" s="191"/>
      <c r="M79" s="191"/>
      <c r="N79" s="191"/>
      <c r="O79" s="191"/>
      <c r="P79" s="191"/>
      <c r="Q79" s="191"/>
      <c r="R79" s="192"/>
      <c r="S79" s="191"/>
    </row>
    <row r="80" spans="1:19" ht="12.75">
      <c r="A80" s="162">
        <f t="shared" si="3"/>
        <v>65</v>
      </c>
      <c r="B80" s="162"/>
      <c r="C80" s="189" t="s">
        <v>247</v>
      </c>
      <c r="D80" s="164" t="s">
        <v>89</v>
      </c>
      <c r="E80" s="188">
        <v>1</v>
      </c>
      <c r="F80" s="166"/>
      <c r="G80" s="166"/>
      <c r="H80" s="191"/>
      <c r="I80" s="191"/>
      <c r="J80" s="191"/>
      <c r="K80" s="191"/>
      <c r="L80" s="191"/>
      <c r="M80" s="191"/>
      <c r="N80" s="191"/>
      <c r="O80" s="191"/>
      <c r="P80" s="191"/>
      <c r="Q80" s="191"/>
      <c r="R80" s="192"/>
      <c r="S80" s="191"/>
    </row>
    <row r="81" spans="1:19" ht="12.75">
      <c r="A81" s="162">
        <f t="shared" si="3"/>
        <v>66</v>
      </c>
      <c r="B81" s="162"/>
      <c r="C81" s="189" t="s">
        <v>248</v>
      </c>
      <c r="D81" s="164" t="s">
        <v>89</v>
      </c>
      <c r="E81" s="188">
        <v>3</v>
      </c>
      <c r="F81" s="166"/>
      <c r="G81" s="166"/>
      <c r="H81" s="191"/>
      <c r="I81" s="191"/>
      <c r="J81" s="191"/>
      <c r="K81" s="191"/>
      <c r="L81" s="191"/>
      <c r="M81" s="191"/>
      <c r="N81" s="191"/>
      <c r="O81" s="191"/>
      <c r="P81" s="191"/>
      <c r="Q81" s="191"/>
      <c r="R81" s="192"/>
      <c r="S81" s="191"/>
    </row>
    <row r="82" spans="1:19" ht="12.75">
      <c r="A82" s="162">
        <f t="shared" si="3"/>
        <v>67</v>
      </c>
      <c r="B82" s="162"/>
      <c r="C82" s="189" t="s">
        <v>249</v>
      </c>
      <c r="D82" s="164" t="s">
        <v>89</v>
      </c>
      <c r="E82" s="188">
        <v>4</v>
      </c>
      <c r="F82" s="166"/>
      <c r="G82" s="166"/>
      <c r="H82" s="191"/>
      <c r="I82" s="191"/>
      <c r="J82" s="191"/>
      <c r="K82" s="191"/>
      <c r="L82" s="191"/>
      <c r="M82" s="191"/>
      <c r="N82" s="191"/>
      <c r="O82" s="191"/>
      <c r="P82" s="191"/>
      <c r="Q82" s="191"/>
      <c r="R82" s="192"/>
      <c r="S82" s="191"/>
    </row>
    <row r="83" spans="1:19" ht="20.25">
      <c r="A83" s="162">
        <f t="shared" si="3"/>
        <v>68</v>
      </c>
      <c r="B83" s="162"/>
      <c r="C83" s="217" t="s">
        <v>250</v>
      </c>
      <c r="D83" s="164" t="s">
        <v>89</v>
      </c>
      <c r="E83" s="188">
        <v>1</v>
      </c>
      <c r="F83" s="166"/>
      <c r="G83" s="166"/>
      <c r="H83" s="191"/>
      <c r="I83" s="191"/>
      <c r="J83" s="191"/>
      <c r="K83" s="191"/>
      <c r="L83" s="191"/>
      <c r="M83" s="191"/>
      <c r="N83" s="191"/>
      <c r="O83" s="191"/>
      <c r="P83" s="191"/>
      <c r="Q83" s="191"/>
      <c r="R83" s="192"/>
      <c r="S83" s="191"/>
    </row>
    <row r="84" spans="1:19" ht="20.25">
      <c r="A84" s="162">
        <f t="shared" si="3"/>
        <v>69</v>
      </c>
      <c r="B84" s="162"/>
      <c r="C84" s="189" t="s">
        <v>275</v>
      </c>
      <c r="D84" s="190" t="s">
        <v>94</v>
      </c>
      <c r="E84" s="188">
        <v>242</v>
      </c>
      <c r="F84" s="166"/>
      <c r="G84" s="166"/>
      <c r="H84" s="191"/>
      <c r="I84" s="191"/>
      <c r="J84" s="191"/>
      <c r="K84" s="191"/>
      <c r="L84" s="191"/>
      <c r="M84" s="191"/>
      <c r="N84" s="191"/>
      <c r="O84" s="191"/>
      <c r="P84" s="191"/>
      <c r="Q84" s="191"/>
      <c r="R84" s="192"/>
      <c r="S84" s="191"/>
    </row>
    <row r="85" spans="1:19" ht="12.75">
      <c r="A85" s="162">
        <f t="shared" si="3"/>
        <v>70</v>
      </c>
      <c r="B85" s="162"/>
      <c r="C85" s="189" t="s">
        <v>276</v>
      </c>
      <c r="D85" s="190" t="s">
        <v>94</v>
      </c>
      <c r="E85" s="188">
        <v>102</v>
      </c>
      <c r="F85" s="166"/>
      <c r="G85" s="166"/>
      <c r="H85" s="191"/>
      <c r="I85" s="191"/>
      <c r="J85" s="191"/>
      <c r="K85" s="191"/>
      <c r="L85" s="191"/>
      <c r="M85" s="191"/>
      <c r="N85" s="191"/>
      <c r="O85" s="191"/>
      <c r="P85" s="191"/>
      <c r="Q85" s="191"/>
      <c r="R85" s="192"/>
      <c r="S85" s="191"/>
    </row>
    <row r="86" spans="1:19" ht="20.25">
      <c r="A86" s="162">
        <f t="shared" si="3"/>
        <v>71</v>
      </c>
      <c r="B86" s="162"/>
      <c r="C86" s="189" t="s">
        <v>191</v>
      </c>
      <c r="D86" s="190" t="s">
        <v>94</v>
      </c>
      <c r="E86" s="188">
        <v>51</v>
      </c>
      <c r="F86" s="166"/>
      <c r="G86" s="166"/>
      <c r="H86" s="191"/>
      <c r="I86" s="191"/>
      <c r="J86" s="191"/>
      <c r="K86" s="191"/>
      <c r="L86" s="191"/>
      <c r="M86" s="191"/>
      <c r="N86" s="191"/>
      <c r="O86" s="191"/>
      <c r="P86" s="191"/>
      <c r="Q86" s="191"/>
      <c r="R86" s="192"/>
      <c r="S86" s="191"/>
    </row>
    <row r="87" spans="1:19" ht="20.25">
      <c r="A87" s="162">
        <f t="shared" si="3"/>
        <v>72</v>
      </c>
      <c r="B87" s="162"/>
      <c r="C87" s="189" t="s">
        <v>192</v>
      </c>
      <c r="D87" s="190" t="s">
        <v>94</v>
      </c>
      <c r="E87" s="188">
        <v>31</v>
      </c>
      <c r="F87" s="166"/>
      <c r="G87" s="166"/>
      <c r="H87" s="191"/>
      <c r="I87" s="191"/>
      <c r="J87" s="191"/>
      <c r="K87" s="191"/>
      <c r="L87" s="191"/>
      <c r="M87" s="191"/>
      <c r="N87" s="191"/>
      <c r="O87" s="191"/>
      <c r="P87" s="191"/>
      <c r="Q87" s="191"/>
      <c r="R87" s="192"/>
      <c r="S87" s="191"/>
    </row>
    <row r="88" spans="1:19" ht="12.75">
      <c r="A88" s="162">
        <f t="shared" si="3"/>
        <v>73</v>
      </c>
      <c r="B88" s="162"/>
      <c r="C88" s="189" t="s">
        <v>315</v>
      </c>
      <c r="D88" s="190" t="s">
        <v>94</v>
      </c>
      <c r="E88" s="188">
        <v>34</v>
      </c>
      <c r="F88" s="166"/>
      <c r="G88" s="166"/>
      <c r="H88" s="191"/>
      <c r="I88" s="191"/>
      <c r="J88" s="191"/>
      <c r="K88" s="191"/>
      <c r="L88" s="191"/>
      <c r="M88" s="191"/>
      <c r="N88" s="191"/>
      <c r="O88" s="191"/>
      <c r="P88" s="191"/>
      <c r="Q88" s="191"/>
      <c r="R88" s="192"/>
      <c r="S88" s="191"/>
    </row>
    <row r="89" spans="1:19" ht="12.75">
      <c r="A89" s="162">
        <f t="shared" si="3"/>
        <v>74</v>
      </c>
      <c r="B89" s="162"/>
      <c r="C89" s="189" t="s">
        <v>313</v>
      </c>
      <c r="D89" s="190" t="s">
        <v>94</v>
      </c>
      <c r="E89" s="188">
        <v>44</v>
      </c>
      <c r="F89" s="166"/>
      <c r="G89" s="166"/>
      <c r="H89" s="191"/>
      <c r="I89" s="191"/>
      <c r="J89" s="191"/>
      <c r="K89" s="191"/>
      <c r="L89" s="191"/>
      <c r="M89" s="191"/>
      <c r="N89" s="191"/>
      <c r="O89" s="191"/>
      <c r="P89" s="191"/>
      <c r="Q89" s="191"/>
      <c r="R89" s="192"/>
      <c r="S89" s="191"/>
    </row>
    <row r="90" spans="1:19" ht="12.75">
      <c r="A90" s="162">
        <f t="shared" si="3"/>
        <v>75</v>
      </c>
      <c r="B90" s="218"/>
      <c r="C90" s="189" t="s">
        <v>193</v>
      </c>
      <c r="D90" s="190" t="s">
        <v>94</v>
      </c>
      <c r="E90" s="188">
        <v>761</v>
      </c>
      <c r="F90" s="166"/>
      <c r="G90" s="166"/>
      <c r="H90" s="191"/>
      <c r="I90" s="191"/>
      <c r="J90" s="191"/>
      <c r="K90" s="191"/>
      <c r="L90" s="191"/>
      <c r="M90" s="191"/>
      <c r="N90" s="191"/>
      <c r="O90" s="191"/>
      <c r="P90" s="191"/>
      <c r="Q90" s="191"/>
      <c r="R90" s="192"/>
      <c r="S90" s="191"/>
    </row>
    <row r="91" spans="1:19" ht="12.75">
      <c r="A91" s="162">
        <f t="shared" si="3"/>
        <v>76</v>
      </c>
      <c r="B91" s="218"/>
      <c r="C91" s="189" t="s">
        <v>194</v>
      </c>
      <c r="D91" s="190" t="s">
        <v>94</v>
      </c>
      <c r="E91" s="188">
        <v>372</v>
      </c>
      <c r="F91" s="166"/>
      <c r="G91" s="166"/>
      <c r="H91" s="191"/>
      <c r="I91" s="191"/>
      <c r="J91" s="191"/>
      <c r="K91" s="191"/>
      <c r="L91" s="191"/>
      <c r="M91" s="191"/>
      <c r="N91" s="191"/>
      <c r="O91" s="191"/>
      <c r="P91" s="191"/>
      <c r="Q91" s="191"/>
      <c r="R91" s="192"/>
      <c r="S91" s="191"/>
    </row>
    <row r="92" spans="1:19" ht="12.75">
      <c r="A92" s="162">
        <f t="shared" si="3"/>
        <v>77</v>
      </c>
      <c r="B92" s="218"/>
      <c r="C92" s="189" t="s">
        <v>195</v>
      </c>
      <c r="D92" s="190" t="s">
        <v>94</v>
      </c>
      <c r="E92" s="188">
        <v>22</v>
      </c>
      <c r="F92" s="166"/>
      <c r="G92" s="166"/>
      <c r="H92" s="191"/>
      <c r="I92" s="191"/>
      <c r="J92" s="191"/>
      <c r="K92" s="191"/>
      <c r="L92" s="191"/>
      <c r="M92" s="191"/>
      <c r="N92" s="191"/>
      <c r="O92" s="191"/>
      <c r="P92" s="191"/>
      <c r="Q92" s="191"/>
      <c r="R92" s="192"/>
      <c r="S92" s="191"/>
    </row>
    <row r="93" spans="1:19" ht="12.75">
      <c r="A93" s="162">
        <f t="shared" si="3"/>
        <v>78</v>
      </c>
      <c r="B93" s="218"/>
      <c r="C93" s="189" t="s">
        <v>196</v>
      </c>
      <c r="D93" s="190" t="s">
        <v>94</v>
      </c>
      <c r="E93" s="188">
        <v>340</v>
      </c>
      <c r="F93" s="166"/>
      <c r="G93" s="166"/>
      <c r="H93" s="191"/>
      <c r="I93" s="191"/>
      <c r="J93" s="191"/>
      <c r="K93" s="191"/>
      <c r="L93" s="191"/>
      <c r="M93" s="191"/>
      <c r="N93" s="191"/>
      <c r="O93" s="191"/>
      <c r="P93" s="191"/>
      <c r="Q93" s="191"/>
      <c r="R93" s="192"/>
      <c r="S93" s="191"/>
    </row>
    <row r="94" spans="1:19" ht="12.75">
      <c r="A94" s="162">
        <f t="shared" si="3"/>
        <v>79</v>
      </c>
      <c r="B94" s="218"/>
      <c r="C94" s="189" t="s">
        <v>197</v>
      </c>
      <c r="D94" s="190" t="s">
        <v>94</v>
      </c>
      <c r="E94" s="188">
        <v>1273</v>
      </c>
      <c r="F94" s="166"/>
      <c r="G94" s="166"/>
      <c r="H94" s="191"/>
      <c r="I94" s="191"/>
      <c r="J94" s="191"/>
      <c r="K94" s="191"/>
      <c r="L94" s="191"/>
      <c r="M94" s="191"/>
      <c r="N94" s="191"/>
      <c r="O94" s="191"/>
      <c r="P94" s="191"/>
      <c r="Q94" s="191"/>
      <c r="R94" s="192"/>
      <c r="S94" s="191"/>
    </row>
    <row r="95" spans="1:19" ht="12.75">
      <c r="A95" s="162">
        <f t="shared" si="3"/>
        <v>80</v>
      </c>
      <c r="B95" s="218"/>
      <c r="C95" s="189" t="s">
        <v>198</v>
      </c>
      <c r="D95" s="190" t="s">
        <v>94</v>
      </c>
      <c r="E95" s="188">
        <v>988</v>
      </c>
      <c r="F95" s="166"/>
      <c r="G95" s="166"/>
      <c r="H95" s="191"/>
      <c r="I95" s="191"/>
      <c r="J95" s="191"/>
      <c r="K95" s="191"/>
      <c r="L95" s="191"/>
      <c r="M95" s="191"/>
      <c r="N95" s="191"/>
      <c r="O95" s="191"/>
      <c r="P95" s="191"/>
      <c r="Q95" s="191"/>
      <c r="R95" s="192"/>
      <c r="S95" s="191"/>
    </row>
    <row r="96" spans="1:19" ht="12.75">
      <c r="A96" s="162">
        <f t="shared" si="3"/>
        <v>81</v>
      </c>
      <c r="B96" s="218"/>
      <c r="C96" s="189" t="s">
        <v>199</v>
      </c>
      <c r="D96" s="190" t="s">
        <v>94</v>
      </c>
      <c r="E96" s="188">
        <v>802</v>
      </c>
      <c r="F96" s="166"/>
      <c r="G96" s="166"/>
      <c r="H96" s="191"/>
      <c r="I96" s="191"/>
      <c r="J96" s="191"/>
      <c r="K96" s="191"/>
      <c r="L96" s="191"/>
      <c r="M96" s="191"/>
      <c r="N96" s="191"/>
      <c r="O96" s="191"/>
      <c r="P96" s="191"/>
      <c r="Q96" s="191"/>
      <c r="R96" s="192"/>
      <c r="S96" s="191"/>
    </row>
    <row r="97" spans="1:19" ht="12.75">
      <c r="A97" s="162">
        <f t="shared" si="3"/>
        <v>82</v>
      </c>
      <c r="B97" s="218"/>
      <c r="C97" s="189" t="s">
        <v>251</v>
      </c>
      <c r="D97" s="190" t="s">
        <v>94</v>
      </c>
      <c r="E97" s="188">
        <v>105</v>
      </c>
      <c r="F97" s="166"/>
      <c r="G97" s="166"/>
      <c r="H97" s="191"/>
      <c r="I97" s="191"/>
      <c r="J97" s="191"/>
      <c r="K97" s="191"/>
      <c r="L97" s="191"/>
      <c r="M97" s="191"/>
      <c r="N97" s="191"/>
      <c r="O97" s="191"/>
      <c r="P97" s="191"/>
      <c r="Q97" s="191"/>
      <c r="R97" s="192"/>
      <c r="S97" s="191"/>
    </row>
    <row r="98" spans="1:19" ht="12.75">
      <c r="A98" s="162">
        <f t="shared" si="3"/>
        <v>83</v>
      </c>
      <c r="B98" s="218"/>
      <c r="C98" s="189" t="s">
        <v>252</v>
      </c>
      <c r="D98" s="164" t="s">
        <v>182</v>
      </c>
      <c r="E98" s="188">
        <v>20</v>
      </c>
      <c r="F98" s="166"/>
      <c r="G98" s="166"/>
      <c r="H98" s="191"/>
      <c r="I98" s="191"/>
      <c r="J98" s="191"/>
      <c r="K98" s="191"/>
      <c r="L98" s="191"/>
      <c r="M98" s="191"/>
      <c r="N98" s="191"/>
      <c r="O98" s="191"/>
      <c r="P98" s="191"/>
      <c r="Q98" s="191"/>
      <c r="R98" s="192"/>
      <c r="S98" s="191"/>
    </row>
    <row r="99" spans="1:19" ht="12.75">
      <c r="A99" s="162">
        <f t="shared" si="3"/>
        <v>84</v>
      </c>
      <c r="B99" s="218"/>
      <c r="C99" s="189" t="s">
        <v>309</v>
      </c>
      <c r="D99" s="164" t="s">
        <v>94</v>
      </c>
      <c r="E99" s="188">
        <v>261</v>
      </c>
      <c r="F99" s="166"/>
      <c r="G99" s="166"/>
      <c r="H99" s="191"/>
      <c r="I99" s="191"/>
      <c r="J99" s="191"/>
      <c r="K99" s="191"/>
      <c r="L99" s="191"/>
      <c r="M99" s="191"/>
      <c r="N99" s="191"/>
      <c r="O99" s="191"/>
      <c r="P99" s="191"/>
      <c r="Q99" s="191"/>
      <c r="R99" s="192"/>
      <c r="S99" s="191"/>
    </row>
    <row r="100" spans="1:19" ht="12.75">
      <c r="A100" s="162">
        <f t="shared" si="3"/>
        <v>85</v>
      </c>
      <c r="B100" s="218"/>
      <c r="C100" s="189" t="s">
        <v>308</v>
      </c>
      <c r="D100" s="164" t="s">
        <v>94</v>
      </c>
      <c r="E100" s="188">
        <v>158</v>
      </c>
      <c r="F100" s="166"/>
      <c r="G100" s="166"/>
      <c r="H100" s="191"/>
      <c r="I100" s="191"/>
      <c r="J100" s="191"/>
      <c r="K100" s="191"/>
      <c r="L100" s="191"/>
      <c r="M100" s="191"/>
      <c r="N100" s="191"/>
      <c r="O100" s="191"/>
      <c r="P100" s="191"/>
      <c r="Q100" s="191"/>
      <c r="R100" s="192"/>
      <c r="S100" s="191"/>
    </row>
    <row r="101" spans="1:19" ht="12.75">
      <c r="A101" s="162">
        <f t="shared" si="3"/>
        <v>86</v>
      </c>
      <c r="B101" s="218"/>
      <c r="C101" s="189" t="s">
        <v>298</v>
      </c>
      <c r="D101" s="164" t="s">
        <v>94</v>
      </c>
      <c r="E101" s="188">
        <v>115</v>
      </c>
      <c r="F101" s="166"/>
      <c r="G101" s="166"/>
      <c r="H101" s="191"/>
      <c r="I101" s="191"/>
      <c r="J101" s="191"/>
      <c r="K101" s="191"/>
      <c r="L101" s="191"/>
      <c r="M101" s="191"/>
      <c r="N101" s="191"/>
      <c r="O101" s="191"/>
      <c r="P101" s="191"/>
      <c r="Q101" s="191"/>
      <c r="R101" s="192"/>
      <c r="S101" s="191"/>
    </row>
    <row r="102" spans="1:19" ht="12.75">
      <c r="A102" s="162">
        <f>A100+1</f>
        <v>86</v>
      </c>
      <c r="B102" s="218"/>
      <c r="C102" s="189" t="s">
        <v>253</v>
      </c>
      <c r="D102" s="190" t="s">
        <v>254</v>
      </c>
      <c r="E102" s="188">
        <v>480</v>
      </c>
      <c r="F102" s="166"/>
      <c r="G102" s="166"/>
      <c r="H102" s="191"/>
      <c r="I102" s="191"/>
      <c r="J102" s="191"/>
      <c r="K102" s="191"/>
      <c r="L102" s="191"/>
      <c r="M102" s="191"/>
      <c r="N102" s="191"/>
      <c r="O102" s="191"/>
      <c r="P102" s="191"/>
      <c r="Q102" s="191"/>
      <c r="R102" s="192"/>
      <c r="S102" s="191"/>
    </row>
    <row r="103" spans="1:19" ht="12.75">
      <c r="A103" s="162">
        <f t="shared" si="3"/>
        <v>87</v>
      </c>
      <c r="B103" s="218"/>
      <c r="C103" s="189" t="s">
        <v>307</v>
      </c>
      <c r="D103" s="190" t="s">
        <v>182</v>
      </c>
      <c r="E103" s="188">
        <v>85</v>
      </c>
      <c r="F103" s="166"/>
      <c r="G103" s="166"/>
      <c r="H103" s="191"/>
      <c r="I103" s="191"/>
      <c r="J103" s="191"/>
      <c r="K103" s="191"/>
      <c r="L103" s="191"/>
      <c r="M103" s="191"/>
      <c r="N103" s="191"/>
      <c r="O103" s="191"/>
      <c r="P103" s="191"/>
      <c r="Q103" s="191"/>
      <c r="R103" s="192"/>
      <c r="S103" s="191"/>
    </row>
    <row r="104" spans="1:19" ht="12.75">
      <c r="A104" s="162">
        <f t="shared" si="3"/>
        <v>88</v>
      </c>
      <c r="B104" s="218"/>
      <c r="C104" s="189" t="s">
        <v>255</v>
      </c>
      <c r="D104" s="164" t="s">
        <v>89</v>
      </c>
      <c r="E104" s="188">
        <v>10</v>
      </c>
      <c r="F104" s="166"/>
      <c r="G104" s="166"/>
      <c r="H104" s="191"/>
      <c r="I104" s="191"/>
      <c r="J104" s="191"/>
      <c r="K104" s="191"/>
      <c r="L104" s="191"/>
      <c r="M104" s="191"/>
      <c r="N104" s="191"/>
      <c r="O104" s="191"/>
      <c r="P104" s="191"/>
      <c r="Q104" s="191"/>
      <c r="R104" s="192"/>
      <c r="S104" s="191"/>
    </row>
    <row r="105" spans="1:19" ht="12.75">
      <c r="A105" s="162">
        <f t="shared" si="3"/>
        <v>89</v>
      </c>
      <c r="B105" s="162" t="s">
        <v>256</v>
      </c>
      <c r="C105" s="189" t="s">
        <v>200</v>
      </c>
      <c r="D105" s="164" t="s">
        <v>89</v>
      </c>
      <c r="E105" s="188">
        <v>518</v>
      </c>
      <c r="F105" s="166"/>
      <c r="G105" s="166"/>
      <c r="H105" s="191"/>
      <c r="I105" s="191"/>
      <c r="J105" s="191"/>
      <c r="K105" s="191"/>
      <c r="L105" s="191"/>
      <c r="M105" s="191"/>
      <c r="N105" s="191"/>
      <c r="O105" s="191"/>
      <c r="P105" s="191"/>
      <c r="Q105" s="191"/>
      <c r="R105" s="192"/>
      <c r="S105" s="191"/>
    </row>
    <row r="106" spans="1:19" ht="12.75">
      <c r="A106" s="162">
        <f t="shared" si="3"/>
        <v>90</v>
      </c>
      <c r="B106" s="162" t="s">
        <v>257</v>
      </c>
      <c r="C106" s="189" t="s">
        <v>97</v>
      </c>
      <c r="D106" s="164" t="s">
        <v>89</v>
      </c>
      <c r="E106" s="188">
        <v>38</v>
      </c>
      <c r="F106" s="166"/>
      <c r="G106" s="166"/>
      <c r="H106" s="191"/>
      <c r="I106" s="191"/>
      <c r="J106" s="191"/>
      <c r="K106" s="191"/>
      <c r="L106" s="191"/>
      <c r="M106" s="191"/>
      <c r="N106" s="191"/>
      <c r="O106" s="191"/>
      <c r="P106" s="191"/>
      <c r="Q106" s="191"/>
      <c r="R106" s="192"/>
      <c r="S106" s="191"/>
    </row>
    <row r="107" spans="1:19" ht="12.75">
      <c r="A107" s="162">
        <f t="shared" si="3"/>
        <v>91</v>
      </c>
      <c r="B107" s="162" t="s">
        <v>258</v>
      </c>
      <c r="C107" s="189" t="s">
        <v>101</v>
      </c>
      <c r="D107" s="164" t="s">
        <v>93</v>
      </c>
      <c r="E107" s="188">
        <v>21</v>
      </c>
      <c r="F107" s="166"/>
      <c r="G107" s="166"/>
      <c r="H107" s="191"/>
      <c r="I107" s="191"/>
      <c r="J107" s="191"/>
      <c r="K107" s="191"/>
      <c r="L107" s="191"/>
      <c r="M107" s="191"/>
      <c r="N107" s="191"/>
      <c r="O107" s="191"/>
      <c r="P107" s="191"/>
      <c r="Q107" s="191"/>
      <c r="R107" s="192"/>
      <c r="S107" s="191"/>
    </row>
    <row r="108" spans="1:19" ht="12.75">
      <c r="A108" s="162">
        <f t="shared" si="3"/>
        <v>92</v>
      </c>
      <c r="B108" s="162"/>
      <c r="C108" s="189" t="s">
        <v>259</v>
      </c>
      <c r="D108" s="164" t="s">
        <v>93</v>
      </c>
      <c r="E108" s="188">
        <v>10</v>
      </c>
      <c r="F108" s="166"/>
      <c r="G108" s="166"/>
      <c r="H108" s="191"/>
      <c r="I108" s="191"/>
      <c r="J108" s="191"/>
      <c r="K108" s="191"/>
      <c r="L108" s="191"/>
      <c r="M108" s="191"/>
      <c r="N108" s="191"/>
      <c r="O108" s="191"/>
      <c r="P108" s="191"/>
      <c r="Q108" s="191"/>
      <c r="R108" s="192"/>
      <c r="S108" s="191"/>
    </row>
    <row r="109" spans="1:19" ht="12.75">
      <c r="A109" s="162">
        <f t="shared" si="3"/>
        <v>93</v>
      </c>
      <c r="B109" s="162"/>
      <c r="C109" s="189" t="s">
        <v>201</v>
      </c>
      <c r="D109" s="190" t="s">
        <v>93</v>
      </c>
      <c r="E109" s="188">
        <v>1</v>
      </c>
      <c r="F109" s="166"/>
      <c r="G109" s="166"/>
      <c r="H109" s="191"/>
      <c r="I109" s="191"/>
      <c r="J109" s="191"/>
      <c r="K109" s="191"/>
      <c r="L109" s="191"/>
      <c r="M109" s="191"/>
      <c r="N109" s="191"/>
      <c r="O109" s="191"/>
      <c r="P109" s="191"/>
      <c r="Q109" s="191"/>
      <c r="R109" s="192"/>
      <c r="S109" s="191"/>
    </row>
    <row r="110" spans="1:19" ht="12.75">
      <c r="A110" s="162"/>
      <c r="B110" s="162"/>
      <c r="C110" s="189" t="s">
        <v>317</v>
      </c>
      <c r="D110" s="190" t="s">
        <v>93</v>
      </c>
      <c r="E110" s="188">
        <v>1</v>
      </c>
      <c r="F110" s="166"/>
      <c r="G110" s="166"/>
      <c r="H110" s="191"/>
      <c r="I110" s="191"/>
      <c r="J110" s="191"/>
      <c r="K110" s="191"/>
      <c r="L110" s="191"/>
      <c r="M110" s="191"/>
      <c r="N110" s="191"/>
      <c r="O110" s="191"/>
      <c r="P110" s="191"/>
      <c r="Q110" s="191"/>
      <c r="R110" s="192"/>
      <c r="S110" s="191"/>
    </row>
    <row r="111" spans="1:19" ht="12.75">
      <c r="A111" s="162">
        <f>A109+1</f>
        <v>94</v>
      </c>
      <c r="B111" s="162"/>
      <c r="C111" s="189" t="s">
        <v>277</v>
      </c>
      <c r="D111" s="164" t="s">
        <v>278</v>
      </c>
      <c r="E111" s="188">
        <v>6</v>
      </c>
      <c r="F111" s="166"/>
      <c r="G111" s="166"/>
      <c r="H111" s="191"/>
      <c r="I111" s="191"/>
      <c r="J111" s="191"/>
      <c r="K111" s="191"/>
      <c r="L111" s="191"/>
      <c r="M111" s="191"/>
      <c r="N111" s="191"/>
      <c r="O111" s="191"/>
      <c r="P111" s="191"/>
      <c r="Q111" s="191"/>
      <c r="R111" s="192"/>
      <c r="S111" s="191"/>
    </row>
    <row r="112" spans="1:19" ht="12.75">
      <c r="A112" s="162">
        <f t="shared" si="3"/>
        <v>95</v>
      </c>
      <c r="B112" s="162"/>
      <c r="C112" s="189" t="s">
        <v>279</v>
      </c>
      <c r="D112" s="164" t="s">
        <v>278</v>
      </c>
      <c r="E112" s="188">
        <v>8</v>
      </c>
      <c r="F112" s="166"/>
      <c r="G112" s="166"/>
      <c r="H112" s="191"/>
      <c r="I112" s="191"/>
      <c r="J112" s="191"/>
      <c r="K112" s="191"/>
      <c r="L112" s="191"/>
      <c r="M112" s="191"/>
      <c r="N112" s="191"/>
      <c r="O112" s="191"/>
      <c r="P112" s="191"/>
      <c r="Q112" s="191"/>
      <c r="R112" s="192"/>
      <c r="S112" s="191"/>
    </row>
    <row r="113" spans="1:19" ht="12.75">
      <c r="A113" s="162">
        <f t="shared" si="3"/>
        <v>96</v>
      </c>
      <c r="B113" s="162"/>
      <c r="C113" s="189" t="s">
        <v>280</v>
      </c>
      <c r="D113" s="164" t="s">
        <v>278</v>
      </c>
      <c r="E113" s="188">
        <v>7</v>
      </c>
      <c r="F113" s="166"/>
      <c r="G113" s="166"/>
      <c r="H113" s="191"/>
      <c r="I113" s="191"/>
      <c r="J113" s="191"/>
      <c r="K113" s="191"/>
      <c r="L113" s="191"/>
      <c r="M113" s="191"/>
      <c r="N113" s="191"/>
      <c r="O113" s="191"/>
      <c r="P113" s="191"/>
      <c r="Q113" s="191"/>
      <c r="R113" s="192"/>
      <c r="S113" s="191"/>
    </row>
    <row r="114" spans="1:19" ht="12.75">
      <c r="A114" s="162">
        <f t="shared" si="3"/>
        <v>97</v>
      </c>
      <c r="B114" s="162"/>
      <c r="C114" s="205" t="s">
        <v>136</v>
      </c>
      <c r="D114" s="164" t="s">
        <v>99</v>
      </c>
      <c r="E114" s="188">
        <v>1</v>
      </c>
      <c r="F114" s="206"/>
      <c r="G114" s="166"/>
      <c r="H114" s="191"/>
      <c r="I114" s="191"/>
      <c r="J114" s="191"/>
      <c r="K114" s="191"/>
      <c r="L114" s="191"/>
      <c r="M114" s="191"/>
      <c r="N114" s="191"/>
      <c r="O114" s="191"/>
      <c r="P114" s="191"/>
      <c r="Q114" s="191"/>
      <c r="R114" s="192"/>
      <c r="S114" s="191"/>
    </row>
    <row r="115" spans="1:31" ht="12.75" customHeight="1">
      <c r="A115" s="155" t="s">
        <v>87</v>
      </c>
      <c r="B115" s="156" t="s">
        <v>66</v>
      </c>
      <c r="C115" s="157" t="s">
        <v>67</v>
      </c>
      <c r="D115" s="158"/>
      <c r="E115" s="159"/>
      <c r="F115" s="160"/>
      <c r="G115" s="160"/>
      <c r="H115" s="160"/>
      <c r="I115" s="160"/>
      <c r="J115" s="160"/>
      <c r="K115" s="160"/>
      <c r="L115" s="160"/>
      <c r="M115" s="160"/>
      <c r="N115" s="160"/>
      <c r="O115" s="160"/>
      <c r="P115" s="160"/>
      <c r="Q115" s="160"/>
      <c r="R115" s="161"/>
      <c r="S115" s="160"/>
      <c r="AE115" s="147" t="s">
        <v>90</v>
      </c>
    </row>
    <row r="116" spans="1:31" ht="12.75">
      <c r="A116" s="162">
        <f>A114+1</f>
        <v>98</v>
      </c>
      <c r="B116" s="162" t="s">
        <v>102</v>
      </c>
      <c r="C116" s="163" t="s">
        <v>103</v>
      </c>
      <c r="D116" s="164" t="s">
        <v>104</v>
      </c>
      <c r="E116" s="176">
        <v>197</v>
      </c>
      <c r="F116" s="166"/>
      <c r="G116" s="166"/>
      <c r="H116" s="174"/>
      <c r="I116" s="174"/>
      <c r="J116" s="174"/>
      <c r="K116" s="174"/>
      <c r="L116" s="174"/>
      <c r="M116" s="174"/>
      <c r="N116" s="174"/>
      <c r="O116" s="174"/>
      <c r="P116" s="174"/>
      <c r="Q116" s="174"/>
      <c r="R116" s="175"/>
      <c r="S116" s="174"/>
      <c r="AE116" s="147" t="s">
        <v>88</v>
      </c>
    </row>
    <row r="117" spans="1:60" ht="12.75" outlineLevel="1">
      <c r="A117" s="162">
        <f>A116+1</f>
        <v>99</v>
      </c>
      <c r="B117" s="162" t="s">
        <v>105</v>
      </c>
      <c r="C117" s="163" t="s">
        <v>158</v>
      </c>
      <c r="D117" s="164" t="s">
        <v>109</v>
      </c>
      <c r="E117" s="188">
        <v>16</v>
      </c>
      <c r="F117" s="177"/>
      <c r="G117" s="177"/>
      <c r="H117" s="166"/>
      <c r="I117" s="166"/>
      <c r="J117" s="166"/>
      <c r="K117" s="166"/>
      <c r="L117" s="166"/>
      <c r="M117" s="166"/>
      <c r="N117" s="166"/>
      <c r="O117" s="166"/>
      <c r="P117" s="166"/>
      <c r="Q117" s="166"/>
      <c r="R117" s="167"/>
      <c r="S117" s="166"/>
      <c r="T117" s="168"/>
      <c r="U117" s="168"/>
      <c r="V117" s="168"/>
      <c r="W117" s="168"/>
      <c r="X117" s="168"/>
      <c r="Y117" s="168"/>
      <c r="Z117" s="168"/>
      <c r="AA117" s="168"/>
      <c r="AB117" s="168"/>
      <c r="AC117" s="168"/>
      <c r="AD117" s="168"/>
      <c r="AE117" s="168" t="s">
        <v>98</v>
      </c>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row>
    <row r="118" spans="1:60" ht="12.75" outlineLevel="1">
      <c r="A118" s="162">
        <f>A117+1</f>
        <v>100</v>
      </c>
      <c r="B118" s="162" t="s">
        <v>107</v>
      </c>
      <c r="C118" s="163" t="s">
        <v>108</v>
      </c>
      <c r="D118" s="164" t="s">
        <v>109</v>
      </c>
      <c r="E118" s="188">
        <v>16</v>
      </c>
      <c r="F118" s="177"/>
      <c r="G118" s="177"/>
      <c r="H118" s="166"/>
      <c r="I118" s="166"/>
      <c r="J118" s="166"/>
      <c r="K118" s="166"/>
      <c r="L118" s="166"/>
      <c r="M118" s="166"/>
      <c r="N118" s="166"/>
      <c r="O118" s="166"/>
      <c r="P118" s="166"/>
      <c r="Q118" s="166"/>
      <c r="R118" s="167"/>
      <c r="S118" s="166"/>
      <c r="T118" s="168"/>
      <c r="U118" s="168"/>
      <c r="V118" s="168"/>
      <c r="W118" s="168"/>
      <c r="X118" s="168"/>
      <c r="Y118" s="168"/>
      <c r="Z118" s="168"/>
      <c r="AA118" s="168"/>
      <c r="AB118" s="168"/>
      <c r="AC118" s="168"/>
      <c r="AD118" s="168"/>
      <c r="AE118" s="168" t="s">
        <v>106</v>
      </c>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row>
    <row r="119" spans="1:31" ht="12.75" customHeight="1">
      <c r="A119" s="155" t="s">
        <v>87</v>
      </c>
      <c r="B119" s="156" t="s">
        <v>68</v>
      </c>
      <c r="C119" s="157" t="s">
        <v>69</v>
      </c>
      <c r="D119" s="158"/>
      <c r="E119" s="159"/>
      <c r="F119" s="160"/>
      <c r="G119" s="160"/>
      <c r="H119" s="160"/>
      <c r="I119" s="160"/>
      <c r="J119" s="160"/>
      <c r="K119" s="160"/>
      <c r="L119" s="160"/>
      <c r="M119" s="160"/>
      <c r="N119" s="160"/>
      <c r="O119" s="160"/>
      <c r="P119" s="160"/>
      <c r="Q119" s="160"/>
      <c r="R119" s="161"/>
      <c r="S119" s="160"/>
      <c r="AE119" s="147" t="s">
        <v>106</v>
      </c>
    </row>
    <row r="120" spans="1:31" ht="12.75">
      <c r="A120" s="162">
        <f>A118+1</f>
        <v>101</v>
      </c>
      <c r="B120" s="162" t="s">
        <v>110</v>
      </c>
      <c r="C120" s="163" t="s">
        <v>111</v>
      </c>
      <c r="D120" s="164" t="s">
        <v>104</v>
      </c>
      <c r="E120" s="176">
        <v>197</v>
      </c>
      <c r="F120" s="166"/>
      <c r="G120" s="166"/>
      <c r="H120" s="174"/>
      <c r="I120" s="174"/>
      <c r="J120" s="174"/>
      <c r="K120" s="174"/>
      <c r="L120" s="174"/>
      <c r="M120" s="174"/>
      <c r="N120" s="174"/>
      <c r="O120" s="174"/>
      <c r="P120" s="174"/>
      <c r="Q120" s="174"/>
      <c r="R120" s="175"/>
      <c r="S120" s="174"/>
      <c r="AE120" s="147" t="s">
        <v>88</v>
      </c>
    </row>
    <row r="121" spans="1:19" ht="12.75">
      <c r="A121" s="162">
        <f>A120+1</f>
        <v>102</v>
      </c>
      <c r="B121" s="162"/>
      <c r="C121" s="163" t="s">
        <v>166</v>
      </c>
      <c r="D121" s="164" t="s">
        <v>89</v>
      </c>
      <c r="E121" s="176">
        <v>10</v>
      </c>
      <c r="F121" s="166"/>
      <c r="G121" s="166"/>
      <c r="H121" s="174"/>
      <c r="I121" s="174"/>
      <c r="J121" s="174"/>
      <c r="K121" s="174"/>
      <c r="L121" s="174"/>
      <c r="M121" s="174"/>
      <c r="N121" s="174"/>
      <c r="O121" s="174"/>
      <c r="P121" s="174"/>
      <c r="Q121" s="174"/>
      <c r="R121" s="175"/>
      <c r="S121" s="174"/>
    </row>
    <row r="122" spans="1:31" ht="12.75" customHeight="1">
      <c r="A122" s="155" t="s">
        <v>87</v>
      </c>
      <c r="B122" s="156" t="s">
        <v>70</v>
      </c>
      <c r="C122" s="157" t="s">
        <v>71</v>
      </c>
      <c r="D122" s="158"/>
      <c r="E122" s="159"/>
      <c r="F122" s="160"/>
      <c r="G122" s="160"/>
      <c r="H122" s="160"/>
      <c r="I122" s="160"/>
      <c r="J122" s="160"/>
      <c r="K122" s="160"/>
      <c r="L122" s="160"/>
      <c r="M122" s="160"/>
      <c r="N122" s="160"/>
      <c r="O122" s="160"/>
      <c r="P122" s="160"/>
      <c r="Q122" s="160"/>
      <c r="R122" s="161"/>
      <c r="S122" s="160"/>
      <c r="AE122" s="147" t="s">
        <v>112</v>
      </c>
    </row>
    <row r="123" spans="1:31" ht="12.75">
      <c r="A123" s="162">
        <f>A121+1</f>
        <v>103</v>
      </c>
      <c r="B123" s="162" t="s">
        <v>113</v>
      </c>
      <c r="C123" s="163" t="s">
        <v>114</v>
      </c>
      <c r="D123" s="164" t="s">
        <v>104</v>
      </c>
      <c r="E123" s="176">
        <v>197</v>
      </c>
      <c r="F123" s="166"/>
      <c r="G123" s="166"/>
      <c r="H123" s="174"/>
      <c r="I123" s="174"/>
      <c r="J123" s="174"/>
      <c r="K123" s="174"/>
      <c r="L123" s="174"/>
      <c r="M123" s="174"/>
      <c r="N123" s="174"/>
      <c r="O123" s="174"/>
      <c r="P123" s="174"/>
      <c r="Q123" s="174"/>
      <c r="R123" s="175"/>
      <c r="S123" s="174"/>
      <c r="AE123" s="147" t="s">
        <v>88</v>
      </c>
    </row>
    <row r="124" spans="1:60" ht="20.25" outlineLevel="1">
      <c r="A124" s="162">
        <f>A123+1</f>
        <v>104</v>
      </c>
      <c r="B124" s="162" t="s">
        <v>115</v>
      </c>
      <c r="C124" s="163" t="s">
        <v>116</v>
      </c>
      <c r="D124" s="164" t="s">
        <v>109</v>
      </c>
      <c r="E124" s="188">
        <v>22</v>
      </c>
      <c r="F124" s="177"/>
      <c r="G124" s="177"/>
      <c r="H124" s="166"/>
      <c r="I124" s="166"/>
      <c r="J124" s="166"/>
      <c r="K124" s="166"/>
      <c r="L124" s="166"/>
      <c r="M124" s="166"/>
      <c r="N124" s="166"/>
      <c r="O124" s="166"/>
      <c r="P124" s="166"/>
      <c r="Q124" s="166"/>
      <c r="R124" s="167"/>
      <c r="S124" s="166"/>
      <c r="T124" s="168"/>
      <c r="U124" s="168"/>
      <c r="V124" s="168"/>
      <c r="W124" s="168"/>
      <c r="X124" s="168"/>
      <c r="Y124" s="168"/>
      <c r="Z124" s="168"/>
      <c r="AA124" s="168"/>
      <c r="AB124" s="168"/>
      <c r="AC124" s="168"/>
      <c r="AD124" s="168"/>
      <c r="AE124" s="168" t="s">
        <v>98</v>
      </c>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row>
    <row r="125" spans="1:60" ht="12.75" outlineLevel="1">
      <c r="A125" s="162">
        <f>A124+1</f>
        <v>105</v>
      </c>
      <c r="B125" s="162" t="s">
        <v>117</v>
      </c>
      <c r="C125" s="163" t="s">
        <v>118</v>
      </c>
      <c r="D125" s="164" t="s">
        <v>109</v>
      </c>
      <c r="E125" s="188">
        <v>16</v>
      </c>
      <c r="F125" s="177"/>
      <c r="G125" s="177"/>
      <c r="H125" s="166"/>
      <c r="I125" s="166"/>
      <c r="J125" s="166"/>
      <c r="K125" s="166"/>
      <c r="L125" s="166"/>
      <c r="M125" s="166"/>
      <c r="N125" s="166"/>
      <c r="O125" s="166"/>
      <c r="P125" s="166"/>
      <c r="Q125" s="166"/>
      <c r="R125" s="167"/>
      <c r="S125" s="166"/>
      <c r="T125" s="168"/>
      <c r="U125" s="168"/>
      <c r="V125" s="168"/>
      <c r="W125" s="168"/>
      <c r="X125" s="168"/>
      <c r="Y125" s="168"/>
      <c r="Z125" s="168"/>
      <c r="AA125" s="168"/>
      <c r="AB125" s="168"/>
      <c r="AC125" s="168"/>
      <c r="AD125" s="168"/>
      <c r="AE125" s="168" t="s">
        <v>106</v>
      </c>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row>
    <row r="126" spans="1:60" ht="12.75" outlineLevel="1">
      <c r="A126" s="162">
        <f>A125+1</f>
        <v>106</v>
      </c>
      <c r="B126" s="162" t="s">
        <v>119</v>
      </c>
      <c r="C126" s="163" t="s">
        <v>120</v>
      </c>
      <c r="D126" s="164" t="s">
        <v>109</v>
      </c>
      <c r="E126" s="188">
        <v>16</v>
      </c>
      <c r="F126" s="177"/>
      <c r="G126" s="177"/>
      <c r="H126" s="166"/>
      <c r="I126" s="166"/>
      <c r="J126" s="166"/>
      <c r="K126" s="166"/>
      <c r="L126" s="166"/>
      <c r="M126" s="166"/>
      <c r="N126" s="166"/>
      <c r="O126" s="166"/>
      <c r="P126" s="166"/>
      <c r="Q126" s="166"/>
      <c r="R126" s="167"/>
      <c r="S126" s="166"/>
      <c r="T126" s="168"/>
      <c r="U126" s="168"/>
      <c r="V126" s="168"/>
      <c r="W126" s="168"/>
      <c r="X126" s="168"/>
      <c r="Y126" s="168"/>
      <c r="Z126" s="168"/>
      <c r="AA126" s="168"/>
      <c r="AB126" s="168"/>
      <c r="AC126" s="168"/>
      <c r="AD126" s="168"/>
      <c r="AE126" s="168" t="s">
        <v>106</v>
      </c>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68"/>
      <c r="BH126" s="168"/>
    </row>
    <row r="127" spans="1:60" ht="12.75" outlineLevel="1">
      <c r="A127" s="162">
        <f>A126+1</f>
        <v>107</v>
      </c>
      <c r="B127" s="162" t="s">
        <v>121</v>
      </c>
      <c r="C127" s="163" t="s">
        <v>122</v>
      </c>
      <c r="D127" s="164" t="s">
        <v>109</v>
      </c>
      <c r="E127" s="188">
        <v>6</v>
      </c>
      <c r="F127" s="177"/>
      <c r="G127" s="177"/>
      <c r="H127" s="166"/>
      <c r="I127" s="166"/>
      <c r="J127" s="166"/>
      <c r="K127" s="166"/>
      <c r="L127" s="166"/>
      <c r="M127" s="166"/>
      <c r="N127" s="166"/>
      <c r="O127" s="166"/>
      <c r="P127" s="166"/>
      <c r="Q127" s="166"/>
      <c r="R127" s="167"/>
      <c r="S127" s="166"/>
      <c r="T127" s="168"/>
      <c r="U127" s="168"/>
      <c r="V127" s="168"/>
      <c r="W127" s="168"/>
      <c r="X127" s="168"/>
      <c r="Y127" s="168"/>
      <c r="Z127" s="168"/>
      <c r="AA127" s="168"/>
      <c r="AB127" s="168"/>
      <c r="AC127" s="168"/>
      <c r="AD127" s="168"/>
      <c r="AE127" s="168" t="s">
        <v>106</v>
      </c>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68"/>
      <c r="BF127" s="168"/>
      <c r="BG127" s="168"/>
      <c r="BH127" s="168"/>
    </row>
    <row r="128" spans="1:60" ht="12.75" outlineLevel="1">
      <c r="A128" s="162">
        <f>A127+1</f>
        <v>108</v>
      </c>
      <c r="B128" s="162"/>
      <c r="C128" s="163" t="s">
        <v>134</v>
      </c>
      <c r="D128" s="164" t="s">
        <v>109</v>
      </c>
      <c r="E128" s="188">
        <v>6</v>
      </c>
      <c r="F128" s="177"/>
      <c r="G128" s="177"/>
      <c r="H128" s="166"/>
      <c r="I128" s="166"/>
      <c r="J128" s="166"/>
      <c r="K128" s="166"/>
      <c r="L128" s="166"/>
      <c r="M128" s="166"/>
      <c r="N128" s="166"/>
      <c r="O128" s="166"/>
      <c r="P128" s="166"/>
      <c r="Q128" s="166"/>
      <c r="R128" s="167"/>
      <c r="S128" s="166"/>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68"/>
      <c r="BH128" s="168"/>
    </row>
    <row r="129" spans="1:31" ht="12.75" customHeight="1">
      <c r="A129" s="155" t="s">
        <v>87</v>
      </c>
      <c r="B129" s="156" t="s">
        <v>53</v>
      </c>
      <c r="C129" s="157" t="s">
        <v>54</v>
      </c>
      <c r="D129" s="158"/>
      <c r="E129" s="159"/>
      <c r="F129" s="160"/>
      <c r="G129" s="160"/>
      <c r="H129" s="160"/>
      <c r="I129" s="160"/>
      <c r="J129" s="160"/>
      <c r="K129" s="160"/>
      <c r="L129" s="160"/>
      <c r="M129" s="160"/>
      <c r="N129" s="160"/>
      <c r="O129" s="160"/>
      <c r="P129" s="160"/>
      <c r="Q129" s="160"/>
      <c r="R129" s="161"/>
      <c r="S129" s="160"/>
      <c r="AE129" s="147" t="s">
        <v>106</v>
      </c>
    </row>
    <row r="130" spans="1:31" ht="12.75">
      <c r="A130" s="162">
        <f>A128+1</f>
        <v>109</v>
      </c>
      <c r="B130" s="162" t="s">
        <v>123</v>
      </c>
      <c r="C130" s="163" t="s">
        <v>124</v>
      </c>
      <c r="D130" s="164" t="s">
        <v>125</v>
      </c>
      <c r="E130" s="165">
        <v>980</v>
      </c>
      <c r="F130" s="166"/>
      <c r="G130" s="166"/>
      <c r="H130" s="174"/>
      <c r="I130" s="174"/>
      <c r="J130" s="174"/>
      <c r="K130" s="174"/>
      <c r="L130" s="174"/>
      <c r="M130" s="174"/>
      <c r="N130" s="174"/>
      <c r="O130" s="174"/>
      <c r="P130" s="174"/>
      <c r="Q130" s="174"/>
      <c r="R130" s="175"/>
      <c r="S130" s="174"/>
      <c r="AE130" s="147" t="s">
        <v>88</v>
      </c>
    </row>
    <row r="131" spans="1:19" ht="12.75">
      <c r="A131" s="162">
        <f>A130+1</f>
        <v>110</v>
      </c>
      <c r="B131" s="162" t="s">
        <v>219</v>
      </c>
      <c r="C131" s="163" t="s">
        <v>218</v>
      </c>
      <c r="D131" s="164" t="s">
        <v>125</v>
      </c>
      <c r="E131" s="188">
        <v>520</v>
      </c>
      <c r="F131" s="166"/>
      <c r="G131" s="166"/>
      <c r="H131" s="174"/>
      <c r="I131" s="174"/>
      <c r="J131" s="174"/>
      <c r="K131" s="174"/>
      <c r="L131" s="174"/>
      <c r="M131" s="174"/>
      <c r="N131" s="174"/>
      <c r="O131" s="174"/>
      <c r="P131" s="174"/>
      <c r="Q131" s="174"/>
      <c r="R131" s="175"/>
      <c r="S131" s="174"/>
    </row>
    <row r="132" spans="1:31" ht="12.75" customHeight="1">
      <c r="A132" s="155" t="s">
        <v>87</v>
      </c>
      <c r="B132" s="156" t="s">
        <v>49</v>
      </c>
      <c r="C132" s="157" t="s">
        <v>50</v>
      </c>
      <c r="D132" s="158"/>
      <c r="E132" s="159"/>
      <c r="F132" s="160"/>
      <c r="G132" s="160"/>
      <c r="H132" s="160"/>
      <c r="I132" s="160"/>
      <c r="J132" s="160"/>
      <c r="K132" s="160"/>
      <c r="L132" s="160"/>
      <c r="M132" s="160"/>
      <c r="N132" s="160"/>
      <c r="O132" s="160"/>
      <c r="P132" s="160"/>
      <c r="Q132" s="160"/>
      <c r="R132" s="161"/>
      <c r="S132" s="160"/>
      <c r="AE132" s="147" t="s">
        <v>106</v>
      </c>
    </row>
    <row r="133" spans="1:31" ht="12.75">
      <c r="A133" s="162">
        <f>A131+1</f>
        <v>111</v>
      </c>
      <c r="B133" s="162" t="s">
        <v>126</v>
      </c>
      <c r="C133" s="163" t="s">
        <v>127</v>
      </c>
      <c r="D133" s="164" t="s">
        <v>109</v>
      </c>
      <c r="E133" s="188">
        <v>26</v>
      </c>
      <c r="F133" s="177"/>
      <c r="G133" s="177"/>
      <c r="H133" s="174"/>
      <c r="I133" s="174"/>
      <c r="J133" s="174"/>
      <c r="K133" s="174"/>
      <c r="L133" s="174"/>
      <c r="M133" s="174"/>
      <c r="N133" s="174"/>
      <c r="O133" s="174"/>
      <c r="P133" s="174"/>
      <c r="Q133" s="174"/>
      <c r="R133" s="175"/>
      <c r="S133" s="174"/>
      <c r="AE133" s="147" t="s">
        <v>88</v>
      </c>
    </row>
    <row r="134" spans="1:19" ht="12.75">
      <c r="A134" s="162">
        <f>A133+1</f>
        <v>112</v>
      </c>
      <c r="B134" s="162" t="s">
        <v>142</v>
      </c>
      <c r="C134" s="163" t="s">
        <v>228</v>
      </c>
      <c r="D134" s="164" t="s">
        <v>109</v>
      </c>
      <c r="E134" s="188">
        <v>31</v>
      </c>
      <c r="F134" s="177"/>
      <c r="G134" s="177"/>
      <c r="H134" s="191"/>
      <c r="I134" s="191"/>
      <c r="J134" s="191"/>
      <c r="K134" s="191"/>
      <c r="L134" s="191"/>
      <c r="M134" s="191"/>
      <c r="N134" s="191"/>
      <c r="O134" s="191"/>
      <c r="P134" s="191"/>
      <c r="Q134" s="191"/>
      <c r="R134" s="192"/>
      <c r="S134" s="191"/>
    </row>
    <row r="135" spans="1:60" ht="12.75" outlineLevel="1">
      <c r="A135" s="162">
        <f>A134+1</f>
        <v>113</v>
      </c>
      <c r="B135" s="162" t="s">
        <v>128</v>
      </c>
      <c r="C135" s="163" t="s">
        <v>129</v>
      </c>
      <c r="D135" s="164" t="s">
        <v>109</v>
      </c>
      <c r="E135" s="188">
        <v>45</v>
      </c>
      <c r="F135" s="177"/>
      <c r="G135" s="177"/>
      <c r="H135" s="166"/>
      <c r="I135" s="166"/>
      <c r="J135" s="166"/>
      <c r="K135" s="166"/>
      <c r="L135" s="166"/>
      <c r="M135" s="166"/>
      <c r="N135" s="166"/>
      <c r="O135" s="166"/>
      <c r="P135" s="166"/>
      <c r="Q135" s="166"/>
      <c r="R135" s="167"/>
      <c r="S135" s="166"/>
      <c r="T135" s="168"/>
      <c r="U135" s="168"/>
      <c r="V135" s="168"/>
      <c r="W135" s="168"/>
      <c r="X135" s="168"/>
      <c r="Y135" s="168"/>
      <c r="Z135" s="168"/>
      <c r="AA135" s="168"/>
      <c r="AB135" s="168"/>
      <c r="AC135" s="168"/>
      <c r="AD135" s="168"/>
      <c r="AE135" s="168" t="s">
        <v>106</v>
      </c>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68"/>
      <c r="BH135" s="168"/>
    </row>
    <row r="136" spans="1:31" ht="12.75" customHeight="1">
      <c r="A136" s="155" t="s">
        <v>87</v>
      </c>
      <c r="B136" s="156" t="s">
        <v>72</v>
      </c>
      <c r="C136" s="157" t="s">
        <v>73</v>
      </c>
      <c r="D136" s="158"/>
      <c r="E136" s="159"/>
      <c r="F136" s="160"/>
      <c r="G136" s="160"/>
      <c r="H136" s="160"/>
      <c r="I136" s="160"/>
      <c r="J136" s="160"/>
      <c r="K136" s="160"/>
      <c r="L136" s="160"/>
      <c r="M136" s="160"/>
      <c r="N136" s="160"/>
      <c r="O136" s="160"/>
      <c r="P136" s="160"/>
      <c r="Q136" s="160"/>
      <c r="R136" s="161"/>
      <c r="S136" s="160"/>
      <c r="AE136" s="147" t="s">
        <v>106</v>
      </c>
    </row>
    <row r="137" spans="1:31" ht="12.75">
      <c r="A137" s="162">
        <f>A135+1</f>
        <v>114</v>
      </c>
      <c r="B137" s="162" t="s">
        <v>283</v>
      </c>
      <c r="C137" s="163" t="s">
        <v>159</v>
      </c>
      <c r="D137" s="190" t="s">
        <v>104</v>
      </c>
      <c r="E137" s="176">
        <v>197</v>
      </c>
      <c r="F137" s="177"/>
      <c r="G137" s="177"/>
      <c r="H137" s="174"/>
      <c r="I137" s="174"/>
      <c r="J137" s="174"/>
      <c r="K137" s="174"/>
      <c r="L137" s="174"/>
      <c r="M137" s="174"/>
      <c r="N137" s="174"/>
      <c r="O137" s="174"/>
      <c r="P137" s="174"/>
      <c r="Q137" s="174"/>
      <c r="R137" s="175"/>
      <c r="S137" s="174"/>
      <c r="AE137" s="147" t="s">
        <v>88</v>
      </c>
    </row>
    <row r="138" spans="1:19" ht="12.75">
      <c r="A138" s="228">
        <f aca="true" t="shared" si="4" ref="A138:A143">A137+1</f>
        <v>115</v>
      </c>
      <c r="B138" s="228" t="s">
        <v>284</v>
      </c>
      <c r="C138" s="229" t="s">
        <v>239</v>
      </c>
      <c r="D138" s="230" t="s">
        <v>89</v>
      </c>
      <c r="E138" s="231">
        <v>1</v>
      </c>
      <c r="F138" s="232">
        <v>62000</v>
      </c>
      <c r="G138" s="232"/>
      <c r="H138" s="191"/>
      <c r="I138" s="191"/>
      <c r="J138" s="191"/>
      <c r="K138" s="191"/>
      <c r="L138" s="191"/>
      <c r="M138" s="191"/>
      <c r="N138" s="191"/>
      <c r="O138" s="191"/>
      <c r="P138" s="191"/>
      <c r="Q138" s="191"/>
      <c r="R138" s="192"/>
      <c r="S138" s="191"/>
    </row>
    <row r="139" spans="1:19" ht="12.75">
      <c r="A139" s="228">
        <f t="shared" si="4"/>
        <v>116</v>
      </c>
      <c r="B139" s="228" t="s">
        <v>285</v>
      </c>
      <c r="C139" s="229" t="s">
        <v>281</v>
      </c>
      <c r="D139" s="230" t="s">
        <v>89</v>
      </c>
      <c r="E139" s="231">
        <v>1</v>
      </c>
      <c r="F139" s="232">
        <v>62000</v>
      </c>
      <c r="G139" s="232"/>
      <c r="H139" s="191"/>
      <c r="I139" s="191"/>
      <c r="J139" s="191"/>
      <c r="K139" s="191"/>
      <c r="L139" s="191"/>
      <c r="M139" s="191"/>
      <c r="N139" s="191"/>
      <c r="O139" s="191"/>
      <c r="P139" s="191"/>
      <c r="Q139" s="191"/>
      <c r="R139" s="192"/>
      <c r="S139" s="191"/>
    </row>
    <row r="140" spans="1:60" ht="12.75" outlineLevel="1">
      <c r="A140" s="201">
        <f t="shared" si="4"/>
        <v>117</v>
      </c>
      <c r="B140" s="162" t="s">
        <v>286</v>
      </c>
      <c r="C140" s="189" t="s">
        <v>140</v>
      </c>
      <c r="D140" s="190" t="s">
        <v>109</v>
      </c>
      <c r="E140" s="188">
        <v>8</v>
      </c>
      <c r="F140" s="177"/>
      <c r="G140" s="177"/>
      <c r="H140" s="166"/>
      <c r="I140" s="166"/>
      <c r="J140" s="166"/>
      <c r="K140" s="166"/>
      <c r="L140" s="166"/>
      <c r="M140" s="166"/>
      <c r="N140" s="166"/>
      <c r="O140" s="166"/>
      <c r="P140" s="166"/>
      <c r="Q140" s="166"/>
      <c r="R140" s="167"/>
      <c r="S140" s="166"/>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168"/>
      <c r="BE140" s="168"/>
      <c r="BF140" s="168"/>
      <c r="BG140" s="168"/>
      <c r="BH140" s="168"/>
    </row>
    <row r="141" spans="1:60" ht="12.75" outlineLevel="1">
      <c r="A141" s="201">
        <f t="shared" si="4"/>
        <v>118</v>
      </c>
      <c r="B141" s="162" t="s">
        <v>287</v>
      </c>
      <c r="C141" s="163" t="s">
        <v>132</v>
      </c>
      <c r="D141" s="164" t="s">
        <v>109</v>
      </c>
      <c r="E141" s="176">
        <v>8</v>
      </c>
      <c r="F141" s="177"/>
      <c r="G141" s="166"/>
      <c r="H141" s="166"/>
      <c r="I141" s="166"/>
      <c r="J141" s="166"/>
      <c r="K141" s="166"/>
      <c r="L141" s="166"/>
      <c r="M141" s="166"/>
      <c r="N141" s="166"/>
      <c r="O141" s="166"/>
      <c r="P141" s="166"/>
      <c r="Q141" s="166"/>
      <c r="R141" s="167"/>
      <c r="S141" s="166"/>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c r="BG141" s="168"/>
      <c r="BH141" s="168"/>
    </row>
    <row r="142" spans="1:60" ht="12.75" outlineLevel="1">
      <c r="A142" s="201">
        <f t="shared" si="4"/>
        <v>119</v>
      </c>
      <c r="B142" s="162" t="s">
        <v>288</v>
      </c>
      <c r="C142" s="163" t="s">
        <v>133</v>
      </c>
      <c r="D142" s="164" t="s">
        <v>89</v>
      </c>
      <c r="E142" s="176">
        <v>10</v>
      </c>
      <c r="F142" s="177"/>
      <c r="G142" s="177"/>
      <c r="H142" s="166"/>
      <c r="I142" s="166"/>
      <c r="J142" s="166"/>
      <c r="K142" s="166"/>
      <c r="L142" s="166"/>
      <c r="M142" s="166"/>
      <c r="N142" s="166"/>
      <c r="O142" s="166"/>
      <c r="P142" s="166"/>
      <c r="Q142" s="166"/>
      <c r="R142" s="167"/>
      <c r="S142" s="166"/>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68"/>
      <c r="BH142" s="168"/>
    </row>
    <row r="143" spans="1:60" ht="12.75" outlineLevel="1">
      <c r="A143" s="201">
        <f t="shared" si="4"/>
        <v>120</v>
      </c>
      <c r="B143" s="162" t="s">
        <v>289</v>
      </c>
      <c r="C143" s="163" t="s">
        <v>130</v>
      </c>
      <c r="D143" s="164" t="s">
        <v>93</v>
      </c>
      <c r="E143" s="176">
        <v>14</v>
      </c>
      <c r="F143" s="166"/>
      <c r="G143" s="166"/>
      <c r="H143" s="166"/>
      <c r="I143" s="166"/>
      <c r="J143" s="166"/>
      <c r="K143" s="166"/>
      <c r="L143" s="166"/>
      <c r="M143" s="166"/>
      <c r="N143" s="166"/>
      <c r="O143" s="166"/>
      <c r="P143" s="166"/>
      <c r="Q143" s="166"/>
      <c r="R143" s="167"/>
      <c r="S143" s="166"/>
      <c r="T143" s="168"/>
      <c r="U143" s="168"/>
      <c r="V143" s="168"/>
      <c r="W143" s="168"/>
      <c r="X143" s="168"/>
      <c r="Y143" s="168"/>
      <c r="Z143" s="168"/>
      <c r="AA143" s="168"/>
      <c r="AB143" s="168"/>
      <c r="AC143" s="168"/>
      <c r="AD143" s="168"/>
      <c r="AE143" s="168" t="s">
        <v>100</v>
      </c>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68"/>
      <c r="BH143" s="168"/>
    </row>
    <row r="144" spans="1:31" ht="12.75" customHeight="1">
      <c r="A144" s="155" t="s">
        <v>87</v>
      </c>
      <c r="B144" s="156" t="s">
        <v>51</v>
      </c>
      <c r="C144" s="157" t="s">
        <v>52</v>
      </c>
      <c r="D144" s="158"/>
      <c r="E144" s="159"/>
      <c r="F144" s="160"/>
      <c r="G144" s="160"/>
      <c r="H144" s="160"/>
      <c r="I144" s="160"/>
      <c r="J144" s="160"/>
      <c r="K144" s="160"/>
      <c r="L144" s="160"/>
      <c r="M144" s="160"/>
      <c r="N144" s="160"/>
      <c r="O144" s="160"/>
      <c r="P144" s="160"/>
      <c r="Q144" s="160"/>
      <c r="R144" s="161"/>
      <c r="S144" s="160"/>
      <c r="AE144" s="147" t="s">
        <v>100</v>
      </c>
    </row>
    <row r="145" spans="1:31" ht="12.75">
      <c r="A145" s="162">
        <f>A143+1</f>
        <v>121</v>
      </c>
      <c r="B145" s="162" t="s">
        <v>131</v>
      </c>
      <c r="C145" s="163" t="s">
        <v>224</v>
      </c>
      <c r="D145" s="164" t="s">
        <v>89</v>
      </c>
      <c r="E145" s="176">
        <v>1</v>
      </c>
      <c r="F145" s="166"/>
      <c r="G145" s="166"/>
      <c r="H145" s="174"/>
      <c r="I145" s="174"/>
      <c r="J145" s="174"/>
      <c r="K145" s="174"/>
      <c r="L145" s="174"/>
      <c r="M145" s="174"/>
      <c r="N145" s="174"/>
      <c r="O145" s="174"/>
      <c r="P145" s="174"/>
      <c r="Q145" s="174"/>
      <c r="R145" s="175"/>
      <c r="S145" s="174"/>
      <c r="AE145" s="147" t="s">
        <v>88</v>
      </c>
    </row>
    <row r="146" spans="1:19" ht="12.75">
      <c r="A146" s="201">
        <f>A145+1</f>
        <v>122</v>
      </c>
      <c r="B146" s="162" t="s">
        <v>220</v>
      </c>
      <c r="C146" s="163" t="s">
        <v>225</v>
      </c>
      <c r="D146" s="164" t="s">
        <v>89</v>
      </c>
      <c r="E146" s="188">
        <v>1</v>
      </c>
      <c r="F146" s="177"/>
      <c r="G146" s="166"/>
      <c r="H146" s="174"/>
      <c r="I146" s="174"/>
      <c r="J146" s="174"/>
      <c r="K146" s="174"/>
      <c r="L146" s="174"/>
      <c r="M146" s="174"/>
      <c r="N146" s="174"/>
      <c r="O146" s="174"/>
      <c r="P146" s="174"/>
      <c r="Q146" s="174"/>
      <c r="R146" s="175"/>
      <c r="S146" s="174"/>
    </row>
    <row r="147" spans="1:19" ht="12.75">
      <c r="A147" s="201">
        <f>A146+1</f>
        <v>123</v>
      </c>
      <c r="B147" s="162" t="s">
        <v>107</v>
      </c>
      <c r="C147" s="163" t="s">
        <v>226</v>
      </c>
      <c r="D147" s="164" t="s">
        <v>89</v>
      </c>
      <c r="E147" s="176">
        <v>1</v>
      </c>
      <c r="F147" s="177"/>
      <c r="G147" s="166"/>
      <c r="H147" s="174"/>
      <c r="I147" s="174"/>
      <c r="J147" s="174"/>
      <c r="K147" s="174"/>
      <c r="L147" s="174"/>
      <c r="M147" s="174"/>
      <c r="N147" s="174"/>
      <c r="O147" s="174"/>
      <c r="P147" s="174"/>
      <c r="Q147" s="174"/>
      <c r="R147" s="175"/>
      <c r="S147" s="174"/>
    </row>
    <row r="148" spans="1:19" ht="12.75">
      <c r="A148" s="220">
        <f>A147+1</f>
        <v>124</v>
      </c>
      <c r="B148" s="221" t="s">
        <v>221</v>
      </c>
      <c r="C148" s="222" t="s">
        <v>227</v>
      </c>
      <c r="D148" s="223" t="s">
        <v>89</v>
      </c>
      <c r="E148" s="224">
        <v>1</v>
      </c>
      <c r="F148" s="225"/>
      <c r="G148" s="226"/>
      <c r="H148" s="174"/>
      <c r="I148" s="174"/>
      <c r="J148" s="174"/>
      <c r="K148" s="174"/>
      <c r="L148" s="174"/>
      <c r="M148" s="174"/>
      <c r="N148" s="174"/>
      <c r="O148" s="174"/>
      <c r="P148" s="174"/>
      <c r="Q148" s="174"/>
      <c r="R148" s="175"/>
      <c r="S148" s="174"/>
    </row>
    <row r="149" ht="12.75">
      <c r="G149" s="178"/>
    </row>
    <row r="150" ht="12.75">
      <c r="G150" s="178"/>
    </row>
    <row r="151" spans="1:7" ht="12.75">
      <c r="A151" s="194"/>
      <c r="C151" s="195"/>
      <c r="G151" s="178"/>
    </row>
    <row r="152" spans="3:7" ht="12.75">
      <c r="C152" s="195"/>
      <c r="G152" s="178"/>
    </row>
    <row r="153" spans="3:7" ht="12.75">
      <c r="C153" s="195"/>
      <c r="D153" s="194"/>
      <c r="G153" s="178"/>
    </row>
    <row r="154" spans="3:7" ht="12.75">
      <c r="C154" s="195"/>
      <c r="G154" s="178"/>
    </row>
    <row r="155" ht="12.75">
      <c r="G155" s="178"/>
    </row>
  </sheetData>
  <sheetProtection/>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oddFooter>&amp;L&amp;9Zpracováno programem &amp;"Arial CE,Tučné"BUILDpower S,  © RTS, a.s.&amp;R&amp;"Arial,Obyčejné"Strana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Honeywell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Fojtík</dc:creator>
  <cp:keywords/>
  <dc:description/>
  <cp:lastModifiedBy>Marek Spěváček</cp:lastModifiedBy>
  <cp:lastPrinted>2019-09-23T00:22:42Z</cp:lastPrinted>
  <dcterms:created xsi:type="dcterms:W3CDTF">1999-04-14T07:03:48Z</dcterms:created>
  <dcterms:modified xsi:type="dcterms:W3CDTF">2020-10-27T11:25:29Z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e01c0c-f9b3-4dc4-af0b-a82110cc37cd_Enabled">
    <vt:lpwstr>True</vt:lpwstr>
  </property>
  <property fmtid="{D5CDD505-2E9C-101B-9397-08002B2CF9AE}" pid="3" name="MSIP_Label_6be01c0c-f9b3-4dc4-af0b-a82110cc37cd_SiteId">
    <vt:lpwstr>a1f1e214-7ded-45b6-81a1-9e8ae3459641</vt:lpwstr>
  </property>
  <property fmtid="{D5CDD505-2E9C-101B-9397-08002B2CF9AE}" pid="4" name="MSIP_Label_6be01c0c-f9b3-4dc4-af0b-a82110cc37cd_Owner">
    <vt:lpwstr>cspevam@onjci.com</vt:lpwstr>
  </property>
  <property fmtid="{D5CDD505-2E9C-101B-9397-08002B2CF9AE}" pid="5" name="MSIP_Label_6be01c0c-f9b3-4dc4-af0b-a82110cc37cd_SetDate">
    <vt:lpwstr>2020-10-27T11:25:07.6633743Z</vt:lpwstr>
  </property>
  <property fmtid="{D5CDD505-2E9C-101B-9397-08002B2CF9AE}" pid="6" name="MSIP_Label_6be01c0c-f9b3-4dc4-af0b-a82110cc37cd_Name">
    <vt:lpwstr>Internal</vt:lpwstr>
  </property>
  <property fmtid="{D5CDD505-2E9C-101B-9397-08002B2CF9AE}" pid="7" name="MSIP_Label_6be01c0c-f9b3-4dc4-af0b-a82110cc37cd_Application">
    <vt:lpwstr>Microsoft Azure Information Protection</vt:lpwstr>
  </property>
  <property fmtid="{D5CDD505-2E9C-101B-9397-08002B2CF9AE}" pid="8" name="MSIP_Label_6be01c0c-f9b3-4dc4-af0b-a82110cc37cd_ActionId">
    <vt:lpwstr>cfd3872a-90a7-40c2-9fa1-9ebaef189f13</vt:lpwstr>
  </property>
  <property fmtid="{D5CDD505-2E9C-101B-9397-08002B2CF9AE}" pid="9" name="MSIP_Label_6be01c0c-f9b3-4dc4-af0b-a82110cc37cd_Extended_MSFT_Method">
    <vt:lpwstr>Automatic</vt:lpwstr>
  </property>
  <property fmtid="{D5CDD505-2E9C-101B-9397-08002B2CF9AE}" pid="10" name="Information Classification">
    <vt:lpwstr>Internal</vt:lpwstr>
  </property>
</Properties>
</file>