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Naklady'!$A$1:$X$57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H41" i="1" s="1"/>
  <c r="I41" i="1" s="1"/>
  <c r="F41" i="1"/>
  <c r="G40" i="1"/>
  <c r="F40" i="1"/>
  <c r="G39" i="1"/>
  <c r="F39" i="1"/>
  <c r="G56" i="12"/>
  <c r="BA53" i="12"/>
  <c r="BA46" i="12"/>
  <c r="BA43" i="12"/>
  <c r="BA33" i="12"/>
  <c r="BA32" i="12"/>
  <c r="BA31" i="12"/>
  <c r="BA30" i="12"/>
  <c r="BA27" i="12"/>
  <c r="BA24" i="12"/>
  <c r="BA20" i="12"/>
  <c r="BA19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3" i="12"/>
  <c r="I23" i="12"/>
  <c r="K23" i="12"/>
  <c r="M23" i="12"/>
  <c r="O23" i="12"/>
  <c r="Q23" i="12"/>
  <c r="V23" i="12"/>
  <c r="G37" i="12"/>
  <c r="M37" i="12" s="1"/>
  <c r="I37" i="12"/>
  <c r="K37" i="12"/>
  <c r="O37" i="12"/>
  <c r="Q37" i="12"/>
  <c r="V37" i="12"/>
  <c r="G40" i="12"/>
  <c r="G39" i="12" s="1"/>
  <c r="I40" i="12"/>
  <c r="K40" i="12"/>
  <c r="K39" i="12" s="1"/>
  <c r="O40" i="12"/>
  <c r="O39" i="12" s="1"/>
  <c r="Q40" i="12"/>
  <c r="V40" i="12"/>
  <c r="V39" i="12" s="1"/>
  <c r="G42" i="12"/>
  <c r="I42" i="12"/>
  <c r="I39" i="12" s="1"/>
  <c r="K42" i="12"/>
  <c r="M42" i="12"/>
  <c r="O42" i="12"/>
  <c r="Q42" i="12"/>
  <c r="Q39" i="12" s="1"/>
  <c r="V42" i="12"/>
  <c r="G45" i="12"/>
  <c r="M45" i="12" s="1"/>
  <c r="I45" i="12"/>
  <c r="K45" i="12"/>
  <c r="O45" i="12"/>
  <c r="Q45" i="12"/>
  <c r="V45" i="12"/>
  <c r="G52" i="12"/>
  <c r="I52" i="12"/>
  <c r="K52" i="12"/>
  <c r="M52" i="12"/>
  <c r="O52" i="12"/>
  <c r="Q52" i="12"/>
  <c r="V52" i="12"/>
  <c r="AE56" i="12"/>
  <c r="I20" i="1"/>
  <c r="I19" i="1"/>
  <c r="I18" i="1"/>
  <c r="I17" i="1"/>
  <c r="I16" i="1"/>
  <c r="I51" i="1"/>
  <c r="J50" i="1"/>
  <c r="J49" i="1"/>
  <c r="F42" i="1"/>
  <c r="G42" i="1"/>
  <c r="G25" i="1" s="1"/>
  <c r="A25" i="1" s="1"/>
  <c r="A26" i="1" s="1"/>
  <c r="G26" i="1" s="1"/>
  <c r="H39" i="1"/>
  <c r="H42" i="1" s="1"/>
  <c r="J51" i="1" l="1"/>
  <c r="H40" i="1"/>
  <c r="I40" i="1" s="1"/>
  <c r="G28" i="1"/>
  <c r="G23" i="1"/>
  <c r="AF56" i="12"/>
  <c r="M40" i="12"/>
  <c r="M39" i="12" s="1"/>
  <c r="M12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<sst xmlns="http://schemas.openxmlformats.org/spreadsheetml/2006/main" count="275" uniqueCount="158">
  <si>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</si>
  <si>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</si>
  <si>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</si>
  <si>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</si>
  <si>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</si>
  <si>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</si>
  <si>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</si>
  <si>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</si>
  <si>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</si>
  <si>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</si>
  <si>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</si>
  <si>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</si>
  <si>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</si>
  <si>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</si>
  <si>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</si>
  <si>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</si>
  <si>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</si>
  <si>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</si>
  <si>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</si>
  <si>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</si>
  <si>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</si>
  <si>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</si>
  <si>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</si>
  <si>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</si>
  <si>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</si>
  <si>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</si>
  <si>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</si>
  <si>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</si>
  <si>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</si>
  <si>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</si>
  <si>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</si>
  <si>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</si>
  <si>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</si>
  <si>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</si>
  <si>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</si>
  <si>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</si>
  <si>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</si>
  <si>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</si>
  <si>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</si>
  <si>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</si>
  <si>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</si>
  <si>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</si>
  <si>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</si>
  <si>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</si>
  <si>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</si>
  <si>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</si>
  <si>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</si>
  <si>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LTPROJEKT/N100.</t>
  </si>
  <si>
    <t>NEMOCNICE PÍSEK, a.s. - SOC. ZÁZEMÍ CHIR. ODDĚLENÍ - I. ETAPA</t>
  </si>
  <si>
    <t>Nemocnice Písek, a.s.</t>
  </si>
  <si>
    <t>Karla Čapka 589</t>
  </si>
  <si>
    <t>Písek-Budějovické Předměstí</t>
  </si>
  <si>
    <t>39701</t>
  </si>
  <si>
    <t>26095190</t>
  </si>
  <si>
    <t>CZ26095190</t>
  </si>
  <si>
    <t>LT PROJEKT a.s.</t>
  </si>
  <si>
    <t>Kroftova 2619/45</t>
  </si>
  <si>
    <t>Brno-Žabovřesky</t>
  </si>
  <si>
    <t>61600</t>
  </si>
  <si>
    <t>29220785</t>
  </si>
  <si>
    <t>CZ29220785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</si>
  <si>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</si>
  <si>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</si>
  <si>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</si>
  <si>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</si>
  <si>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</si>
  <si>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</si>
  <si>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</si>
  <si>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</si>
  <si>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</si>
  <si>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</si>
  <si>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</si>
  <si>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</si>
  <si>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</si>
  <si>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</si>
  <si>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</si>
  <si>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</si>
  <si>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</si>
  <si>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</si>
  <si>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</si>
  <si>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</si>
  <si>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</si>
  <si>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</si>
  <si>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</si>
  <si>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</si>
  <si>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</si>
  <si>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</si>
  <si>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</si>
  <si>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</si>
  <si>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</si>
  <si>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</si>
  <si>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</si>
  <si>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</si>
  <si>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</si>
  <si>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</si>
  <si>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</si>
  <si>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</si>
  <si>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</si>
  <si>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</si>
  <si>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</si>
  <si>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</si>
  <si>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20/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</si>
  <si>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</si>
  <si>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</si>
  <si>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</si>
  <si>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</si>
  <si>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</si>
  <si>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</si>
  <si>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</si>
  <si>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</si>
  <si>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</si>
  <si>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</si>
  <si>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</si>
  <si>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</si>
  <si>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</si>
  <si>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</si>
  <si>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 xml:space="preserve">hod   </t>
  </si>
  <si>
    <t>Jednání s dotčenými institucemi, s dotčenými orgány státní správy a samosprávy - například zajištění, , dokladů nutných k získání kolaudačního souhlasu, povolení a rozhodnutí nutných k ralizací stavby</t>
  </si>
  <si>
    <t>Součinnost se všemi zúčastněnými stranami - investorem, budoucím uživatelem, projektantem, zástupci,, organizací státní správy, koordinátorem BOZP apod.</t>
  </si>
  <si>
    <t>Provedení nezbytných sond - koordinace jejich lokalizace</t>
  </si>
  <si>
    <t>005111021RI</t>
  </si>
  <si>
    <t>Inženýrská činnost</t>
  </si>
  <si>
    <t>Vlastní</t>
  </si>
  <si>
    <t>Zpracování harmonogramu stavby včetně průběžné aktualizace, projednání s investorem dle požadavků na provoz areálu</t>
  </si>
  <si>
    <t>Plán organizace výstavby, koordinace s investorem a provozem areálu</t>
  </si>
  <si>
    <t>Zajištění všech podkladů a dokumentů pro vydání kolaudačního rozhodnutí</t>
  </si>
  <si>
    <t>Pasportizace území stavby a jejího okolí, zejména stavu příjezdových komunikací staveništní dopravy,, předpokládaných dotčených ploch zasažených realizací stavby, požadavků vlastníků a uživatelů</t>
  </si>
  <si>
    <t>Náklady na provedení vzorků - např. barevnost fasád, klempířských prvků atd.</t>
  </si>
  <si>
    <t>Fotodokumentace průběhu výstavby</t>
  </si>
  <si>
    <t>Zaškolení obsluhy a investorem pověřených osob, vypracování a odsouhlasení provozních a,, manipulačních řádů, proškolení provozovatele s provozováním a užíváním realizovaného díla dle SoD</t>
  </si>
  <si>
    <t>Technická řešení rozdílů skutečně zjištěného stavu se stavem předpokládaným v PD, technická řešení,, kolizí se skrytými konstrukcemi, které nemohl projektant předvídat</t>
  </si>
  <si>
    <t>Zajištění průzkumů, zkoušek, atestů, sond a revizí apod. uvedených v rozhodnutích a v projektové,, dokumetnaci nezbytně nutných k provedení díla</t>
  </si>
  <si>
    <t>Provedení veškerých měření a zkoušek, revizních zpráv apod. dle platné legislativy a dle SoD, např.,, na termovizní měření stavby, revize plynu, revize hromosvodu</t>
  </si>
  <si>
    <t>Zajištění a projednání všech nezbytných administrativních úkonů spojených s realizací stavby</t>
  </si>
  <si>
    <t>Vytýčení inženýrských sítí  - vč. případných kopaných sond, vč.  projednání se správci, apod.</t>
  </si>
  <si>
    <t>VN_01</t>
  </si>
  <si>
    <t>Stavebně - technický průzkum</t>
  </si>
  <si>
    <t>ON_OS_01</t>
  </si>
  <si>
    <t>Zpracování dodavatelské projektové dokumentace</t>
  </si>
  <si>
    <t>sada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</si>
  <si>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</si>
  <si>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</si>
  <si>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</si>
  <si>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</si>
  <si>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</si>
  <si>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</si>
  <si>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</si>
  <si>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</si>
  <si>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 xml:space="preserve">pevně stanovená cena zadavatelem - 9500,-Kč bez DPH : </t>
  </si>
  <si>
    <t>VV</t>
  </si>
  <si>
    <t xml:space="preserve">3 x graficky, 3 x digitálně na CD/DVD  : </t>
  </si>
  <si>
    <t xml:space="preserve">vypracovat na základě předaných podkladů zhotovite : </t>
  </si>
  <si>
    <t>1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</si>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</sst>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ED0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47</v>
      </c>
      <c r="E2" s="111" t="s">
        <v>48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45</v>
      </c>
      <c r="C3" s="109"/>
      <c r="D3" s="115" t="s">
        <v>43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10328</v>
      </c>
      <c r="B4" s="119" t="s">
        <v>46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49</v>
      </c>
      <c r="E5" s="87"/>
      <c r="F5" s="87"/>
      <c r="G5" s="87"/>
      <c r="H5" s="18" t="s">
        <v>40</v>
      </c>
      <c r="I5" s="127" t="s">
        <v>53</v>
      </c>
      <c r="J5" s="8"/>
    </row>
    <row r="6" spans="1:15" ht="15.75" customHeight="1" x14ac:dyDescent="0.2">
      <c r="A6" s="2"/>
      <c r="B6" s="27"/>
      <c r="C6" s="52"/>
      <c r="D6" s="107" t="s">
        <v>50</v>
      </c>
      <c r="E6" s="88"/>
      <c r="F6" s="88"/>
      <c r="G6" s="88"/>
      <c r="H6" s="18" t="s">
        <v>34</v>
      </c>
      <c r="I6" s="127" t="s">
        <v>54</v>
      </c>
      <c r="J6" s="8"/>
    </row>
    <row r="7" spans="1:15" ht="15.75" customHeight="1" x14ac:dyDescent="0.2">
      <c r="A7" s="2"/>
      <c r="B7" s="28"/>
      <c r="C7" s="53"/>
      <c r="D7" s="105" t="s">
        <v>52</v>
      </c>
      <c r="E7" s="126" t="s">
        <v>51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55</v>
      </c>
      <c r="H8" s="18" t="s">
        <v>40</v>
      </c>
      <c r="I8" s="127" t="s">
        <v>59</v>
      </c>
      <c r="J8" s="8"/>
    </row>
    <row r="9" spans="1:15" ht="15.75" hidden="1" customHeight="1" x14ac:dyDescent="0.2">
      <c r="A9" s="2"/>
      <c r="B9" s="2"/>
      <c r="D9" s="106" t="s">
        <v>56</v>
      </c>
      <c r="H9" s="18" t="s">
        <v>34</v>
      </c>
      <c r="I9" s="127" t="s">
        <v>60</v>
      </c>
      <c r="J9" s="8"/>
    </row>
    <row r="10" spans="1:15" ht="15.75" hidden="1" customHeight="1" x14ac:dyDescent="0.2">
      <c r="A10" s="2"/>
      <c r="B10" s="34"/>
      <c r="C10" s="53"/>
      <c r="D10" s="105" t="s">
        <v>58</v>
      </c>
      <c r="E10" s="128" t="s">
        <v>57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">
      <c r="A19" s="196" t="s">
        <v>67</v>
      </c>
      <c r="B19" s="37" t="s">
        <v>27</v>
      </c>
      <c r="C19" s="58"/>
      <c r="D19" s="59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">
      <c r="A20" s="196" t="s">
        <v>68</v>
      </c>
      <c r="B20" s="37" t="s">
        <v>28</v>
      </c>
      <c r="C20" s="58"/>
      <c r="D20" s="59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61</v>
      </c>
      <c r="C39" s="148"/>
      <c r="D39" s="148"/>
      <c r="E39" s="148"/>
      <c r="F39" s="149">
        <f>'00 00 Naklady'!AE56</f>
        <v>0</v>
      </c>
      <c r="G39" s="150">
        <f>'00 00 Naklady'!AF56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62</v>
      </c>
      <c r="D40" s="154"/>
      <c r="E40" s="154"/>
      <c r="F40" s="155">
        <f>'00 00 Naklady'!AE56</f>
        <v>0</v>
      </c>
      <c r="G40" s="156">
        <f>'00 00 Naklady'!AF56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'00 00 Naklady'!AE56</f>
        <v>0</v>
      </c>
      <c r="G41" s="151">
        <f>'00 00 Naklady'!AF56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65</v>
      </c>
    </row>
    <row r="48" spans="1:10" ht="25.5" customHeight="1" x14ac:dyDescent="0.2">
      <c r="A48" s="178"/>
      <c r="B48" s="181" t="s">
        <v>17</v>
      </c>
      <c r="C48" s="181" t="s">
        <v>5</v>
      </c>
      <c r="D48" s="182"/>
      <c r="E48" s="182"/>
      <c r="F48" s="183" t="s">
        <v>66</v>
      </c>
      <c r="G48" s="183"/>
      <c r="H48" s="183"/>
      <c r="I48" s="183" t="s">
        <v>29</v>
      </c>
      <c r="J48" s="183" t="s">
        <v>0</v>
      </c>
    </row>
    <row r="49" spans="1:10" ht="36.75" customHeight="1" x14ac:dyDescent="0.2">
      <c r="A49" s="179"/>
      <c r="B49" s="184" t="s">
        <v>67</v>
      </c>
      <c r="C49" s="185" t="s">
        <v>27</v>
      </c>
      <c r="D49" s="186"/>
      <c r="E49" s="186"/>
      <c r="F49" s="192" t="s">
        <v>67</v>
      </c>
      <c r="G49" s="193"/>
      <c r="H49" s="193"/>
      <c r="I49" s="193">
        <f>'00 00 Naklady'!G8</f>
        <v>0</v>
      </c>
      <c r="J49" s="190" t="str">
        <f>IF(I51=0,"",I49/I51*100)</f>
        <v/>
      </c>
    </row>
    <row r="50" spans="1:10" ht="36.75" customHeight="1" x14ac:dyDescent="0.2">
      <c r="A50" s="179"/>
      <c r="B50" s="184" t="s">
        <v>68</v>
      </c>
      <c r="C50" s="185" t="s">
        <v>28</v>
      </c>
      <c r="D50" s="186"/>
      <c r="E50" s="186"/>
      <c r="F50" s="192" t="s">
        <v>68</v>
      </c>
      <c r="G50" s="193"/>
      <c r="H50" s="193"/>
      <c r="I50" s="193">
        <f>'00 00 Naklady'!G39</f>
        <v>0</v>
      </c>
      <c r="J50" s="190" t="str">
        <f>IF(I51=0,"",I50/I51*100)</f>
        <v/>
      </c>
    </row>
    <row r="51" spans="1:10" ht="25.5" customHeight="1" x14ac:dyDescent="0.2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SUM(I49:I50)</f>
        <v>0</v>
      </c>
      <c r="J51" s="191">
        <f>SUM(J49:J50)</f>
        <v>0</v>
      </c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</sheetData>
  <sheetProtection password="ED0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ED0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69</v>
      </c>
      <c r="B1" s="197"/>
      <c r="C1" s="197"/>
      <c r="D1" s="197"/>
      <c r="E1" s="197"/>
      <c r="F1" s="197"/>
      <c r="G1" s="197"/>
      <c r="AG1" t="s">
        <v>70</v>
      </c>
    </row>
    <row r="2" spans="1:60" ht="24.95" customHeight="1" x14ac:dyDescent="0.2">
      <c r="A2" s="198" t="s">
        <v>7</v>
      </c>
      <c r="B2" s="48" t="s">
        <v>47</v>
      </c>
      <c r="C2" s="201" t="s">
        <v>48</v>
      </c>
      <c r="D2" s="199"/>
      <c r="E2" s="199"/>
      <c r="F2" s="199"/>
      <c r="G2" s="200"/>
      <c r="AG2" t="s">
        <v>71</v>
      </c>
    </row>
    <row r="3" spans="1:60" ht="24.95" customHeight="1" x14ac:dyDescent="0.2">
      <c r="A3" s="198" t="s">
        <v>8</v>
      </c>
      <c r="B3" s="48" t="s">
        <v>43</v>
      </c>
      <c r="C3" s="201" t="s">
        <v>44</v>
      </c>
      <c r="D3" s="199"/>
      <c r="E3" s="199"/>
      <c r="F3" s="199"/>
      <c r="G3" s="200"/>
      <c r="AC3" s="177" t="s">
        <v>72</v>
      </c>
      <c r="AG3" t="s">
        <v>73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74</v>
      </c>
    </row>
    <row r="5" spans="1:60" x14ac:dyDescent="0.2">
      <c r="D5" s="10"/>
    </row>
    <row r="6" spans="1:60" ht="38.25" x14ac:dyDescent="0.2">
      <c r="A6" s="208" t="s">
        <v>75</v>
      </c>
      <c r="B6" s="210" t="s">
        <v>76</v>
      </c>
      <c r="C6" s="210" t="s">
        <v>77</v>
      </c>
      <c r="D6" s="209" t="s">
        <v>78</v>
      </c>
      <c r="E6" s="208" t="s">
        <v>79</v>
      </c>
      <c r="F6" s="207" t="s">
        <v>80</v>
      </c>
      <c r="G6" s="208" t="s">
        <v>29</v>
      </c>
      <c r="H6" s="211" t="s">
        <v>30</v>
      </c>
      <c r="I6" s="211" t="s">
        <v>81</v>
      </c>
      <c r="J6" s="211" t="s">
        <v>31</v>
      </c>
      <c r="K6" s="211" t="s">
        <v>82</v>
      </c>
      <c r="L6" s="211" t="s">
        <v>83</v>
      </c>
      <c r="M6" s="211" t="s">
        <v>84</v>
      </c>
      <c r="N6" s="211" t="s">
        <v>85</v>
      </c>
      <c r="O6" s="211" t="s">
        <v>86</v>
      </c>
      <c r="P6" s="211" t="s">
        <v>87</v>
      </c>
      <c r="Q6" s="211" t="s">
        <v>88</v>
      </c>
      <c r="R6" s="211" t="s">
        <v>89</v>
      </c>
      <c r="S6" s="211" t="s">
        <v>90</v>
      </c>
      <c r="T6" s="211" t="s">
        <v>91</v>
      </c>
      <c r="U6" s="211" t="s">
        <v>92</v>
      </c>
      <c r="V6" s="211" t="s">
        <v>93</v>
      </c>
      <c r="W6" s="211" t="s">
        <v>94</v>
      </c>
      <c r="X6" s="211" t="s">
        <v>95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96</v>
      </c>
      <c r="B8" s="226" t="s">
        <v>67</v>
      </c>
      <c r="C8" s="244" t="s">
        <v>27</v>
      </c>
      <c r="D8" s="227"/>
      <c r="E8" s="228"/>
      <c r="F8" s="229"/>
      <c r="G8" s="229">
        <f>SUMIF(AG9:AG38,"&lt;&gt;NOR",G9:G38)</f>
        <v>0</v>
      </c>
      <c r="H8" s="229"/>
      <c r="I8" s="229">
        <f>SUM(I9:I38)</f>
        <v>0</v>
      </c>
      <c r="J8" s="229"/>
      <c r="K8" s="229">
        <f>SUM(K9:K38)</f>
        <v>0</v>
      </c>
      <c r="L8" s="229"/>
      <c r="M8" s="229">
        <f>SUM(M9:M38)</f>
        <v>0</v>
      </c>
      <c r="N8" s="229"/>
      <c r="O8" s="229">
        <f>SUM(O9:O38)</f>
        <v>0</v>
      </c>
      <c r="P8" s="229"/>
      <c r="Q8" s="229">
        <f>SUM(Q9:Q38)</f>
        <v>0</v>
      </c>
      <c r="R8" s="229"/>
      <c r="S8" s="229"/>
      <c r="T8" s="230"/>
      <c r="U8" s="224"/>
      <c r="V8" s="224">
        <f>SUM(V9:V38)</f>
        <v>0</v>
      </c>
      <c r="W8" s="224"/>
      <c r="X8" s="224"/>
      <c r="AG8" t="s">
        <v>97</v>
      </c>
    </row>
    <row r="9" spans="1:60" outlineLevel="1" x14ac:dyDescent="0.2">
      <c r="A9" s="231">
        <v>1</v>
      </c>
      <c r="B9" s="232" t="s">
        <v>98</v>
      </c>
      <c r="C9" s="245" t="s">
        <v>99</v>
      </c>
      <c r="D9" s="233" t="s">
        <v>100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101</v>
      </c>
      <c r="T9" s="237" t="s">
        <v>102</v>
      </c>
      <c r="U9" s="221">
        <v>0</v>
      </c>
      <c r="V9" s="221">
        <f>ROUND(E9*U9,2)</f>
        <v>0</v>
      </c>
      <c r="W9" s="221"/>
      <c r="X9" s="221" t="s">
        <v>103</v>
      </c>
      <c r="Y9" s="212"/>
      <c r="Z9" s="212"/>
      <c r="AA9" s="212"/>
      <c r="AB9" s="212"/>
      <c r="AC9" s="212"/>
      <c r="AD9" s="212"/>
      <c r="AE9" s="212"/>
      <c r="AF9" s="212"/>
      <c r="AG9" s="212" t="s">
        <v>104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1" x14ac:dyDescent="0.2">
      <c r="A10" s="219"/>
      <c r="B10" s="220"/>
      <c r="C10" s="246" t="s">
        <v>105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7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107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108</v>
      </c>
      <c r="C12" s="245" t="s">
        <v>109</v>
      </c>
      <c r="D12" s="233" t="s">
        <v>100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/>
      <c r="S12" s="236" t="s">
        <v>101</v>
      </c>
      <c r="T12" s="237" t="s">
        <v>102</v>
      </c>
      <c r="U12" s="221">
        <v>0</v>
      </c>
      <c r="V12" s="221">
        <f>ROUND(E12*U12,2)</f>
        <v>0</v>
      </c>
      <c r="W12" s="221"/>
      <c r="X12" s="221" t="s">
        <v>103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104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19"/>
      <c r="B13" s="220"/>
      <c r="C13" s="246" t="s">
        <v>110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106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7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107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1">
        <v>3</v>
      </c>
      <c r="B15" s="232" t="s">
        <v>111</v>
      </c>
      <c r="C15" s="245" t="s">
        <v>112</v>
      </c>
      <c r="D15" s="233" t="s">
        <v>100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101</v>
      </c>
      <c r="T15" s="237" t="s">
        <v>102</v>
      </c>
      <c r="U15" s="221">
        <v>0</v>
      </c>
      <c r="V15" s="221">
        <f>ROUND(E15*U15,2)</f>
        <v>0</v>
      </c>
      <c r="W15" s="221"/>
      <c r="X15" s="221" t="s">
        <v>103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104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9"/>
      <c r="B16" s="220"/>
      <c r="C16" s="246" t="s">
        <v>113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106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7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1">
        <v>4</v>
      </c>
      <c r="B18" s="232" t="s">
        <v>114</v>
      </c>
      <c r="C18" s="245" t="s">
        <v>115</v>
      </c>
      <c r="D18" s="233" t="s">
        <v>116</v>
      </c>
      <c r="E18" s="234">
        <v>15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/>
      <c r="S18" s="236" t="s">
        <v>101</v>
      </c>
      <c r="T18" s="237" t="s">
        <v>102</v>
      </c>
      <c r="U18" s="221">
        <v>0</v>
      </c>
      <c r="V18" s="221">
        <f>ROUND(E18*U18,2)</f>
        <v>0</v>
      </c>
      <c r="W18" s="221"/>
      <c r="X18" s="221" t="s">
        <v>103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104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9"/>
      <c r="B19" s="220"/>
      <c r="C19" s="246" t="s">
        <v>117</v>
      </c>
      <c r="D19" s="239"/>
      <c r="E19" s="239"/>
      <c r="F19" s="239"/>
      <c r="G19" s="239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106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38" t="str">
        <f>C19</f>
        <v>Jednání s dotčenými institucemi, s dotčenými orgány státní správy a samosprávy - například zajištění, , dokladů nutných k získání kolaudačního souhlasu, povolení a rozhodnutí nutných k ralizací stavby</v>
      </c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9"/>
      <c r="B20" s="220"/>
      <c r="C20" s="248" t="s">
        <v>118</v>
      </c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106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38" t="str">
        <f>C20</f>
        <v>Součinnost se všemi zúčastněnými stranami - investorem, budoucím uživatelem, projektantem, zástupci,, organizací státní správy, koordinátorem BOZP apod.</v>
      </c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48" t="s">
        <v>119</v>
      </c>
      <c r="D21" s="241"/>
      <c r="E21" s="241"/>
      <c r="F21" s="241"/>
      <c r="G21" s="24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106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47"/>
      <c r="D22" s="240"/>
      <c r="E22" s="240"/>
      <c r="F22" s="240"/>
      <c r="G22" s="240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1">
        <v>5</v>
      </c>
      <c r="B23" s="232" t="s">
        <v>120</v>
      </c>
      <c r="C23" s="245" t="s">
        <v>121</v>
      </c>
      <c r="D23" s="233" t="s">
        <v>116</v>
      </c>
      <c r="E23" s="234">
        <v>15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 t="s">
        <v>122</v>
      </c>
      <c r="T23" s="237" t="s">
        <v>102</v>
      </c>
      <c r="U23" s="221">
        <v>0</v>
      </c>
      <c r="V23" s="221">
        <f>ROUND(E23*U23,2)</f>
        <v>0</v>
      </c>
      <c r="W23" s="221"/>
      <c r="X23" s="221" t="s">
        <v>103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104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46" t="s">
        <v>123</v>
      </c>
      <c r="D24" s="239"/>
      <c r="E24" s="239"/>
      <c r="F24" s="239"/>
      <c r="G24" s="239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106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38" t="str">
        <f>C24</f>
        <v>Zpracování harmonogramu stavby včetně průběžné aktualizace, projednání s investorem dle požadavků na provoz areálu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48" t="s">
        <v>124</v>
      </c>
      <c r="D25" s="241"/>
      <c r="E25" s="241"/>
      <c r="F25" s="241"/>
      <c r="G25" s="24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106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48" t="s">
        <v>125</v>
      </c>
      <c r="D26" s="241"/>
      <c r="E26" s="241"/>
      <c r="F26" s="241"/>
      <c r="G26" s="24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106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9"/>
      <c r="B27" s="220"/>
      <c r="C27" s="248" t="s">
        <v>126</v>
      </c>
      <c r="D27" s="241"/>
      <c r="E27" s="241"/>
      <c r="F27" s="241"/>
      <c r="G27" s="24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106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38" t="str">
        <f>C27</f>
        <v>Pasportizace území stavby a jejího okolí, zejména stavu příjezdových komunikací staveništní dopravy,, předpokládaných dotčených ploch zasažených realizací stavby, požadavků vlastníků a uživatelů</v>
      </c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48" t="s">
        <v>127</v>
      </c>
      <c r="D28" s="241"/>
      <c r="E28" s="241"/>
      <c r="F28" s="241"/>
      <c r="G28" s="24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48" t="s">
        <v>128</v>
      </c>
      <c r="D29" s="241"/>
      <c r="E29" s="241"/>
      <c r="F29" s="241"/>
      <c r="G29" s="24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106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9"/>
      <c r="B30" s="220"/>
      <c r="C30" s="248" t="s">
        <v>129</v>
      </c>
      <c r="D30" s="241"/>
      <c r="E30" s="241"/>
      <c r="F30" s="241"/>
      <c r="G30" s="24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106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38" t="str">
        <f>C30</f>
        <v>Zaškolení obsluhy a investorem pověřených osob, vypracování a odsouhlasení provozních a,, manipulačních řádů, proškolení provozovatele s provozováním a užíváním realizovaného díla dle SoD</v>
      </c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19"/>
      <c r="B31" s="220"/>
      <c r="C31" s="248" t="s">
        <v>130</v>
      </c>
      <c r="D31" s="241"/>
      <c r="E31" s="241"/>
      <c r="F31" s="241"/>
      <c r="G31" s="24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106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38" t="str">
        <f>C31</f>
        <v>Technická řešení rozdílů skutečně zjištěného stavu se stavem předpokládaným v PD, technická řešení,, kolizí se skrytými konstrukcemi, které nemohl projektant předvídat</v>
      </c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9"/>
      <c r="B32" s="220"/>
      <c r="C32" s="248" t="s">
        <v>131</v>
      </c>
      <c r="D32" s="241"/>
      <c r="E32" s="241"/>
      <c r="F32" s="241"/>
      <c r="G32" s="24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38" t="str">
        <f>C32</f>
        <v>Zajištění průzkumů, zkoušek, atestů, sond a revizí apod. uvedených v rozhodnutích a v projektové,, dokumetnaci nezbytně nutných k provedení díla</v>
      </c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19"/>
      <c r="B33" s="220"/>
      <c r="C33" s="248" t="s">
        <v>132</v>
      </c>
      <c r="D33" s="241"/>
      <c r="E33" s="241"/>
      <c r="F33" s="241"/>
      <c r="G33" s="24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106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38" t="str">
        <f>C33</f>
        <v>Provedení veškerých měření a zkoušek, revizních zpráv apod. dle platné legislativy a dle SoD, např.,, na termovizní měření stavby, revize plynu, revize hromosvodu</v>
      </c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48" t="s">
        <v>133</v>
      </c>
      <c r="D34" s="241"/>
      <c r="E34" s="241"/>
      <c r="F34" s="241"/>
      <c r="G34" s="24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106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48" t="s">
        <v>134</v>
      </c>
      <c r="D35" s="241"/>
      <c r="E35" s="241"/>
      <c r="F35" s="241"/>
      <c r="G35" s="24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106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47"/>
      <c r="D36" s="240"/>
      <c r="E36" s="240"/>
      <c r="F36" s="240"/>
      <c r="G36" s="240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107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1">
        <v>6</v>
      </c>
      <c r="B37" s="232" t="s">
        <v>135</v>
      </c>
      <c r="C37" s="245" t="s">
        <v>136</v>
      </c>
      <c r="D37" s="233" t="s">
        <v>100</v>
      </c>
      <c r="E37" s="234">
        <v>1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/>
      <c r="S37" s="236" t="s">
        <v>122</v>
      </c>
      <c r="T37" s="237" t="s">
        <v>102</v>
      </c>
      <c r="U37" s="221">
        <v>0</v>
      </c>
      <c r="V37" s="221">
        <f>ROUND(E37*U37,2)</f>
        <v>0</v>
      </c>
      <c r="W37" s="221"/>
      <c r="X37" s="221" t="s">
        <v>103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104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49"/>
      <c r="D38" s="242"/>
      <c r="E38" s="242"/>
      <c r="F38" s="242"/>
      <c r="G38" s="242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107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25" t="s">
        <v>96</v>
      </c>
      <c r="B39" s="226" t="s">
        <v>68</v>
      </c>
      <c r="C39" s="244" t="s">
        <v>28</v>
      </c>
      <c r="D39" s="227"/>
      <c r="E39" s="228"/>
      <c r="F39" s="229"/>
      <c r="G39" s="229">
        <f>SUMIF(AG40:AG54,"&lt;&gt;NOR",G40:G54)</f>
        <v>0</v>
      </c>
      <c r="H39" s="229"/>
      <c r="I39" s="229">
        <f>SUM(I40:I54)</f>
        <v>0</v>
      </c>
      <c r="J39" s="229"/>
      <c r="K39" s="229">
        <f>SUM(K40:K54)</f>
        <v>0</v>
      </c>
      <c r="L39" s="229"/>
      <c r="M39" s="229">
        <f>SUM(M40:M54)</f>
        <v>0</v>
      </c>
      <c r="N39" s="229"/>
      <c r="O39" s="229">
        <f>SUM(O40:O54)</f>
        <v>0</v>
      </c>
      <c r="P39" s="229"/>
      <c r="Q39" s="229">
        <f>SUM(Q40:Q54)</f>
        <v>0</v>
      </c>
      <c r="R39" s="229"/>
      <c r="S39" s="229"/>
      <c r="T39" s="230"/>
      <c r="U39" s="224"/>
      <c r="V39" s="224">
        <f>SUM(V40:V54)</f>
        <v>0</v>
      </c>
      <c r="W39" s="224"/>
      <c r="X39" s="224"/>
      <c r="AG39" t="s">
        <v>97</v>
      </c>
    </row>
    <row r="40" spans="1:60" outlineLevel="1" x14ac:dyDescent="0.2">
      <c r="A40" s="231">
        <v>7</v>
      </c>
      <c r="B40" s="232" t="s">
        <v>137</v>
      </c>
      <c r="C40" s="245" t="s">
        <v>138</v>
      </c>
      <c r="D40" s="233" t="s">
        <v>139</v>
      </c>
      <c r="E40" s="234">
        <v>1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/>
      <c r="S40" s="236" t="s">
        <v>122</v>
      </c>
      <c r="T40" s="237" t="s">
        <v>102</v>
      </c>
      <c r="U40" s="221">
        <v>0</v>
      </c>
      <c r="V40" s="221">
        <f>ROUND(E40*U40,2)</f>
        <v>0</v>
      </c>
      <c r="W40" s="221"/>
      <c r="X40" s="221" t="s">
        <v>140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141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49"/>
      <c r="D41" s="242"/>
      <c r="E41" s="242"/>
      <c r="F41" s="242"/>
      <c r="G41" s="242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1">
        <v>8</v>
      </c>
      <c r="B42" s="232" t="s">
        <v>142</v>
      </c>
      <c r="C42" s="245" t="s">
        <v>143</v>
      </c>
      <c r="D42" s="233" t="s">
        <v>100</v>
      </c>
      <c r="E42" s="234">
        <v>1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6"/>
      <c r="S42" s="236" t="s">
        <v>101</v>
      </c>
      <c r="T42" s="237" t="s">
        <v>102</v>
      </c>
      <c r="U42" s="221">
        <v>0</v>
      </c>
      <c r="V42" s="221">
        <f>ROUND(E42*U42,2)</f>
        <v>0</v>
      </c>
      <c r="W42" s="221"/>
      <c r="X42" s="221" t="s">
        <v>103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104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33.75" outlineLevel="1" x14ac:dyDescent="0.2">
      <c r="A43" s="219"/>
      <c r="B43" s="220"/>
      <c r="C43" s="246" t="s">
        <v>144</v>
      </c>
      <c r="D43" s="239"/>
      <c r="E43" s="239"/>
      <c r="F43" s="239"/>
      <c r="G43" s="239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38" t="str">
        <f>C43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47"/>
      <c r="D44" s="240"/>
      <c r="E44" s="240"/>
      <c r="F44" s="240"/>
      <c r="G44" s="240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107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1">
        <v>9</v>
      </c>
      <c r="B45" s="232" t="s">
        <v>145</v>
      </c>
      <c r="C45" s="245" t="s">
        <v>146</v>
      </c>
      <c r="D45" s="233" t="s">
        <v>100</v>
      </c>
      <c r="E45" s="234">
        <v>1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/>
      <c r="S45" s="236" t="s">
        <v>101</v>
      </c>
      <c r="T45" s="237" t="s">
        <v>102</v>
      </c>
      <c r="U45" s="221">
        <v>0</v>
      </c>
      <c r="V45" s="221">
        <f>ROUND(E45*U45,2)</f>
        <v>0</v>
      </c>
      <c r="W45" s="221"/>
      <c r="X45" s="221" t="s">
        <v>103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104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46" t="s">
        <v>147</v>
      </c>
      <c r="D46" s="239"/>
      <c r="E46" s="239"/>
      <c r="F46" s="239"/>
      <c r="G46" s="239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106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38" t="str">
        <f>C46</f>
        <v>Náklady na vyhotovení dokumentace skutečného provedení stavby a její předání objednateli v požadované formě a požadovaném počtu.</v>
      </c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0" t="s">
        <v>148</v>
      </c>
      <c r="D47" s="222"/>
      <c r="E47" s="223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149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0" t="s">
        <v>150</v>
      </c>
      <c r="D48" s="222"/>
      <c r="E48" s="223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149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0" t="s">
        <v>151</v>
      </c>
      <c r="D49" s="222"/>
      <c r="E49" s="223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149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0" t="s">
        <v>152</v>
      </c>
      <c r="D50" s="222"/>
      <c r="E50" s="223">
        <v>1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149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47"/>
      <c r="D51" s="240"/>
      <c r="E51" s="240"/>
      <c r="F51" s="240"/>
      <c r="G51" s="240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107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1">
        <v>10</v>
      </c>
      <c r="B52" s="232" t="s">
        <v>153</v>
      </c>
      <c r="C52" s="245" t="s">
        <v>154</v>
      </c>
      <c r="D52" s="233" t="s">
        <v>100</v>
      </c>
      <c r="E52" s="234">
        <v>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6"/>
      <c r="S52" s="236" t="s">
        <v>101</v>
      </c>
      <c r="T52" s="237" t="s">
        <v>102</v>
      </c>
      <c r="U52" s="221">
        <v>0</v>
      </c>
      <c r="V52" s="221">
        <f>ROUND(E52*U52,2)</f>
        <v>0</v>
      </c>
      <c r="W52" s="221"/>
      <c r="X52" s="221" t="s">
        <v>103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104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46" t="s">
        <v>155</v>
      </c>
      <c r="D53" s="239"/>
      <c r="E53" s="239"/>
      <c r="F53" s="239"/>
      <c r="G53" s="239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106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38" t="str">
        <f>C53</f>
        <v>Náklady spojené s povinným pojištěním dodavatele nebo stavebního díla či jeho části, v rozsahu obchodních podmínek.</v>
      </c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47"/>
      <c r="D54" s="240"/>
      <c r="E54" s="240"/>
      <c r="F54" s="240"/>
      <c r="G54" s="240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107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3"/>
      <c r="B55" s="4"/>
      <c r="C55" s="251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E55">
        <v>15</v>
      </c>
      <c r="AF55">
        <v>21</v>
      </c>
      <c r="AG55" t="s">
        <v>83</v>
      </c>
    </row>
    <row r="56" spans="1:60" x14ac:dyDescent="0.2">
      <c r="A56" s="215"/>
      <c r="B56" s="216" t="s">
        <v>29</v>
      </c>
      <c r="C56" s="252"/>
      <c r="D56" s="217"/>
      <c r="E56" s="218"/>
      <c r="F56" s="218"/>
      <c r="G56" s="243">
        <f>G8+G39</f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f>SUMIF(L7:L54,AE55,G7:G54)</f>
        <v>0</v>
      </c>
      <c r="AF56">
        <f>SUMIF(L7:L54,AF55,G7:G54)</f>
        <v>0</v>
      </c>
      <c r="AG56" t="s">
        <v>156</v>
      </c>
    </row>
    <row r="57" spans="1:60" x14ac:dyDescent="0.2">
      <c r="C57" s="253"/>
      <c r="D57" s="10"/>
      <c r="AG57" t="s">
        <v>157</v>
      </c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D0B" sheet="1"/>
  <mergeCells count="35">
    <mergeCell ref="C44:G44"/>
    <mergeCell ref="C46:G46"/>
    <mergeCell ref="C51:G51"/>
    <mergeCell ref="C53:G53"/>
    <mergeCell ref="C54:G54"/>
    <mergeCell ref="C34:G34"/>
    <mergeCell ref="C35:G35"/>
    <mergeCell ref="C36:G36"/>
    <mergeCell ref="C38:G38"/>
    <mergeCell ref="C41:G41"/>
    <mergeCell ref="C43:G43"/>
    <mergeCell ref="C28:G28"/>
    <mergeCell ref="C29:G29"/>
    <mergeCell ref="C30:G30"/>
    <mergeCell ref="C31:G31"/>
    <mergeCell ref="C32:G32"/>
    <mergeCell ref="C33:G33"/>
    <mergeCell ref="C21:G21"/>
    <mergeCell ref="C22:G22"/>
    <mergeCell ref="C24:G24"/>
    <mergeCell ref="C25:G25"/>
    <mergeCell ref="C26:G26"/>
    <mergeCell ref="C27:G27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2020-04-05T19:36:36Z</dcterms:modified>
</cp:coreProperties>
</file>