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Dokumenty\Zakázky\____B0477 - Dačice - Nemocnice Dačice\"/>
    </mc:Choice>
  </mc:AlternateContent>
  <bookViews>
    <workbookView xWindow="28680" yWindow="-120" windowWidth="29040" windowHeight="15840" activeTab="3"/>
  </bookViews>
  <sheets>
    <sheet name="Pokyny pro vyplnění" sheetId="11" r:id="rId1"/>
    <sheet name="Stavba" sheetId="1" r:id="rId2"/>
    <sheet name="VzorPolozky" sheetId="10" state="hidden" r:id="rId3"/>
    <sheet name="2 R190477201 Pol" sheetId="12" r:id="rId4"/>
    <sheet name="2 R190477202 Pol" sheetId="13" r:id="rId5"/>
    <sheet name="2 R190477203 Pol" sheetId="14" r:id="rId6"/>
    <sheet name="2 R190477204 Pol" sheetId="15" r:id="rId7"/>
  </sheets>
  <externalReferences>
    <externalReference r:id="rId8"/>
  </externalReferences>
  <definedNames>
    <definedName name="CelkemDPHVypocet" localSheetId="1">Stavba!$H$46</definedName>
    <definedName name="CenaCelkem">Stavba!$G$29</definedName>
    <definedName name="CenaCelkemBezDPH">Stavba!$G$28</definedName>
    <definedName name="CenaCelkemVypocet" localSheetId="1">Stavba!$I$46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 R190477201 Pol'!$1:$7</definedName>
    <definedName name="_xlnm.Print_Titles" localSheetId="4">'2 R190477202 Pol'!$1:$7</definedName>
    <definedName name="_xlnm.Print_Titles" localSheetId="5">'2 R190477203 Pol'!$1:$7</definedName>
    <definedName name="_xlnm.Print_Titles" localSheetId="6">'2 R190477204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 R190477201 Pol'!$A$1:$X$102</definedName>
    <definedName name="_xlnm.Print_Area" localSheetId="4">'2 R190477202 Pol'!$A$1:$X$98</definedName>
    <definedName name="_xlnm.Print_Area" localSheetId="5">'2 R190477203 Pol'!$A$1:$X$47</definedName>
    <definedName name="_xlnm.Print_Area" localSheetId="6">'2 R190477204 Pol'!$A$1:$X$88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Stavba!$F$46</definedName>
    <definedName name="ZakladDPHZakl">Stavba!$G$25</definedName>
    <definedName name="ZakladDPHZaklVypocet" localSheetId="1">Stavba!$G$46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5" i="1"/>
  <c r="F45" i="1"/>
  <c r="G44" i="1"/>
  <c r="I44" i="1" s="1"/>
  <c r="F44" i="1"/>
  <c r="G43" i="1"/>
  <c r="F43" i="1"/>
  <c r="G42" i="1"/>
  <c r="F42" i="1"/>
  <c r="G41" i="1"/>
  <c r="F41" i="1"/>
  <c r="I41" i="1" s="1"/>
  <c r="G39" i="1"/>
  <c r="F39" i="1"/>
  <c r="G87" i="15"/>
  <c r="G9" i="15"/>
  <c r="G8" i="15" s="1"/>
  <c r="I9" i="15"/>
  <c r="I8" i="15" s="1"/>
  <c r="K9" i="15"/>
  <c r="K8" i="15" s="1"/>
  <c r="O9" i="15"/>
  <c r="O8" i="15" s="1"/>
  <c r="Q9" i="15"/>
  <c r="Q8" i="15" s="1"/>
  <c r="V9" i="15"/>
  <c r="G11" i="15"/>
  <c r="M11" i="15" s="1"/>
  <c r="I11" i="15"/>
  <c r="K11" i="15"/>
  <c r="O11" i="15"/>
  <c r="Q11" i="15"/>
  <c r="V11" i="15"/>
  <c r="G13" i="15"/>
  <c r="I13" i="15"/>
  <c r="K13" i="15"/>
  <c r="M13" i="15"/>
  <c r="O13" i="15"/>
  <c r="Q13" i="15"/>
  <c r="V13" i="15"/>
  <c r="G15" i="15"/>
  <c r="I15" i="15"/>
  <c r="K15" i="15"/>
  <c r="M15" i="15"/>
  <c r="O15" i="15"/>
  <c r="Q15" i="15"/>
  <c r="V15" i="15"/>
  <c r="G17" i="15"/>
  <c r="I17" i="15"/>
  <c r="K17" i="15"/>
  <c r="M17" i="15"/>
  <c r="O17" i="15"/>
  <c r="Q17" i="15"/>
  <c r="V17" i="15"/>
  <c r="V8" i="15" s="1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I29" i="15"/>
  <c r="K29" i="15"/>
  <c r="M29" i="15"/>
  <c r="O29" i="15"/>
  <c r="Q29" i="15"/>
  <c r="V29" i="15"/>
  <c r="G31" i="15"/>
  <c r="I31" i="15"/>
  <c r="K31" i="15"/>
  <c r="M31" i="15"/>
  <c r="O31" i="15"/>
  <c r="Q31" i="15"/>
  <c r="V31" i="15"/>
  <c r="G33" i="15"/>
  <c r="I33" i="15"/>
  <c r="K33" i="15"/>
  <c r="M33" i="15"/>
  <c r="O33" i="15"/>
  <c r="Q33" i="15"/>
  <c r="V33" i="15"/>
  <c r="G35" i="15"/>
  <c r="I35" i="15"/>
  <c r="K35" i="15"/>
  <c r="M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M41" i="15" s="1"/>
  <c r="I41" i="15"/>
  <c r="K41" i="15"/>
  <c r="O41" i="15"/>
  <c r="Q41" i="15"/>
  <c r="V41" i="15"/>
  <c r="G43" i="15"/>
  <c r="M43" i="15" s="1"/>
  <c r="I43" i="15"/>
  <c r="K43" i="15"/>
  <c r="O43" i="15"/>
  <c r="Q43" i="15"/>
  <c r="V43" i="15"/>
  <c r="G45" i="15"/>
  <c r="I45" i="15"/>
  <c r="K45" i="15"/>
  <c r="M45" i="15"/>
  <c r="O45" i="15"/>
  <c r="Q45" i="15"/>
  <c r="V45" i="15"/>
  <c r="G47" i="15"/>
  <c r="G48" i="15"/>
  <c r="I48" i="15"/>
  <c r="I47" i="15" s="1"/>
  <c r="K48" i="15"/>
  <c r="M48" i="15"/>
  <c r="M47" i="15" s="1"/>
  <c r="O48" i="15"/>
  <c r="O47" i="15" s="1"/>
  <c r="Q48" i="15"/>
  <c r="Q47" i="15" s="1"/>
  <c r="V48" i="15"/>
  <c r="V47" i="15" s="1"/>
  <c r="G50" i="15"/>
  <c r="I50" i="15"/>
  <c r="K50" i="15"/>
  <c r="K47" i="15" s="1"/>
  <c r="M50" i="15"/>
  <c r="O50" i="15"/>
  <c r="Q50" i="15"/>
  <c r="V50" i="15"/>
  <c r="G52" i="15"/>
  <c r="G53" i="15"/>
  <c r="M53" i="15" s="1"/>
  <c r="I53" i="15"/>
  <c r="I52" i="15" s="1"/>
  <c r="K53" i="15"/>
  <c r="O53" i="15"/>
  <c r="O52" i="15" s="1"/>
  <c r="Q53" i="15"/>
  <c r="V53" i="15"/>
  <c r="V52" i="15" s="1"/>
  <c r="G55" i="15"/>
  <c r="M55" i="15" s="1"/>
  <c r="I55" i="15"/>
  <c r="K55" i="15"/>
  <c r="K52" i="15" s="1"/>
  <c r="O55" i="15"/>
  <c r="Q55" i="15"/>
  <c r="Q52" i="15" s="1"/>
  <c r="V55" i="15"/>
  <c r="G57" i="15"/>
  <c r="I57" i="15"/>
  <c r="K57" i="15"/>
  <c r="M57" i="15"/>
  <c r="O57" i="15"/>
  <c r="Q57" i="15"/>
  <c r="V57" i="15"/>
  <c r="O59" i="15"/>
  <c r="G60" i="15"/>
  <c r="G59" i="15" s="1"/>
  <c r="I60" i="15"/>
  <c r="I59" i="15" s="1"/>
  <c r="K60" i="15"/>
  <c r="K59" i="15" s="1"/>
  <c r="O60" i="15"/>
  <c r="Q60" i="15"/>
  <c r="Q59" i="15" s="1"/>
  <c r="V60" i="15"/>
  <c r="G62" i="15"/>
  <c r="I62" i="15"/>
  <c r="K62" i="15"/>
  <c r="M62" i="15"/>
  <c r="O62" i="15"/>
  <c r="Q62" i="15"/>
  <c r="V62" i="15"/>
  <c r="V59" i="15" s="1"/>
  <c r="G64" i="15"/>
  <c r="I64" i="15"/>
  <c r="K64" i="15"/>
  <c r="M64" i="15"/>
  <c r="O64" i="15"/>
  <c r="Q64" i="15"/>
  <c r="V64" i="15"/>
  <c r="G66" i="15"/>
  <c r="M66" i="15" s="1"/>
  <c r="I66" i="15"/>
  <c r="K66" i="15"/>
  <c r="O66" i="15"/>
  <c r="Q66" i="15"/>
  <c r="V66" i="15"/>
  <c r="G68" i="15"/>
  <c r="M68" i="15" s="1"/>
  <c r="I68" i="15"/>
  <c r="K68" i="15"/>
  <c r="O68" i="15"/>
  <c r="Q68" i="15"/>
  <c r="V68" i="15"/>
  <c r="G70" i="15"/>
  <c r="M70" i="15" s="1"/>
  <c r="I70" i="15"/>
  <c r="K70" i="15"/>
  <c r="O70" i="15"/>
  <c r="Q70" i="15"/>
  <c r="V70" i="15"/>
  <c r="G72" i="15"/>
  <c r="I72" i="15"/>
  <c r="K72" i="15"/>
  <c r="M72" i="15"/>
  <c r="O72" i="15"/>
  <c r="Q72" i="15"/>
  <c r="V72" i="15"/>
  <c r="G74" i="15"/>
  <c r="O74" i="15"/>
  <c r="G75" i="15"/>
  <c r="M75" i="15" s="1"/>
  <c r="M74" i="15" s="1"/>
  <c r="I75" i="15"/>
  <c r="I74" i="15" s="1"/>
  <c r="K75" i="15"/>
  <c r="K74" i="15" s="1"/>
  <c r="O75" i="15"/>
  <c r="Q75" i="15"/>
  <c r="Q74" i="15" s="1"/>
  <c r="V75" i="15"/>
  <c r="V74" i="15" s="1"/>
  <c r="G77" i="15"/>
  <c r="I77" i="15"/>
  <c r="K77" i="15"/>
  <c r="M77" i="15"/>
  <c r="O77" i="15"/>
  <c r="Q77" i="15"/>
  <c r="V77" i="15"/>
  <c r="G80" i="15"/>
  <c r="G79" i="15" s="1"/>
  <c r="I80" i="15"/>
  <c r="I79" i="15" s="1"/>
  <c r="K80" i="15"/>
  <c r="O80" i="15"/>
  <c r="O79" i="15" s="1"/>
  <c r="Q80" i="15"/>
  <c r="Q79" i="15" s="1"/>
  <c r="V80" i="15"/>
  <c r="G82" i="15"/>
  <c r="M82" i="15" s="1"/>
  <c r="I82" i="15"/>
  <c r="K82" i="15"/>
  <c r="O82" i="15"/>
  <c r="Q82" i="15"/>
  <c r="V82" i="15"/>
  <c r="V79" i="15" s="1"/>
  <c r="G84" i="15"/>
  <c r="I84" i="15"/>
  <c r="K84" i="15"/>
  <c r="K79" i="15" s="1"/>
  <c r="M84" i="15"/>
  <c r="O84" i="15"/>
  <c r="Q84" i="15"/>
  <c r="V84" i="15"/>
  <c r="AE87" i="15"/>
  <c r="G46" i="14"/>
  <c r="BA13" i="14"/>
  <c r="I8" i="14"/>
  <c r="G9" i="14"/>
  <c r="M9" i="14" s="1"/>
  <c r="I9" i="14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5" i="14"/>
  <c r="G8" i="14" s="1"/>
  <c r="I15" i="14"/>
  <c r="K15" i="14"/>
  <c r="M15" i="14"/>
  <c r="O15" i="14"/>
  <c r="O8" i="14" s="1"/>
  <c r="Q15" i="14"/>
  <c r="V15" i="14"/>
  <c r="G17" i="14"/>
  <c r="M17" i="14" s="1"/>
  <c r="I17" i="14"/>
  <c r="K17" i="14"/>
  <c r="O17" i="14"/>
  <c r="Q17" i="14"/>
  <c r="V17" i="14"/>
  <c r="G19" i="14"/>
  <c r="I19" i="14"/>
  <c r="K19" i="14"/>
  <c r="M19" i="14"/>
  <c r="O19" i="14"/>
  <c r="Q19" i="14"/>
  <c r="V19" i="14"/>
  <c r="K21" i="14"/>
  <c r="V21" i="14"/>
  <c r="G22" i="14"/>
  <c r="G21" i="14" s="1"/>
  <c r="I22" i="14"/>
  <c r="I21" i="14" s="1"/>
  <c r="K22" i="14"/>
  <c r="O22" i="14"/>
  <c r="O21" i="14" s="1"/>
  <c r="Q22" i="14"/>
  <c r="Q21" i="14" s="1"/>
  <c r="V22" i="14"/>
  <c r="G25" i="14"/>
  <c r="I25" i="14"/>
  <c r="O25" i="14"/>
  <c r="G26" i="14"/>
  <c r="I26" i="14"/>
  <c r="K26" i="14"/>
  <c r="K25" i="14" s="1"/>
  <c r="M26" i="14"/>
  <c r="M25" i="14" s="1"/>
  <c r="O26" i="14"/>
  <c r="Q26" i="14"/>
  <c r="Q25" i="14" s="1"/>
  <c r="V26" i="14"/>
  <c r="V25" i="14" s="1"/>
  <c r="G28" i="14"/>
  <c r="I28" i="14"/>
  <c r="K28" i="14"/>
  <c r="M28" i="14"/>
  <c r="O28" i="14"/>
  <c r="Q28" i="14"/>
  <c r="V28" i="14"/>
  <c r="G30" i="14"/>
  <c r="O30" i="14"/>
  <c r="G31" i="14"/>
  <c r="M31" i="14" s="1"/>
  <c r="M30" i="14" s="1"/>
  <c r="I31" i="14"/>
  <c r="I30" i="14" s="1"/>
  <c r="K31" i="14"/>
  <c r="K30" i="14" s="1"/>
  <c r="O31" i="14"/>
  <c r="Q31" i="14"/>
  <c r="Q30" i="14" s="1"/>
  <c r="V31" i="14"/>
  <c r="V30" i="14" s="1"/>
  <c r="I33" i="14"/>
  <c r="K33" i="14"/>
  <c r="Q33" i="14"/>
  <c r="V33" i="14"/>
  <c r="G34" i="14"/>
  <c r="G33" i="14" s="1"/>
  <c r="I34" i="14"/>
  <c r="K34" i="14"/>
  <c r="M34" i="14"/>
  <c r="O34" i="14"/>
  <c r="O33" i="14" s="1"/>
  <c r="Q34" i="14"/>
  <c r="V34" i="14"/>
  <c r="G36" i="14"/>
  <c r="M36" i="14" s="1"/>
  <c r="I36" i="14"/>
  <c r="K36" i="14"/>
  <c r="O36" i="14"/>
  <c r="Q36" i="14"/>
  <c r="V36" i="14"/>
  <c r="G38" i="14"/>
  <c r="I38" i="14"/>
  <c r="Q38" i="14"/>
  <c r="G39" i="14"/>
  <c r="I39" i="14"/>
  <c r="K39" i="14"/>
  <c r="K38" i="14" s="1"/>
  <c r="M39" i="14"/>
  <c r="O39" i="14"/>
  <c r="Q39" i="14"/>
  <c r="V39" i="14"/>
  <c r="V38" i="14" s="1"/>
  <c r="G41" i="14"/>
  <c r="I41" i="14"/>
  <c r="K41" i="14"/>
  <c r="M41" i="14"/>
  <c r="O41" i="14"/>
  <c r="Q41" i="14"/>
  <c r="V41" i="14"/>
  <c r="G43" i="14"/>
  <c r="M43" i="14" s="1"/>
  <c r="I43" i="14"/>
  <c r="K43" i="14"/>
  <c r="O43" i="14"/>
  <c r="O38" i="14" s="1"/>
  <c r="Q43" i="14"/>
  <c r="V43" i="14"/>
  <c r="AE46" i="14"/>
  <c r="AF46" i="14"/>
  <c r="G97" i="13"/>
  <c r="V8" i="13"/>
  <c r="G9" i="13"/>
  <c r="G8" i="13" s="1"/>
  <c r="I9" i="13"/>
  <c r="I8" i="13" s="1"/>
  <c r="K9" i="13"/>
  <c r="O9" i="13"/>
  <c r="O8" i="13" s="1"/>
  <c r="Q9" i="13"/>
  <c r="V9" i="13"/>
  <c r="G27" i="13"/>
  <c r="M27" i="13" s="1"/>
  <c r="I27" i="13"/>
  <c r="K27" i="13"/>
  <c r="K8" i="13" s="1"/>
  <c r="O27" i="13"/>
  <c r="Q27" i="13"/>
  <c r="V27" i="13"/>
  <c r="G45" i="13"/>
  <c r="I45" i="13"/>
  <c r="K45" i="13"/>
  <c r="M45" i="13"/>
  <c r="O45" i="13"/>
  <c r="Q45" i="13"/>
  <c r="Q8" i="13" s="1"/>
  <c r="V45" i="13"/>
  <c r="G63" i="13"/>
  <c r="I63" i="13"/>
  <c r="K63" i="13"/>
  <c r="M63" i="13"/>
  <c r="O63" i="13"/>
  <c r="Q63" i="13"/>
  <c r="V63" i="13"/>
  <c r="G81" i="13"/>
  <c r="I81" i="13"/>
  <c r="K81" i="13"/>
  <c r="M81" i="13"/>
  <c r="O81" i="13"/>
  <c r="Q81" i="13"/>
  <c r="V81" i="13"/>
  <c r="G84" i="13"/>
  <c r="G85" i="13"/>
  <c r="I85" i="13"/>
  <c r="I84" i="13" s="1"/>
  <c r="K85" i="13"/>
  <c r="K84" i="13" s="1"/>
  <c r="M85" i="13"/>
  <c r="O85" i="13"/>
  <c r="Q85" i="13"/>
  <c r="Q84" i="13" s="1"/>
  <c r="V85" i="13"/>
  <c r="V84" i="13" s="1"/>
  <c r="G87" i="13"/>
  <c r="M87" i="13" s="1"/>
  <c r="I87" i="13"/>
  <c r="K87" i="13"/>
  <c r="O87" i="13"/>
  <c r="Q87" i="13"/>
  <c r="V87" i="13"/>
  <c r="G89" i="13"/>
  <c r="I89" i="13"/>
  <c r="K89" i="13"/>
  <c r="M89" i="13"/>
  <c r="O89" i="13"/>
  <c r="Q89" i="13"/>
  <c r="V89" i="13"/>
  <c r="G91" i="13"/>
  <c r="M91" i="13" s="1"/>
  <c r="I91" i="13"/>
  <c r="K91" i="13"/>
  <c r="O91" i="13"/>
  <c r="O84" i="13" s="1"/>
  <c r="Q91" i="13"/>
  <c r="V91" i="13"/>
  <c r="G93" i="13"/>
  <c r="I93" i="13"/>
  <c r="K93" i="13"/>
  <c r="M93" i="13"/>
  <c r="O93" i="13"/>
  <c r="Q93" i="13"/>
  <c r="V93" i="13"/>
  <c r="AE97" i="13"/>
  <c r="G101" i="12"/>
  <c r="BA39" i="12"/>
  <c r="BA18" i="12"/>
  <c r="G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26" i="12"/>
  <c r="I26" i="12"/>
  <c r="K26" i="12"/>
  <c r="M26" i="12"/>
  <c r="O26" i="12"/>
  <c r="Q26" i="12"/>
  <c r="V26" i="12"/>
  <c r="G35" i="12"/>
  <c r="I35" i="12"/>
  <c r="K35" i="12"/>
  <c r="M35" i="12"/>
  <c r="O35" i="12"/>
  <c r="Q35" i="12"/>
  <c r="V35" i="12"/>
  <c r="G41" i="12"/>
  <c r="M41" i="12" s="1"/>
  <c r="I41" i="12"/>
  <c r="K41" i="12"/>
  <c r="O41" i="12"/>
  <c r="O8" i="12" s="1"/>
  <c r="Q41" i="12"/>
  <c r="V41" i="12"/>
  <c r="G47" i="12"/>
  <c r="M47" i="12" s="1"/>
  <c r="I47" i="12"/>
  <c r="K47" i="12"/>
  <c r="O47" i="12"/>
  <c r="Q47" i="12"/>
  <c r="V47" i="12"/>
  <c r="G51" i="12"/>
  <c r="I51" i="12"/>
  <c r="I50" i="12" s="1"/>
  <c r="K51" i="12"/>
  <c r="M51" i="12"/>
  <c r="O51" i="12"/>
  <c r="O50" i="12" s="1"/>
  <c r="Q51" i="12"/>
  <c r="V51" i="12"/>
  <c r="G53" i="12"/>
  <c r="G50" i="12" s="1"/>
  <c r="I53" i="12"/>
  <c r="K53" i="12"/>
  <c r="K50" i="12" s="1"/>
  <c r="O53" i="12"/>
  <c r="Q53" i="12"/>
  <c r="V53" i="12"/>
  <c r="G55" i="12"/>
  <c r="I55" i="12"/>
  <c r="K55" i="12"/>
  <c r="M55" i="12"/>
  <c r="O55" i="12"/>
  <c r="Q55" i="12"/>
  <c r="Q50" i="12" s="1"/>
  <c r="V55" i="12"/>
  <c r="G57" i="12"/>
  <c r="M57" i="12" s="1"/>
  <c r="I57" i="12"/>
  <c r="K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V50" i="12" s="1"/>
  <c r="G67" i="12"/>
  <c r="I67" i="12"/>
  <c r="K67" i="12"/>
  <c r="M67" i="12"/>
  <c r="O67" i="12"/>
  <c r="Q67" i="12"/>
  <c r="V67" i="12"/>
  <c r="G69" i="12"/>
  <c r="M69" i="12" s="1"/>
  <c r="I69" i="12"/>
  <c r="K69" i="12"/>
  <c r="O69" i="12"/>
  <c r="Q69" i="12"/>
  <c r="V69" i="12"/>
  <c r="G71" i="12"/>
  <c r="I71" i="12"/>
  <c r="K71" i="12"/>
  <c r="M71" i="12"/>
  <c r="O71" i="12"/>
  <c r="Q71" i="12"/>
  <c r="V71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7" i="12"/>
  <c r="M77" i="12" s="1"/>
  <c r="I77" i="12"/>
  <c r="K77" i="12"/>
  <c r="O77" i="12"/>
  <c r="Q77" i="12"/>
  <c r="V77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5" i="12"/>
  <c r="G84" i="12" s="1"/>
  <c r="I85" i="12"/>
  <c r="K85" i="12"/>
  <c r="K84" i="12" s="1"/>
  <c r="O85" i="12"/>
  <c r="O84" i="12" s="1"/>
  <c r="Q85" i="12"/>
  <c r="Q84" i="12" s="1"/>
  <c r="V85" i="12"/>
  <c r="G87" i="12"/>
  <c r="I87" i="12"/>
  <c r="I84" i="12" s="1"/>
  <c r="K87" i="12"/>
  <c r="M87" i="12"/>
  <c r="O87" i="12"/>
  <c r="Q87" i="12"/>
  <c r="V87" i="12"/>
  <c r="G89" i="12"/>
  <c r="I89" i="12"/>
  <c r="K89" i="12"/>
  <c r="M89" i="12"/>
  <c r="O89" i="12"/>
  <c r="Q89" i="12"/>
  <c r="V89" i="12"/>
  <c r="V84" i="12" s="1"/>
  <c r="G91" i="12"/>
  <c r="I91" i="12"/>
  <c r="K91" i="12"/>
  <c r="M91" i="12"/>
  <c r="O91" i="12"/>
  <c r="Q91" i="12"/>
  <c r="V91" i="12"/>
  <c r="G93" i="12"/>
  <c r="M93" i="12" s="1"/>
  <c r="I93" i="12"/>
  <c r="K93" i="12"/>
  <c r="O93" i="12"/>
  <c r="Q93" i="12"/>
  <c r="V93" i="12"/>
  <c r="O95" i="12"/>
  <c r="Q95" i="12"/>
  <c r="G96" i="12"/>
  <c r="G95" i="12" s="1"/>
  <c r="I96" i="12"/>
  <c r="I95" i="12" s="1"/>
  <c r="K96" i="12"/>
  <c r="K95" i="12" s="1"/>
  <c r="O96" i="12"/>
  <c r="Q96" i="12"/>
  <c r="V96" i="12"/>
  <c r="V95" i="12" s="1"/>
  <c r="G98" i="12"/>
  <c r="M98" i="12" s="1"/>
  <c r="I98" i="12"/>
  <c r="K98" i="12"/>
  <c r="O98" i="12"/>
  <c r="Q98" i="12"/>
  <c r="V98" i="12"/>
  <c r="AE101" i="12"/>
  <c r="AF101" i="12"/>
  <c r="I20" i="1"/>
  <c r="I19" i="1"/>
  <c r="I18" i="1"/>
  <c r="I17" i="1"/>
  <c r="F46" i="1"/>
  <c r="G23" i="1" s="1"/>
  <c r="G46" i="1"/>
  <c r="G25" i="1" s="1"/>
  <c r="H46" i="1"/>
  <c r="I46" i="1"/>
  <c r="J45" i="1" s="1"/>
  <c r="I45" i="1"/>
  <c r="I43" i="1"/>
  <c r="I42" i="1"/>
  <c r="I40" i="1"/>
  <c r="I39" i="1"/>
  <c r="I68" i="1" l="1"/>
  <c r="J67" i="1" s="1"/>
  <c r="I16" i="1"/>
  <c r="I21" i="1" s="1"/>
  <c r="A27" i="1"/>
  <c r="J42" i="1"/>
  <c r="J43" i="1"/>
  <c r="J39" i="1"/>
  <c r="J46" i="1" s="1"/>
  <c r="M52" i="15"/>
  <c r="AF87" i="15"/>
  <c r="M60" i="15"/>
  <c r="M59" i="15" s="1"/>
  <c r="M80" i="15"/>
  <c r="M79" i="15" s="1"/>
  <c r="M9" i="15"/>
  <c r="M8" i="15" s="1"/>
  <c r="M38" i="14"/>
  <c r="M33" i="14"/>
  <c r="M8" i="14"/>
  <c r="M22" i="14"/>
  <c r="M21" i="14" s="1"/>
  <c r="M84" i="13"/>
  <c r="AF97" i="13"/>
  <c r="M9" i="13"/>
  <c r="M8" i="13" s="1"/>
  <c r="M8" i="12"/>
  <c r="M96" i="12"/>
  <c r="M95" i="12" s="1"/>
  <c r="M85" i="12"/>
  <c r="M84" i="12" s="1"/>
  <c r="M53" i="12"/>
  <c r="M50" i="12" s="1"/>
  <c r="J40" i="1"/>
  <c r="J44" i="1"/>
  <c r="J41" i="1"/>
  <c r="J28" i="1"/>
  <c r="J26" i="1"/>
  <c r="G38" i="1"/>
  <c r="F38" i="1"/>
  <c r="J23" i="1"/>
  <c r="J24" i="1"/>
  <c r="J25" i="1"/>
  <c r="J27" i="1"/>
  <c r="E24" i="1"/>
  <c r="G24" i="1"/>
  <c r="E26" i="1"/>
  <c r="G26" i="1"/>
  <c r="J54" i="1" l="1"/>
  <c r="J61" i="1"/>
  <c r="J64" i="1"/>
  <c r="J56" i="1"/>
  <c r="J62" i="1"/>
  <c r="J53" i="1"/>
  <c r="J59" i="1"/>
  <c r="J63" i="1"/>
  <c r="J65" i="1"/>
  <c r="J66" i="1"/>
  <c r="J57" i="1"/>
  <c r="J60" i="1"/>
  <c r="J58" i="1"/>
  <c r="J55" i="1"/>
  <c r="A28" i="1"/>
  <c r="G28" i="1"/>
  <c r="G27" i="1" s="1"/>
  <c r="G29" i="1" s="1"/>
  <c r="J68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<sst xmlns="http://schemas.openxmlformats.org/spreadsheetml/2006/main" count="1292" uniqueCount="351">
  <si>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</si>
  <si>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</si>
  <si>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</si>
  <si>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</si>
  <si>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</si>
  <si>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</si>
  <si>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</si>
  <si>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</si>
  <si>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</si>
  <si>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</si>
  <si>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</si>
  <si>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</si>
  <si>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</si>
  <si>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</si>
  <si>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</si>
  <si>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</si>
  <si>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</si>
  <si>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</si>
  <si>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</si>
  <si>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</si>
  <si>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</si>
  <si>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</si>
  <si>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</si>
  <si>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</si>
  <si>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</si>
  <si>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</si>
  <si>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</si>
  <si>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</si>
  <si>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</si>
  <si>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</si>
  <si>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</si>
  <si>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</si>
  <si>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</si>
  <si>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</si>
  <si>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</si>
  <si>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</si>
  <si>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</si>
  <si>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</si>
  <si>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</si>
  <si>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</si>
  <si>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</si>
  <si>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</si>
  <si>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</si>
  <si>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OM</t>
  </si>
  <si>
    <t>0477</t>
  </si>
  <si>
    <t>Dačice nemocnice</t>
  </si>
  <si>
    <t>Stavba</t>
  </si>
  <si>
    <t>Stavební objekt</t>
  </si>
  <si>
    <t>2</t>
  </si>
  <si>
    <t>Dieselagregát</t>
  </si>
  <si>
    <t>R190477201</t>
  </si>
  <si>
    <t>D.1.4.1 - Strojovna+VZT</t>
  </si>
  <si>
    <t>R190477202</t>
  </si>
  <si>
    <t>D.1.4.1 - Demontáže</t>
  </si>
  <si>
    <t>R190477203</t>
  </si>
  <si>
    <t>D.1.4.1 - Stavební úpravy</t>
  </si>
  <si>
    <t>R190477204</t>
  </si>
  <si>
    <t>D.1.4.2 - Vyvedení el.výkonu DA</t>
  </si>
  <si>
    <t>Celkem za stavbu</t>
  </si>
  <si>
    <t>CZK</t>
  </si>
  <si>
    <t>Rekapitulace dílů</t>
  </si>
  <si>
    <t>Typ dílu</t>
  </si>
  <si>
    <t>1</t>
  </si>
  <si>
    <t>Kabelové soubory</t>
  </si>
  <si>
    <t>Rozvaděče</t>
  </si>
  <si>
    <t>3</t>
  </si>
  <si>
    <t>Demontáže</t>
  </si>
  <si>
    <t>Svislé a kompletní konstrukce</t>
  </si>
  <si>
    <t>4</t>
  </si>
  <si>
    <t>Ochranné pospojování</t>
  </si>
  <si>
    <t>5</t>
  </si>
  <si>
    <t>Stavební práce</t>
  </si>
  <si>
    <t>6</t>
  </si>
  <si>
    <t>Pomocná konstrukce</t>
  </si>
  <si>
    <t>62</t>
  </si>
  <si>
    <t>Úpravy povrchů vnější</t>
  </si>
  <si>
    <t>96</t>
  </si>
  <si>
    <t>Bourání konstrukcí</t>
  </si>
  <si>
    <t>724</t>
  </si>
  <si>
    <t>Strojní vybavení</t>
  </si>
  <si>
    <t>728</t>
  </si>
  <si>
    <t>Vzduchotechnika</t>
  </si>
  <si>
    <t>767</t>
  </si>
  <si>
    <t>Konstrukce zámečnické</t>
  </si>
  <si>
    <t>784</t>
  </si>
  <si>
    <t>Malby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</si>
  <si>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</si>
  <si>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</si>
  <si>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</si>
  <si>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</si>
  <si>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</si>
  <si>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</si>
  <si>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</si>
  <si>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</si>
  <si>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</si>
  <si>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</si>
  <si>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</si>
  <si>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</si>
  <si>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</si>
  <si>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</si>
  <si>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</si>
  <si>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</si>
  <si>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</si>
  <si>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</si>
  <si>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</si>
  <si>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</si>
  <si>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</si>
  <si>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</si>
  <si>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</si>
  <si>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</si>
  <si>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</si>
  <si>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</si>
  <si>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</si>
  <si>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</si>
  <si>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</si>
  <si>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</si>
  <si>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220200000100R</t>
  </si>
  <si>
    <t>Dieselagregát -Motorgenerátor 220 kVA/ 176 kW, 400 V, 50 Hz</t>
  </si>
  <si>
    <t>kompl</t>
  </si>
  <si>
    <t>Vlastní</t>
  </si>
  <si>
    <t>Indiv</t>
  </si>
  <si>
    <t>Specifikace</t>
  </si>
  <si>
    <t>POL3_</t>
  </si>
  <si>
    <t/>
  </si>
  <si>
    <t>POP</t>
  </si>
  <si>
    <t>Rozsah dodávky:</t>
  </si>
  <si>
    <t>·      Motorgenerátor 220 kVA/ 176 kW, 400 V, 50 Hz</t>
  </si>
  <si>
    <t>·      Motor splňuje emisní normu EU Stage IIIA</t>
  </si>
  <si>
    <t>·      Ovládací panel EMCP 4.1, výstupní 3-polový jistič</t>
  </si>
  <si>
    <t>·      Předehřev, startovací baterie, nabíječka baterií</t>
  </si>
  <si>
    <t>·      Kapotáž  – 66 dB/ 7m</t>
  </si>
  <si>
    <t>·      Jednoplášťová palivová nádrž o objemu 418 l na více jak 8 hodin provozu (součást konstrukce DA)</t>
  </si>
  <si>
    <t>·      Záchytná ocelová svařovaná vana pod DA pro zachycení možného úniku provozních kapalin</t>
  </si>
  <si>
    <t>·      CE certifikát</t>
  </si>
  <si>
    <t>·      Kompletní dokumentace a návody v ČJ a AJ</t>
  </si>
  <si>
    <t>·      Doprava, nastěhování a montáž (po bezbariérové zpevnění cestě bez nerovností a překážek)</t>
  </si>
  <si>
    <t>·      Připojení MG a RDA na připravenou kabeláž</t>
  </si>
  <si>
    <t>·      Zprovoznění, zaškolení obsluhy</t>
  </si>
  <si>
    <t>SPU</t>
  </si>
  <si>
    <t>220200000100R2</t>
  </si>
  <si>
    <t>Dieselagregát - doprava, montáž a zprovoznění</t>
  </si>
  <si>
    <t xml:space="preserve">ks    </t>
  </si>
  <si>
    <t>Práce</t>
  </si>
  <si>
    <t>POL1_</t>
  </si>
  <si>
    <t>·</t>
  </si>
  <si>
    <t>220200000100R1</t>
  </si>
  <si>
    <t>Dieselagregát -Záskokový rozvaděč ATS</t>
  </si>
  <si>
    <t>·      Záskokový rozvaděč ATS, umožňující bezvýpadkové připojení a odpojení od sítě, umožnění zkoušení DA bez výpadku dodávky el. (souběžný provoz se sítí)</t>
  </si>
  <si>
    <t>220200000100R3</t>
  </si>
  <si>
    <t>Dieselagregát - třívrstvý nerez spalinovod vč. tlumiče hluku, dodávka+montáž, příloha P1</t>
  </si>
  <si>
    <t>· na základě PD</t>
  </si>
  <si>
    <t>998724201R00</t>
  </si>
  <si>
    <t>Přesun hmot pro strojní vybavení v objektech výšky do 6 m</t>
  </si>
  <si>
    <t>800-721</t>
  </si>
  <si>
    <t>RTS 19/ II</t>
  </si>
  <si>
    <t>Přesun hmot</t>
  </si>
  <si>
    <t>POL7_</t>
  </si>
  <si>
    <t>vodorovně do 50 m</t>
  </si>
  <si>
    <t>SPI</t>
  </si>
  <si>
    <t>429820B1</t>
  </si>
  <si>
    <t>rovné potrubí, ocelový plech s pozink. tl. 0,8 mm</t>
  </si>
  <si>
    <t xml:space="preserve">m2    </t>
  </si>
  <si>
    <t>429820B2</t>
  </si>
  <si>
    <t>tvarové díly,  ocelový plech s pozink. tl. 0,8 mm</t>
  </si>
  <si>
    <t>13814609.AR</t>
  </si>
  <si>
    <t>plech ocelový válcovaný za studena tvar plechu hladký; tl.  0,80 mm; povrchová úprava pozinkovaný, povlak 275 g/m2</t>
  </si>
  <si>
    <t>t</t>
  </si>
  <si>
    <t>SPCM</t>
  </si>
  <si>
    <t>428420B</t>
  </si>
  <si>
    <t>kulisový tlumič hluku 200x800x1000 mm (ŠxVxD)</t>
  </si>
  <si>
    <t>kus</t>
  </si>
  <si>
    <t>484816B</t>
  </si>
  <si>
    <t>Kulisový tlumič hluku 200x600x1000 mm (šxVxD)</t>
  </si>
  <si>
    <t>429115B</t>
  </si>
  <si>
    <t>Ventilátor axiální 10000 m3/h (135Pa), 1280W</t>
  </si>
  <si>
    <t>429117B</t>
  </si>
  <si>
    <t>tlumicí vložka kruhová D 630 mm</t>
  </si>
  <si>
    <t>429727B</t>
  </si>
  <si>
    <t>Mřížka kruhová pr.630</t>
  </si>
  <si>
    <t>429728B</t>
  </si>
  <si>
    <t>tlumicí vložka  čtyřhranná 1250x545, nerez, max. teplota 200°C</t>
  </si>
  <si>
    <t>709213B</t>
  </si>
  <si>
    <t>síto 1250x600mm. oko 10x10mm</t>
  </si>
  <si>
    <t>ks</t>
  </si>
  <si>
    <t>72810</t>
  </si>
  <si>
    <t>Spojovací materiál</t>
  </si>
  <si>
    <t>kpl</t>
  </si>
  <si>
    <t>72811</t>
  </si>
  <si>
    <t>Těsnící materiál</t>
  </si>
  <si>
    <t>POL3_9</t>
  </si>
  <si>
    <t>728111119R001</t>
  </si>
  <si>
    <t>Montáž potrubí VZT prvků</t>
  </si>
  <si>
    <t>soubor</t>
  </si>
  <si>
    <t>72821</t>
  </si>
  <si>
    <t>Uzemnění žaluzií, propojení se stávající zemnící soustavou</t>
  </si>
  <si>
    <t>001511</t>
  </si>
  <si>
    <t>Systémové uchycení potrubí (objímky,závěsy, konzoly)</t>
  </si>
  <si>
    <t>kpl.</t>
  </si>
  <si>
    <t>998728201R00</t>
  </si>
  <si>
    <t>Přesun hmot pro vzduchotechniku v objektech výšky do 6 m</t>
  </si>
  <si>
    <t>800-728</t>
  </si>
  <si>
    <t>R_3049922T00</t>
  </si>
  <si>
    <t>Vedení projektu a účast zástupců dodavatele na Kontrolních dnech a s tím spojené plněné úkolů</t>
  </si>
  <si>
    <t>POL1_1</t>
  </si>
  <si>
    <t>R_3049931T002</t>
  </si>
  <si>
    <t>Zřízení, provoz a likvidace zařízení staveniště vč spotřebovaných energií</t>
  </si>
  <si>
    <t>R_3049933T002</t>
  </si>
  <si>
    <t>Pravidelný úklid staveniště vč.závěrečného úklidu</t>
  </si>
  <si>
    <t>904      R01</t>
  </si>
  <si>
    <t>Hzs-zkousky v ramci montaz.praci, Komplexni vyzkouseni</t>
  </si>
  <si>
    <t xml:space="preserve">hod   </t>
  </si>
  <si>
    <t>Prav.M</t>
  </si>
  <si>
    <t>RTS 19/ I</t>
  </si>
  <si>
    <t>HZS</t>
  </si>
  <si>
    <t>POL10_</t>
  </si>
  <si>
    <t>909      R00</t>
  </si>
  <si>
    <t>Hzs-nezmeritelne stavebni prace</t>
  </si>
  <si>
    <t>73003</t>
  </si>
  <si>
    <t>Zkušební provoz</t>
  </si>
  <si>
    <t>hod</t>
  </si>
  <si>
    <t>73115231</t>
  </si>
  <si>
    <t>Revizní kniha DA</t>
  </si>
  <si>
    <t>POL3_7</t>
  </si>
  <si>
    <t>SUM</t>
  </si>
  <si>
    <t>END</t>
  </si>
  <si>
    <t>220200B1</t>
  </si>
  <si>
    <t>Dieselagregát - 200kVa, 160kW, demontáž</t>
  </si>
  <si>
    <t xml:space="preserve"> ·      Motorgenerátor CAT DE - 220 kVA/ 176 kW, 400 V, 50 Hz</t>
  </si>
  <si>
    <t>·      Kapotáž SAE – 66 dB/ 7m</t>
  </si>
  <si>
    <t>·      Záskokový rozvaděč ATS</t>
  </si>
  <si>
    <t>·      Dvouplášťová palivová nádrž o objemu 550 l na 13 hodin provozu</t>
  </si>
  <si>
    <t>220200B2</t>
  </si>
  <si>
    <t>Dieselagregát - startovací baterie- demontáž</t>
  </si>
  <si>
    <t>220200B3</t>
  </si>
  <si>
    <t>Dieselagregát - kouřovod  - demontáž vč. izolace</t>
  </si>
  <si>
    <t>m</t>
  </si>
  <si>
    <t>220200B4</t>
  </si>
  <si>
    <t>demontáž komínového tělesa D 400 mm, H= 5m, vč. tlumičů (H=2m)</t>
  </si>
  <si>
    <t>998724101R00</t>
  </si>
  <si>
    <t>728314817R00</t>
  </si>
  <si>
    <t>Demontáž protidešťové žaluzie kruhové, do průměru d 700 mm</t>
  </si>
  <si>
    <t>728415819R00</t>
  </si>
  <si>
    <t>Demontáž větrací nebo ventilační mřížky nad průměr d 500 mm</t>
  </si>
  <si>
    <t>728614864R00</t>
  </si>
  <si>
    <t>Demontáž ventilátorů axiálních nízkotlakých střešního, do průměru d 600 mm</t>
  </si>
  <si>
    <t>728614865R00</t>
  </si>
  <si>
    <t>Demontáž ventilátorů axiálních nízkotlakých střešního, do průměru d 700 mm</t>
  </si>
  <si>
    <t>328234113R00</t>
  </si>
  <si>
    <t>Zdivo šachtic z cihel pálených délky 290 mm, P 15</t>
  </si>
  <si>
    <t>m3</t>
  </si>
  <si>
    <t>801-1</t>
  </si>
  <si>
    <t>na maltu cementovou</t>
  </si>
  <si>
    <t>612401391R00</t>
  </si>
  <si>
    <t>Omítky malých ploch vnitřních stěn přes 0,25 do 1 m2, vápennou štukovou omítkou</t>
  </si>
  <si>
    <t>801-4</t>
  </si>
  <si>
    <t>jakoukoliv maltou, z pomocného pracovního lešení o výšce podlahy do 1900 mm a pro zatížení do 1,5 kPa,</t>
  </si>
  <si>
    <t>273351B</t>
  </si>
  <si>
    <t>vybetonování nového ústí šachty</t>
  </si>
  <si>
    <t xml:space="preserve">m3    </t>
  </si>
  <si>
    <t>273351B1</t>
  </si>
  <si>
    <t>vyspravení dna šachty</t>
  </si>
  <si>
    <t>273351B2</t>
  </si>
  <si>
    <t>pročištění stávající šachty</t>
  </si>
  <si>
    <t>622472123R00</t>
  </si>
  <si>
    <t xml:space="preserve">Omítka vnější stěn z hotových maltových směsí minerální ze suché maltové směsi_x000D_
 stupeň složitosti 3, ručně,  </t>
  </si>
  <si>
    <t>m2</t>
  </si>
  <si>
    <t>kompletní omítkové souvrství</t>
  </si>
  <si>
    <t>96203223B</t>
  </si>
  <si>
    <t>odstranění obezdívky z cihel</t>
  </si>
  <si>
    <t>962032631B</t>
  </si>
  <si>
    <t>Bourání stávajícícho ústí šachty</t>
  </si>
  <si>
    <t>767996801R00</t>
  </si>
  <si>
    <t>Demontáž ostatních doplňků staveb atypických konstrukcí_x000D_
 o hmotnosti přes 20 do 50 kg</t>
  </si>
  <si>
    <t>kg</t>
  </si>
  <si>
    <t>800-767</t>
  </si>
  <si>
    <t>784111201R00</t>
  </si>
  <si>
    <t>Příprava povrchu Penetrace (napouštění) podkladu akrylát, jednonásobná</t>
  </si>
  <si>
    <t>800-784</t>
  </si>
  <si>
    <t>784165212R00</t>
  </si>
  <si>
    <t>Malby z malířských směsí  ,  , bělost 90 %, dvojnásobné</t>
  </si>
  <si>
    <t>Pol__0001</t>
  </si>
  <si>
    <t>Kabel 1-CHBU 1x120, pevně uložený</t>
  </si>
  <si>
    <t>Pol__0002</t>
  </si>
  <si>
    <t>Kabel 1-CHBU 1x95, pevně uložený</t>
  </si>
  <si>
    <t>Pol__0003</t>
  </si>
  <si>
    <t>Vodič CYA 1x120, pevně uložený</t>
  </si>
  <si>
    <t>Pol__0004</t>
  </si>
  <si>
    <t>Vodič CYA 1x95, pevně uložený</t>
  </si>
  <si>
    <t>Pol__0005</t>
  </si>
  <si>
    <t>Kabel CYKY-O 2x1,5, pevně uložený</t>
  </si>
  <si>
    <t>Pol__0006</t>
  </si>
  <si>
    <t>Kabel H07 RN-F 3 G 2,5 pevně uložený</t>
  </si>
  <si>
    <t>Pol__0007</t>
  </si>
  <si>
    <t>Kabel CMSM 12x 1,5, pevně uložený</t>
  </si>
  <si>
    <t>Pol__0008</t>
  </si>
  <si>
    <t>Kabelová koncovka pro 1-CHBU 1x120 vč. ukončení a ok</t>
  </si>
  <si>
    <t>sada</t>
  </si>
  <si>
    <t>Pol__0009</t>
  </si>
  <si>
    <t>Kabelová koncovka pro 1-CHBU 1x95 vč. ukončení a ok</t>
  </si>
  <si>
    <t>Pol__0010</t>
  </si>
  <si>
    <t>Kabelová koncovka pro CYA 1x120 vč. ukončení a ok</t>
  </si>
  <si>
    <t>Pol__0011</t>
  </si>
  <si>
    <t>Kabelová koncovka pro CYA 1x95 vč. ukončení a ok</t>
  </si>
  <si>
    <t>Pol__0012</t>
  </si>
  <si>
    <t>Ukončení kabelů do 5x4</t>
  </si>
  <si>
    <t>Pol__0013</t>
  </si>
  <si>
    <t>Ukončení kabelu CMSM 12x 1,5</t>
  </si>
  <si>
    <t>Pol__0014</t>
  </si>
  <si>
    <t>Kovový kabelový žlab pochozí 200x110mm OBO BKRS 1120 FSvč. kotvícího spojovacího materiálu</t>
  </si>
  <si>
    <t>Pol__0015</t>
  </si>
  <si>
    <t>Kabelová příchytka SONAP 20 (16-20mm)</t>
  </si>
  <si>
    <t>Pol__0016</t>
  </si>
  <si>
    <t>Kabelová příchytka SONAP 24 (20-24mm)</t>
  </si>
  <si>
    <t>Pol__0017</t>
  </si>
  <si>
    <t>Instalační trubka plastová</t>
  </si>
  <si>
    <t>Pol__0018</t>
  </si>
  <si>
    <t>Příchytka instalační trubky plastové</t>
  </si>
  <si>
    <t>Pol__0019</t>
  </si>
  <si>
    <t>Označovací štítek kabelů</t>
  </si>
  <si>
    <t>Pol__0020</t>
  </si>
  <si>
    <t>Rozvaděč RDA, je součástí dodávky DA., vč. zapojení vnitřních obvodů</t>
  </si>
  <si>
    <t>Pol__0021</t>
  </si>
  <si>
    <t>Montáž rozváděče výšky do 2000mm, hmotnosti do 500kg, montáž  je součástí dodávky DA</t>
  </si>
  <si>
    <t>Pol__0022</t>
  </si>
  <si>
    <t>Přívodní kabely stávajícího DA, pevně uložené</t>
  </si>
  <si>
    <t>Pol__0023</t>
  </si>
  <si>
    <t>Demontáž stávajícího rozváděče aut. záskoku DA</t>
  </si>
  <si>
    <t>Pol__0024</t>
  </si>
  <si>
    <t>Odvoz materiálu na skládku</t>
  </si>
  <si>
    <t>Pol__0025</t>
  </si>
  <si>
    <t>Smršťovací trubice</t>
  </si>
  <si>
    <t>Pol__0026</t>
  </si>
  <si>
    <t>CY (GNYE) 10mm2</t>
  </si>
  <si>
    <t>Pol__0027</t>
  </si>
  <si>
    <t>CY (GNYE) 35mm2</t>
  </si>
  <si>
    <t>Pol__0028</t>
  </si>
  <si>
    <t>Pol__0029</t>
  </si>
  <si>
    <t>Kabelové oko 10mm2, vč. montáže</t>
  </si>
  <si>
    <t>Pol__0030</t>
  </si>
  <si>
    <t>Kabelové oko 35mm2, vč. montáže</t>
  </si>
  <si>
    <t>Pol__0031</t>
  </si>
  <si>
    <t>Pol__0032</t>
  </si>
  <si>
    <t>Stavební práce malého rozsahu(vybourání stavebních otvorů pro kabel. prostupy, vč. začištění)</t>
  </si>
  <si>
    <t>Pol__0033</t>
  </si>
  <si>
    <t>Požární ucpávka EI</t>
  </si>
  <si>
    <t>Pol__0034</t>
  </si>
  <si>
    <t>Ocelový úhelník L50/5</t>
  </si>
  <si>
    <t>Pol__0035</t>
  </si>
  <si>
    <t>Ocelová pásovina 50/5</t>
  </si>
  <si>
    <t>Pol__0036</t>
  </si>
  <si>
    <t>Základní nátěr konstrukce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</si>
</sst>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8" fillId="0" borderId="0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rtjQoKz8Wd+b+hjLxQ9CHqXe3MNGwqzzHOV4U7/NYfk2fyDH28dyJGGtgJb1aepQyAtcqFUB2zAC7cpBIubwKw==" saltValue="RW/dxGKUAWXhJ+HPCo+b5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11" zoomScaleNormal="100" zoomScaleSheetLayoutView="75" workbookViewId="0">
      <selection activeCell="A29" sqref="A2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SUMIF(F53:F67,A16,I53:I67)+SUMIF(F53:F67,"PSU",I53:I67)</f>
        <v>0</v>
      </c>
      <c r="J16" s="85"/>
    </row>
    <row r="17" spans="1:10" ht="23.25" customHeight="1" x14ac:dyDescent="0.25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SUMIF(F53:F67,A17,I53:I67)</f>
        <v>0</v>
      </c>
      <c r="J17" s="85"/>
    </row>
    <row r="18" spans="1:10" ht="23.25" customHeight="1" x14ac:dyDescent="0.25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SUMIF(F53:F67,A18,I53:I67)</f>
        <v>0</v>
      </c>
      <c r="J18" s="85"/>
    </row>
    <row r="19" spans="1:10" ht="23.25" customHeight="1" x14ac:dyDescent="0.25">
      <c r="A19" s="197" t="s">
        <v>86</v>
      </c>
      <c r="B19" s="38" t="s">
        <v>27</v>
      </c>
      <c r="C19" s="62"/>
      <c r="D19" s="63"/>
      <c r="E19" s="83"/>
      <c r="F19" s="84"/>
      <c r="G19" s="83"/>
      <c r="H19" s="84"/>
      <c r="I19" s="83">
        <f>SUMIF(F53:F67,A19,I53:I67)</f>
        <v>0</v>
      </c>
      <c r="J19" s="85"/>
    </row>
    <row r="20" spans="1:10" ht="23.25" customHeight="1" x14ac:dyDescent="0.25">
      <c r="A20" s="197" t="s">
        <v>87</v>
      </c>
      <c r="B20" s="38" t="s">
        <v>28</v>
      </c>
      <c r="C20" s="62"/>
      <c r="D20" s="63"/>
      <c r="E20" s="83"/>
      <c r="F20" s="84"/>
      <c r="G20" s="83"/>
      <c r="H20" s="84"/>
      <c r="I20" s="83">
        <f>SUMIF(F53:F67,A20,I53:I67)</f>
        <v>0</v>
      </c>
      <c r="J20" s="85"/>
    </row>
    <row r="21" spans="1:10" ht="23.25" customHeight="1" x14ac:dyDescent="0.3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3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59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5">
        <v>1</v>
      </c>
      <c r="B39" s="146" t="s">
        <v>46</v>
      </c>
      <c r="C39" s="147"/>
      <c r="D39" s="147"/>
      <c r="E39" s="147"/>
      <c r="F39" s="148">
        <f>'2 R190477201 Pol'!AE101+'2 R190477202 Pol'!AE97+'2 R190477203 Pol'!AE46+'2 R190477204 Pol'!AE87</f>
        <v>0</v>
      </c>
      <c r="G39" s="149">
        <f>'2 R190477201 Pol'!AF101+'2 R190477202 Pol'!AF97+'2 R190477203 Pol'!AF46+'2 R190477204 Pol'!AF87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5">
      <c r="A40" s="135">
        <v>2</v>
      </c>
      <c r="B40" s="153"/>
      <c r="C40" s="154" t="s">
        <v>47</v>
      </c>
      <c r="D40" s="154"/>
      <c r="E40" s="154"/>
      <c r="F40" s="155"/>
      <c r="G40" s="156"/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5">
      <c r="A41" s="135">
        <v>2</v>
      </c>
      <c r="B41" s="153" t="s">
        <v>48</v>
      </c>
      <c r="C41" s="154" t="s">
        <v>49</v>
      </c>
      <c r="D41" s="154"/>
      <c r="E41" s="154"/>
      <c r="F41" s="155">
        <f>'2 R190477201 Pol'!AE101+'2 R190477202 Pol'!AE97+'2 R190477203 Pol'!AE46+'2 R190477204 Pol'!AE87</f>
        <v>0</v>
      </c>
      <c r="G41" s="156">
        <f>'2 R190477201 Pol'!AF101+'2 R190477202 Pol'!AF97+'2 R190477203 Pol'!AF46+'2 R190477204 Pol'!AF87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5">
      <c r="A42" s="135">
        <v>3</v>
      </c>
      <c r="B42" s="159" t="s">
        <v>50</v>
      </c>
      <c r="C42" s="147" t="s">
        <v>51</v>
      </c>
      <c r="D42" s="147"/>
      <c r="E42" s="147"/>
      <c r="F42" s="160">
        <f>'2 R190477201 Pol'!AE101</f>
        <v>0</v>
      </c>
      <c r="G42" s="150">
        <f>'2 R190477201 Pol'!AF101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5">
      <c r="A43" s="135">
        <v>3</v>
      </c>
      <c r="B43" s="159" t="s">
        <v>52</v>
      </c>
      <c r="C43" s="147" t="s">
        <v>53</v>
      </c>
      <c r="D43" s="147"/>
      <c r="E43" s="147"/>
      <c r="F43" s="160">
        <f>'2 R190477202 Pol'!AE97</f>
        <v>0</v>
      </c>
      <c r="G43" s="150">
        <f>'2 R190477202 Pol'!AF97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5">
      <c r="A44" s="135">
        <v>3</v>
      </c>
      <c r="B44" s="159" t="s">
        <v>54</v>
      </c>
      <c r="C44" s="147" t="s">
        <v>55</v>
      </c>
      <c r="D44" s="147"/>
      <c r="E44" s="147"/>
      <c r="F44" s="160">
        <f>'2 R190477203 Pol'!AE46</f>
        <v>0</v>
      </c>
      <c r="G44" s="150">
        <f>'2 R190477203 Pol'!AF46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5">
      <c r="A45" s="135">
        <v>3</v>
      </c>
      <c r="B45" s="159" t="s">
        <v>56</v>
      </c>
      <c r="C45" s="147" t="s">
        <v>57</v>
      </c>
      <c r="D45" s="147"/>
      <c r="E45" s="147"/>
      <c r="F45" s="160">
        <f>'2 R190477204 Pol'!AE87</f>
        <v>0</v>
      </c>
      <c r="G45" s="150">
        <f>'2 R190477204 Pol'!AF87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5">
      <c r="A46" s="135"/>
      <c r="B46" s="161" t="s">
        <v>58</v>
      </c>
      <c r="C46" s="162"/>
      <c r="D46" s="162"/>
      <c r="E46" s="162"/>
      <c r="F46" s="163">
        <f>SUMIF(A39:A45,"=1",F39:F45)</f>
        <v>0</v>
      </c>
      <c r="G46" s="164">
        <f>SUMIF(A39:A45,"=1",G39:G45)</f>
        <v>0</v>
      </c>
      <c r="H46" s="164">
        <f>SUMIF(A39:A45,"=1",H39:H45)</f>
        <v>0</v>
      </c>
      <c r="I46" s="165">
        <f>SUMIF(A39:A45,"=1",I39:I45)</f>
        <v>0</v>
      </c>
      <c r="J46" s="166">
        <f>SUMIF(A39:A45,"=1",J39:J45)</f>
        <v>0</v>
      </c>
    </row>
    <row r="50" spans="1:10" ht="15.5" x14ac:dyDescent="0.35">
      <c r="B50" s="177" t="s">
        <v>60</v>
      </c>
    </row>
    <row r="52" spans="1:10" ht="25.5" customHeight="1" x14ac:dyDescent="0.25">
      <c r="A52" s="179"/>
      <c r="B52" s="182" t="s">
        <v>17</v>
      </c>
      <c r="C52" s="182" t="s">
        <v>5</v>
      </c>
      <c r="D52" s="183"/>
      <c r="E52" s="183"/>
      <c r="F52" s="184" t="s">
        <v>61</v>
      </c>
      <c r="G52" s="184"/>
      <c r="H52" s="184"/>
      <c r="I52" s="184" t="s">
        <v>29</v>
      </c>
      <c r="J52" s="184" t="s">
        <v>0</v>
      </c>
    </row>
    <row r="53" spans="1:10" ht="36.75" customHeight="1" x14ac:dyDescent="0.25">
      <c r="A53" s="180"/>
      <c r="B53" s="185" t="s">
        <v>62</v>
      </c>
      <c r="C53" s="186" t="s">
        <v>63</v>
      </c>
      <c r="D53" s="187"/>
      <c r="E53" s="187"/>
      <c r="F53" s="193" t="s">
        <v>24</v>
      </c>
      <c r="G53" s="194"/>
      <c r="H53" s="194"/>
      <c r="I53" s="194">
        <f>'2 R190477204 Pol'!G8</f>
        <v>0</v>
      </c>
      <c r="J53" s="191" t="str">
        <f>IF(I68=0,"",I53/I68*100)</f>
        <v/>
      </c>
    </row>
    <row r="54" spans="1:10" ht="36.75" customHeight="1" x14ac:dyDescent="0.25">
      <c r="A54" s="180"/>
      <c r="B54" s="185" t="s">
        <v>48</v>
      </c>
      <c r="C54" s="186" t="s">
        <v>64</v>
      </c>
      <c r="D54" s="187"/>
      <c r="E54" s="187"/>
      <c r="F54" s="193" t="s">
        <v>24</v>
      </c>
      <c r="G54" s="194"/>
      <c r="H54" s="194"/>
      <c r="I54" s="194">
        <f>'2 R190477204 Pol'!G47</f>
        <v>0</v>
      </c>
      <c r="J54" s="191" t="str">
        <f>IF(I68=0,"",I54/I68*100)</f>
        <v/>
      </c>
    </row>
    <row r="55" spans="1:10" ht="36.75" customHeight="1" x14ac:dyDescent="0.25">
      <c r="A55" s="180"/>
      <c r="B55" s="185" t="s">
        <v>65</v>
      </c>
      <c r="C55" s="186" t="s">
        <v>66</v>
      </c>
      <c r="D55" s="187"/>
      <c r="E55" s="187"/>
      <c r="F55" s="193" t="s">
        <v>24</v>
      </c>
      <c r="G55" s="194"/>
      <c r="H55" s="194"/>
      <c r="I55" s="194">
        <f>'2 R190477204 Pol'!G52</f>
        <v>0</v>
      </c>
      <c r="J55" s="191" t="str">
        <f>IF(I68=0,"",I55/I68*100)</f>
        <v/>
      </c>
    </row>
    <row r="56" spans="1:10" ht="36.75" customHeight="1" x14ac:dyDescent="0.25">
      <c r="A56" s="180"/>
      <c r="B56" s="185" t="s">
        <v>65</v>
      </c>
      <c r="C56" s="186" t="s">
        <v>67</v>
      </c>
      <c r="D56" s="187"/>
      <c r="E56" s="187"/>
      <c r="F56" s="193" t="s">
        <v>24</v>
      </c>
      <c r="G56" s="194"/>
      <c r="H56" s="194"/>
      <c r="I56" s="194">
        <f>'2 R190477203 Pol'!G8</f>
        <v>0</v>
      </c>
      <c r="J56" s="191" t="str">
        <f>IF(I68=0,"",I56/I68*100)</f>
        <v/>
      </c>
    </row>
    <row r="57" spans="1:10" ht="36.75" customHeight="1" x14ac:dyDescent="0.25">
      <c r="A57" s="180"/>
      <c r="B57" s="185" t="s">
        <v>68</v>
      </c>
      <c r="C57" s="186" t="s">
        <v>69</v>
      </c>
      <c r="D57" s="187"/>
      <c r="E57" s="187"/>
      <c r="F57" s="193" t="s">
        <v>24</v>
      </c>
      <c r="G57" s="194"/>
      <c r="H57" s="194"/>
      <c r="I57" s="194">
        <f>'2 R190477204 Pol'!G59</f>
        <v>0</v>
      </c>
      <c r="J57" s="191" t="str">
        <f>IF(I68=0,"",I57/I68*100)</f>
        <v/>
      </c>
    </row>
    <row r="58" spans="1:10" ht="36.75" customHeight="1" x14ac:dyDescent="0.25">
      <c r="A58" s="180"/>
      <c r="B58" s="185" t="s">
        <v>70</v>
      </c>
      <c r="C58" s="186" t="s">
        <v>71</v>
      </c>
      <c r="D58" s="187"/>
      <c r="E58" s="187"/>
      <c r="F58" s="193" t="s">
        <v>24</v>
      </c>
      <c r="G58" s="194"/>
      <c r="H58" s="194"/>
      <c r="I58" s="194">
        <f>'2 R190477204 Pol'!G74</f>
        <v>0</v>
      </c>
      <c r="J58" s="191" t="str">
        <f>IF(I68=0,"",I58/I68*100)</f>
        <v/>
      </c>
    </row>
    <row r="59" spans="1:10" ht="36.75" customHeight="1" x14ac:dyDescent="0.25">
      <c r="A59" s="180"/>
      <c r="B59" s="185" t="s">
        <v>72</v>
      </c>
      <c r="C59" s="186" t="s">
        <v>73</v>
      </c>
      <c r="D59" s="187"/>
      <c r="E59" s="187"/>
      <c r="F59" s="193" t="s">
        <v>24</v>
      </c>
      <c r="G59" s="194"/>
      <c r="H59" s="194"/>
      <c r="I59" s="194">
        <f>'2 R190477204 Pol'!G79</f>
        <v>0</v>
      </c>
      <c r="J59" s="191" t="str">
        <f>IF(I68=0,"",I59/I68*100)</f>
        <v/>
      </c>
    </row>
    <row r="60" spans="1:10" ht="36.75" customHeight="1" x14ac:dyDescent="0.25">
      <c r="A60" s="180"/>
      <c r="B60" s="185" t="s">
        <v>74</v>
      </c>
      <c r="C60" s="186" t="s">
        <v>75</v>
      </c>
      <c r="D60" s="187"/>
      <c r="E60" s="187"/>
      <c r="F60" s="193" t="s">
        <v>24</v>
      </c>
      <c r="G60" s="194"/>
      <c r="H60" s="194"/>
      <c r="I60" s="194">
        <f>'2 R190477203 Pol'!G21</f>
        <v>0</v>
      </c>
      <c r="J60" s="191" t="str">
        <f>IF(I68=0,"",I60/I68*100)</f>
        <v/>
      </c>
    </row>
    <row r="61" spans="1:10" ht="36.75" customHeight="1" x14ac:dyDescent="0.25">
      <c r="A61" s="180"/>
      <c r="B61" s="185" t="s">
        <v>76</v>
      </c>
      <c r="C61" s="186" t="s">
        <v>77</v>
      </c>
      <c r="D61" s="187"/>
      <c r="E61" s="187"/>
      <c r="F61" s="193" t="s">
        <v>24</v>
      </c>
      <c r="G61" s="194"/>
      <c r="H61" s="194"/>
      <c r="I61" s="194">
        <f>'2 R190477203 Pol'!G25</f>
        <v>0</v>
      </c>
      <c r="J61" s="191" t="str">
        <f>IF(I68=0,"",I61/I68*100)</f>
        <v/>
      </c>
    </row>
    <row r="62" spans="1:10" ht="36.75" customHeight="1" x14ac:dyDescent="0.25">
      <c r="A62" s="180"/>
      <c r="B62" s="185" t="s">
        <v>78</v>
      </c>
      <c r="C62" s="186" t="s">
        <v>79</v>
      </c>
      <c r="D62" s="187"/>
      <c r="E62" s="187"/>
      <c r="F62" s="193" t="s">
        <v>25</v>
      </c>
      <c r="G62" s="194"/>
      <c r="H62" s="194"/>
      <c r="I62" s="194">
        <f>'2 R190477201 Pol'!G8+'2 R190477202 Pol'!G8</f>
        <v>0</v>
      </c>
      <c r="J62" s="191" t="str">
        <f>IF(I68=0,"",I62/I68*100)</f>
        <v/>
      </c>
    </row>
    <row r="63" spans="1:10" ht="36.75" customHeight="1" x14ac:dyDescent="0.25">
      <c r="A63" s="180"/>
      <c r="B63" s="185" t="s">
        <v>80</v>
      </c>
      <c r="C63" s="186" t="s">
        <v>81</v>
      </c>
      <c r="D63" s="187"/>
      <c r="E63" s="187"/>
      <c r="F63" s="193" t="s">
        <v>25</v>
      </c>
      <c r="G63" s="194"/>
      <c r="H63" s="194"/>
      <c r="I63" s="194">
        <f>'2 R190477201 Pol'!G50+'2 R190477202 Pol'!G84</f>
        <v>0</v>
      </c>
      <c r="J63" s="191" t="str">
        <f>IF(I68=0,"",I63/I68*100)</f>
        <v/>
      </c>
    </row>
    <row r="64" spans="1:10" ht="36.75" customHeight="1" x14ac:dyDescent="0.25">
      <c r="A64" s="180"/>
      <c r="B64" s="185" t="s">
        <v>82</v>
      </c>
      <c r="C64" s="186" t="s">
        <v>83</v>
      </c>
      <c r="D64" s="187"/>
      <c r="E64" s="187"/>
      <c r="F64" s="193" t="s">
        <v>25</v>
      </c>
      <c r="G64" s="194"/>
      <c r="H64" s="194"/>
      <c r="I64" s="194">
        <f>'2 R190477203 Pol'!G30</f>
        <v>0</v>
      </c>
      <c r="J64" s="191" t="str">
        <f>IF(I68=0,"",I64/I68*100)</f>
        <v/>
      </c>
    </row>
    <row r="65" spans="1:10" ht="36.75" customHeight="1" x14ac:dyDescent="0.25">
      <c r="A65" s="180"/>
      <c r="B65" s="185" t="s">
        <v>84</v>
      </c>
      <c r="C65" s="186" t="s">
        <v>85</v>
      </c>
      <c r="D65" s="187"/>
      <c r="E65" s="187"/>
      <c r="F65" s="193" t="s">
        <v>25</v>
      </c>
      <c r="G65" s="194"/>
      <c r="H65" s="194"/>
      <c r="I65" s="194">
        <f>'2 R190477203 Pol'!G33</f>
        <v>0</v>
      </c>
      <c r="J65" s="191" t="str">
        <f>IF(I68=0,"",I65/I68*100)</f>
        <v/>
      </c>
    </row>
    <row r="66" spans="1:10" ht="36.75" customHeight="1" x14ac:dyDescent="0.25">
      <c r="A66" s="180"/>
      <c r="B66" s="185" t="s">
        <v>86</v>
      </c>
      <c r="C66" s="186" t="s">
        <v>27</v>
      </c>
      <c r="D66" s="187"/>
      <c r="E66" s="187"/>
      <c r="F66" s="193" t="s">
        <v>86</v>
      </c>
      <c r="G66" s="194"/>
      <c r="H66" s="194"/>
      <c r="I66" s="194">
        <f>'2 R190477201 Pol'!G84+'2 R190477203 Pol'!G38</f>
        <v>0</v>
      </c>
      <c r="J66" s="191" t="str">
        <f>IF(I68=0,"",I66/I68*100)</f>
        <v/>
      </c>
    </row>
    <row r="67" spans="1:10" ht="36.75" customHeight="1" x14ac:dyDescent="0.25">
      <c r="A67" s="180"/>
      <c r="B67" s="185" t="s">
        <v>87</v>
      </c>
      <c r="C67" s="186" t="s">
        <v>28</v>
      </c>
      <c r="D67" s="187"/>
      <c r="E67" s="187"/>
      <c r="F67" s="193" t="s">
        <v>87</v>
      </c>
      <c r="G67" s="194"/>
      <c r="H67" s="194"/>
      <c r="I67" s="194">
        <f>'2 R190477201 Pol'!G95</f>
        <v>0</v>
      </c>
      <c r="J67" s="191" t="str">
        <f>IF(I68=0,"",I67/I68*100)</f>
        <v/>
      </c>
    </row>
    <row r="68" spans="1:10" ht="25.5" customHeight="1" x14ac:dyDescent="0.25">
      <c r="A68" s="181"/>
      <c r="B68" s="188" t="s">
        <v>1</v>
      </c>
      <c r="C68" s="189"/>
      <c r="D68" s="190"/>
      <c r="E68" s="190"/>
      <c r="F68" s="195"/>
      <c r="G68" s="196"/>
      <c r="H68" s="196"/>
      <c r="I68" s="196">
        <f>SUM(I53:I67)</f>
        <v>0</v>
      </c>
      <c r="J68" s="192">
        <f>SUM(J53:J67)</f>
        <v>0</v>
      </c>
    </row>
    <row r="69" spans="1:10" x14ac:dyDescent="0.25">
      <c r="F69" s="133"/>
      <c r="G69" s="133"/>
      <c r="H69" s="133"/>
      <c r="I69" s="133"/>
      <c r="J69" s="134"/>
    </row>
    <row r="70" spans="1:10" x14ac:dyDescent="0.25">
      <c r="F70" s="133"/>
      <c r="G70" s="133"/>
      <c r="H70" s="133"/>
      <c r="I70" s="133"/>
      <c r="J70" s="134"/>
    </row>
    <row r="71" spans="1:10" x14ac:dyDescent="0.25">
      <c r="F71" s="133"/>
      <c r="G71" s="133"/>
      <c r="H71" s="133"/>
      <c r="I71" s="133"/>
      <c r="J71" s="134"/>
    </row>
  </sheetData>
  <sheetProtection algorithmName="SHA-512" hashValue="rZ5ACRiD9BB8Oq4heHry+irdArrtg7mM4GqAj7B/s4itMCekqwJBDpD03nkKSUC7JIaNEMSTzrnRO8EyaTFAhA==" saltValue="7BZ+oi4aF5Kgdcr1UmR+t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C65:E65"/>
    <mergeCell ref="C66:E66"/>
    <mergeCell ref="C67:E67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B46:E46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rPkem6PCm8HQR+bLQ9goPOIGrK5KTR7k9zK/42YH1lnuh5MlPcmreoML5Rv9Tq6wLaem5ej6FfIzCFvsvWBl8Q==" saltValue="jL9+E1Nn76rVfSecxv2L5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88</v>
      </c>
      <c r="B1" s="198"/>
      <c r="C1" s="198"/>
      <c r="D1" s="198"/>
      <c r="E1" s="198"/>
      <c r="F1" s="198"/>
      <c r="G1" s="198"/>
      <c r="AG1" t="s">
        <v>89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90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90</v>
      </c>
      <c r="AG3" t="s">
        <v>91</v>
      </c>
    </row>
    <row r="4" spans="1:60" ht="25" customHeight="1" x14ac:dyDescent="0.25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92</v>
      </c>
    </row>
    <row r="5" spans="1:60" x14ac:dyDescent="0.25">
      <c r="D5" s="10"/>
    </row>
    <row r="6" spans="1:60" ht="37.5" x14ac:dyDescent="0.25">
      <c r="A6" s="209" t="s">
        <v>93</v>
      </c>
      <c r="B6" s="211" t="s">
        <v>94</v>
      </c>
      <c r="C6" s="211" t="s">
        <v>95</v>
      </c>
      <c r="D6" s="210" t="s">
        <v>96</v>
      </c>
      <c r="E6" s="209" t="s">
        <v>97</v>
      </c>
      <c r="F6" s="208" t="s">
        <v>98</v>
      </c>
      <c r="G6" s="209" t="s">
        <v>29</v>
      </c>
      <c r="H6" s="212" t="s">
        <v>30</v>
      </c>
      <c r="I6" s="212" t="s">
        <v>99</v>
      </c>
      <c r="J6" s="212" t="s">
        <v>31</v>
      </c>
      <c r="K6" s="212" t="s">
        <v>100</v>
      </c>
      <c r="L6" s="212" t="s">
        <v>101</v>
      </c>
      <c r="M6" s="212" t="s">
        <v>102</v>
      </c>
      <c r="N6" s="212" t="s">
        <v>103</v>
      </c>
      <c r="O6" s="212" t="s">
        <v>104</v>
      </c>
      <c r="P6" s="212" t="s">
        <v>105</v>
      </c>
      <c r="Q6" s="212" t="s">
        <v>106</v>
      </c>
      <c r="R6" s="212" t="s">
        <v>107</v>
      </c>
      <c r="S6" s="212" t="s">
        <v>108</v>
      </c>
      <c r="T6" s="212" t="s">
        <v>109</v>
      </c>
      <c r="U6" s="212" t="s">
        <v>110</v>
      </c>
      <c r="V6" s="212" t="s">
        <v>111</v>
      </c>
      <c r="W6" s="212" t="s">
        <v>112</v>
      </c>
      <c r="X6" s="212" t="s">
        <v>113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9" t="s">
        <v>114</v>
      </c>
      <c r="B8" s="230" t="s">
        <v>78</v>
      </c>
      <c r="C8" s="249" t="s">
        <v>79</v>
      </c>
      <c r="D8" s="231"/>
      <c r="E8" s="232"/>
      <c r="F8" s="233"/>
      <c r="G8" s="233">
        <f>SUMIF(AG9:AG49,"&lt;&gt;NOR",G9:G49)</f>
        <v>0</v>
      </c>
      <c r="H8" s="233"/>
      <c r="I8" s="233">
        <f>SUM(I9:I49)</f>
        <v>0</v>
      </c>
      <c r="J8" s="233"/>
      <c r="K8" s="233">
        <f>SUM(K9:K49)</f>
        <v>0</v>
      </c>
      <c r="L8" s="233"/>
      <c r="M8" s="233">
        <f>SUM(M9:M49)</f>
        <v>0</v>
      </c>
      <c r="N8" s="233"/>
      <c r="O8" s="233">
        <f>SUM(O9:O49)</f>
        <v>0</v>
      </c>
      <c r="P8" s="233"/>
      <c r="Q8" s="233">
        <f>SUM(Q9:Q49)</f>
        <v>0</v>
      </c>
      <c r="R8" s="233"/>
      <c r="S8" s="233"/>
      <c r="T8" s="234"/>
      <c r="U8" s="228"/>
      <c r="V8" s="228">
        <f>SUM(V9:V49)</f>
        <v>0</v>
      </c>
      <c r="W8" s="228"/>
      <c r="X8" s="228"/>
      <c r="AG8" t="s">
        <v>115</v>
      </c>
    </row>
    <row r="9" spans="1:60" outlineLevel="1" x14ac:dyDescent="0.25">
      <c r="A9" s="235">
        <v>1</v>
      </c>
      <c r="B9" s="236" t="s">
        <v>116</v>
      </c>
      <c r="C9" s="250" t="s">
        <v>117</v>
      </c>
      <c r="D9" s="237" t="s">
        <v>118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119</v>
      </c>
      <c r="T9" s="241" t="s">
        <v>120</v>
      </c>
      <c r="U9" s="223">
        <v>0</v>
      </c>
      <c r="V9" s="223">
        <f>ROUND(E9*U9,2)</f>
        <v>0</v>
      </c>
      <c r="W9" s="223"/>
      <c r="X9" s="223" t="s">
        <v>121</v>
      </c>
      <c r="Y9" s="213"/>
      <c r="Z9" s="213"/>
      <c r="AA9" s="213"/>
      <c r="AB9" s="213"/>
      <c r="AC9" s="213"/>
      <c r="AD9" s="213"/>
      <c r="AE9" s="213"/>
      <c r="AF9" s="213"/>
      <c r="AG9" s="213" t="s">
        <v>122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1" t="s">
        <v>123</v>
      </c>
      <c r="D10" s="225"/>
      <c r="E10" s="226"/>
      <c r="F10" s="227"/>
      <c r="G10" s="227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124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2" t="s">
        <v>125</v>
      </c>
      <c r="D11" s="242"/>
      <c r="E11" s="242"/>
      <c r="F11" s="242"/>
      <c r="G11" s="242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124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1" t="s">
        <v>123</v>
      </c>
      <c r="D12" s="225"/>
      <c r="E12" s="226"/>
      <c r="F12" s="227"/>
      <c r="G12" s="227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124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2" t="s">
        <v>126</v>
      </c>
      <c r="D13" s="242"/>
      <c r="E13" s="242"/>
      <c r="F13" s="242"/>
      <c r="G13" s="242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124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2" t="s">
        <v>127</v>
      </c>
      <c r="D14" s="242"/>
      <c r="E14" s="242"/>
      <c r="F14" s="242"/>
      <c r="G14" s="242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124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2" t="s">
        <v>128</v>
      </c>
      <c r="D15" s="242"/>
      <c r="E15" s="242"/>
      <c r="F15" s="242"/>
      <c r="G15" s="242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124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2" t="s">
        <v>129</v>
      </c>
      <c r="D16" s="242"/>
      <c r="E16" s="242"/>
      <c r="F16" s="242"/>
      <c r="G16" s="242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124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2" t="s">
        <v>130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124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2" t="s">
        <v>131</v>
      </c>
      <c r="D18" s="242"/>
      <c r="E18" s="242"/>
      <c r="F18" s="242"/>
      <c r="G18" s="242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124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43" t="str">
        <f>C18</f>
        <v>·      Jednoplášťová palivová nádrž o objemu 418 l na více jak 8 hodin provozu (součást konstrukce DA)</v>
      </c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2" t="s">
        <v>132</v>
      </c>
      <c r="D19" s="242"/>
      <c r="E19" s="242"/>
      <c r="F19" s="242"/>
      <c r="G19" s="242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124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2" t="s">
        <v>133</v>
      </c>
      <c r="D20" s="242"/>
      <c r="E20" s="242"/>
      <c r="F20" s="242"/>
      <c r="G20" s="242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124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2" t="s">
        <v>134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124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2" t="s">
        <v>135</v>
      </c>
      <c r="D22" s="242"/>
      <c r="E22" s="242"/>
      <c r="F22" s="242"/>
      <c r="G22" s="242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124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2" t="s">
        <v>136</v>
      </c>
      <c r="D23" s="242"/>
      <c r="E23" s="242"/>
      <c r="F23" s="242"/>
      <c r="G23" s="242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124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2" t="s">
        <v>137</v>
      </c>
      <c r="D24" s="242"/>
      <c r="E24" s="242"/>
      <c r="F24" s="242"/>
      <c r="G24" s="242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124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3"/>
      <c r="D25" s="245"/>
      <c r="E25" s="245"/>
      <c r="F25" s="245"/>
      <c r="G25" s="245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138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35">
        <v>2</v>
      </c>
      <c r="B26" s="236" t="s">
        <v>139</v>
      </c>
      <c r="C26" s="250" t="s">
        <v>140</v>
      </c>
      <c r="D26" s="237" t="s">
        <v>141</v>
      </c>
      <c r="E26" s="238">
        <v>1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0</v>
      </c>
      <c r="O26" s="240">
        <f>ROUND(E26*N26,2)</f>
        <v>0</v>
      </c>
      <c r="P26" s="240">
        <v>0</v>
      </c>
      <c r="Q26" s="240">
        <f>ROUND(E26*P26,2)</f>
        <v>0</v>
      </c>
      <c r="R26" s="240"/>
      <c r="S26" s="240" t="s">
        <v>119</v>
      </c>
      <c r="T26" s="241" t="s">
        <v>120</v>
      </c>
      <c r="U26" s="223">
        <v>0</v>
      </c>
      <c r="V26" s="223">
        <f>ROUND(E26*U26,2)</f>
        <v>0</v>
      </c>
      <c r="W26" s="223"/>
      <c r="X26" s="223" t="s">
        <v>142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143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1" t="s">
        <v>123</v>
      </c>
      <c r="D27" s="225"/>
      <c r="E27" s="226"/>
      <c r="F27" s="227"/>
      <c r="G27" s="227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124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2" t="s">
        <v>125</v>
      </c>
      <c r="D28" s="242"/>
      <c r="E28" s="242"/>
      <c r="F28" s="242"/>
      <c r="G28" s="242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124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1" t="s">
        <v>123</v>
      </c>
      <c r="D29" s="225"/>
      <c r="E29" s="226"/>
      <c r="F29" s="227"/>
      <c r="G29" s="227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124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2" t="s">
        <v>135</v>
      </c>
      <c r="D30" s="242"/>
      <c r="E30" s="242"/>
      <c r="F30" s="242"/>
      <c r="G30" s="242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124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2" t="s">
        <v>136</v>
      </c>
      <c r="D31" s="242"/>
      <c r="E31" s="242"/>
      <c r="F31" s="242"/>
      <c r="G31" s="242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124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2" t="s">
        <v>137</v>
      </c>
      <c r="D32" s="242"/>
      <c r="E32" s="242"/>
      <c r="F32" s="242"/>
      <c r="G32" s="242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124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2" t="s">
        <v>144</v>
      </c>
      <c r="D33" s="242"/>
      <c r="E33" s="242"/>
      <c r="F33" s="242"/>
      <c r="G33" s="242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124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3"/>
      <c r="D34" s="245"/>
      <c r="E34" s="245"/>
      <c r="F34" s="245"/>
      <c r="G34" s="245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138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35">
        <v>3</v>
      </c>
      <c r="B35" s="236" t="s">
        <v>145</v>
      </c>
      <c r="C35" s="250" t="s">
        <v>146</v>
      </c>
      <c r="D35" s="237" t="s">
        <v>141</v>
      </c>
      <c r="E35" s="238">
        <v>1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0"/>
      <c r="S35" s="240" t="s">
        <v>119</v>
      </c>
      <c r="T35" s="241" t="s">
        <v>120</v>
      </c>
      <c r="U35" s="223">
        <v>0</v>
      </c>
      <c r="V35" s="223">
        <f>ROUND(E35*U35,2)</f>
        <v>0</v>
      </c>
      <c r="W35" s="223"/>
      <c r="X35" s="223" t="s">
        <v>121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122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1" t="s">
        <v>123</v>
      </c>
      <c r="D36" s="225"/>
      <c r="E36" s="226"/>
      <c r="F36" s="227"/>
      <c r="G36" s="227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124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2" t="s">
        <v>125</v>
      </c>
      <c r="D37" s="242"/>
      <c r="E37" s="242"/>
      <c r="F37" s="242"/>
      <c r="G37" s="242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124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1" t="s">
        <v>123</v>
      </c>
      <c r="D38" s="225"/>
      <c r="E38" s="226"/>
      <c r="F38" s="227"/>
      <c r="G38" s="227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124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0.5" outlineLevel="1" x14ac:dyDescent="0.25">
      <c r="A39" s="220"/>
      <c r="B39" s="221"/>
      <c r="C39" s="252" t="s">
        <v>147</v>
      </c>
      <c r="D39" s="242"/>
      <c r="E39" s="242"/>
      <c r="F39" s="242"/>
      <c r="G39" s="24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124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43" t="str">
        <f>C39</f>
        <v>·      Záskokový rozvaděč ATS, umožňující bezvýpadkové připojení a odpojení od sítě, umožnění zkoušení DA bez výpadku dodávky el. (souběžný provoz se sítí)</v>
      </c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3"/>
      <c r="D40" s="245"/>
      <c r="E40" s="245"/>
      <c r="F40" s="245"/>
      <c r="G40" s="245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138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35">
        <v>4</v>
      </c>
      <c r="B41" s="236" t="s">
        <v>148</v>
      </c>
      <c r="C41" s="250" t="s">
        <v>149</v>
      </c>
      <c r="D41" s="237" t="s">
        <v>141</v>
      </c>
      <c r="E41" s="238">
        <v>1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0"/>
      <c r="S41" s="240" t="s">
        <v>119</v>
      </c>
      <c r="T41" s="241" t="s">
        <v>120</v>
      </c>
      <c r="U41" s="223">
        <v>0</v>
      </c>
      <c r="V41" s="223">
        <f>ROUND(E41*U41,2)</f>
        <v>0</v>
      </c>
      <c r="W41" s="223"/>
      <c r="X41" s="223" t="s">
        <v>142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143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1" t="s">
        <v>123</v>
      </c>
      <c r="D42" s="225"/>
      <c r="E42" s="226"/>
      <c r="F42" s="227"/>
      <c r="G42" s="227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124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2" t="s">
        <v>125</v>
      </c>
      <c r="D43" s="242"/>
      <c r="E43" s="242"/>
      <c r="F43" s="242"/>
      <c r="G43" s="242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124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1" t="s">
        <v>123</v>
      </c>
      <c r="D44" s="225"/>
      <c r="E44" s="226"/>
      <c r="F44" s="227"/>
      <c r="G44" s="227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124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2" t="s">
        <v>150</v>
      </c>
      <c r="D45" s="242"/>
      <c r="E45" s="242"/>
      <c r="F45" s="242"/>
      <c r="G45" s="242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13"/>
      <c r="Z45" s="213"/>
      <c r="AA45" s="213"/>
      <c r="AB45" s="213"/>
      <c r="AC45" s="213"/>
      <c r="AD45" s="213"/>
      <c r="AE45" s="213"/>
      <c r="AF45" s="213"/>
      <c r="AG45" s="213" t="s">
        <v>124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3"/>
      <c r="D46" s="245"/>
      <c r="E46" s="245"/>
      <c r="F46" s="245"/>
      <c r="G46" s="245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138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>
        <v>5</v>
      </c>
      <c r="B47" s="221" t="s">
        <v>151</v>
      </c>
      <c r="C47" s="254" t="s">
        <v>152</v>
      </c>
      <c r="D47" s="222" t="s">
        <v>0</v>
      </c>
      <c r="E47" s="244"/>
      <c r="F47" s="224"/>
      <c r="G47" s="223">
        <f>ROUND(E47*F47,2)</f>
        <v>0</v>
      </c>
      <c r="H47" s="224"/>
      <c r="I47" s="223">
        <f>ROUND(E47*H47,2)</f>
        <v>0</v>
      </c>
      <c r="J47" s="224"/>
      <c r="K47" s="223">
        <f>ROUND(E47*J47,2)</f>
        <v>0</v>
      </c>
      <c r="L47" s="223">
        <v>21</v>
      </c>
      <c r="M47" s="223">
        <f>G47*(1+L47/100)</f>
        <v>0</v>
      </c>
      <c r="N47" s="223">
        <v>0</v>
      </c>
      <c r="O47" s="223">
        <f>ROUND(E47*N47,2)</f>
        <v>0</v>
      </c>
      <c r="P47" s="223">
        <v>0</v>
      </c>
      <c r="Q47" s="223">
        <f>ROUND(E47*P47,2)</f>
        <v>0</v>
      </c>
      <c r="R47" s="223" t="s">
        <v>153</v>
      </c>
      <c r="S47" s="223" t="s">
        <v>154</v>
      </c>
      <c r="T47" s="223" t="s">
        <v>154</v>
      </c>
      <c r="U47" s="223">
        <v>0</v>
      </c>
      <c r="V47" s="223">
        <f>ROUND(E47*U47,2)</f>
        <v>0</v>
      </c>
      <c r="W47" s="223"/>
      <c r="X47" s="223" t="s">
        <v>155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156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55" t="s">
        <v>157</v>
      </c>
      <c r="D48" s="246"/>
      <c r="E48" s="246"/>
      <c r="F48" s="246"/>
      <c r="G48" s="246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158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3"/>
      <c r="D49" s="245"/>
      <c r="E49" s="245"/>
      <c r="F49" s="245"/>
      <c r="G49" s="245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138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13" x14ac:dyDescent="0.25">
      <c r="A50" s="229" t="s">
        <v>114</v>
      </c>
      <c r="B50" s="230" t="s">
        <v>80</v>
      </c>
      <c r="C50" s="249" t="s">
        <v>81</v>
      </c>
      <c r="D50" s="231"/>
      <c r="E50" s="232"/>
      <c r="F50" s="233"/>
      <c r="G50" s="233">
        <f>SUMIF(AG51:AG83,"&lt;&gt;NOR",G51:G83)</f>
        <v>0</v>
      </c>
      <c r="H50" s="233"/>
      <c r="I50" s="233">
        <f>SUM(I51:I83)</f>
        <v>0</v>
      </c>
      <c r="J50" s="233"/>
      <c r="K50" s="233">
        <f>SUM(K51:K83)</f>
        <v>0</v>
      </c>
      <c r="L50" s="233"/>
      <c r="M50" s="233">
        <f>SUM(M51:M83)</f>
        <v>0</v>
      </c>
      <c r="N50" s="233"/>
      <c r="O50" s="233">
        <f>SUM(O51:O83)</f>
        <v>0.38</v>
      </c>
      <c r="P50" s="233"/>
      <c r="Q50" s="233">
        <f>SUM(Q51:Q83)</f>
        <v>0</v>
      </c>
      <c r="R50" s="233"/>
      <c r="S50" s="233"/>
      <c r="T50" s="234"/>
      <c r="U50" s="228"/>
      <c r="V50" s="228">
        <f>SUM(V51:V83)</f>
        <v>1.65</v>
      </c>
      <c r="W50" s="228"/>
      <c r="X50" s="228"/>
      <c r="AG50" t="s">
        <v>115</v>
      </c>
    </row>
    <row r="51" spans="1:60" outlineLevel="1" x14ac:dyDescent="0.25">
      <c r="A51" s="235">
        <v>6</v>
      </c>
      <c r="B51" s="236" t="s">
        <v>159</v>
      </c>
      <c r="C51" s="250" t="s">
        <v>160</v>
      </c>
      <c r="D51" s="237" t="s">
        <v>161</v>
      </c>
      <c r="E51" s="238">
        <v>21</v>
      </c>
      <c r="F51" s="239"/>
      <c r="G51" s="240">
        <f>ROUND(E51*F51,2)</f>
        <v>0</v>
      </c>
      <c r="H51" s="239"/>
      <c r="I51" s="240">
        <f>ROUND(E51*H51,2)</f>
        <v>0</v>
      </c>
      <c r="J51" s="239"/>
      <c r="K51" s="240">
        <f>ROUND(E51*J51,2)</f>
        <v>0</v>
      </c>
      <c r="L51" s="240">
        <v>21</v>
      </c>
      <c r="M51" s="240">
        <f>G51*(1+L51/100)</f>
        <v>0</v>
      </c>
      <c r="N51" s="240">
        <v>2.5600000000000002E-3</v>
      </c>
      <c r="O51" s="240">
        <f>ROUND(E51*N51,2)</f>
        <v>0.05</v>
      </c>
      <c r="P51" s="240">
        <v>0</v>
      </c>
      <c r="Q51" s="240">
        <f>ROUND(E51*P51,2)</f>
        <v>0</v>
      </c>
      <c r="R51" s="240"/>
      <c r="S51" s="240" t="s">
        <v>119</v>
      </c>
      <c r="T51" s="241" t="s">
        <v>120</v>
      </c>
      <c r="U51" s="223">
        <v>0</v>
      </c>
      <c r="V51" s="223">
        <f>ROUND(E51*U51,2)</f>
        <v>0</v>
      </c>
      <c r="W51" s="223"/>
      <c r="X51" s="223" t="s">
        <v>121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122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6"/>
      <c r="D52" s="247"/>
      <c r="E52" s="247"/>
      <c r="F52" s="247"/>
      <c r="G52" s="247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138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35">
        <v>7</v>
      </c>
      <c r="B53" s="236" t="s">
        <v>162</v>
      </c>
      <c r="C53" s="250" t="s">
        <v>163</v>
      </c>
      <c r="D53" s="237" t="s">
        <v>161</v>
      </c>
      <c r="E53" s="238">
        <v>28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2.5600000000000002E-3</v>
      </c>
      <c r="O53" s="240">
        <f>ROUND(E53*N53,2)</f>
        <v>7.0000000000000007E-2</v>
      </c>
      <c r="P53" s="240">
        <v>0</v>
      </c>
      <c r="Q53" s="240">
        <f>ROUND(E53*P53,2)</f>
        <v>0</v>
      </c>
      <c r="R53" s="240"/>
      <c r="S53" s="240" t="s">
        <v>119</v>
      </c>
      <c r="T53" s="241" t="s">
        <v>120</v>
      </c>
      <c r="U53" s="223">
        <v>0</v>
      </c>
      <c r="V53" s="223">
        <f>ROUND(E53*U53,2)</f>
        <v>0</v>
      </c>
      <c r="W53" s="223"/>
      <c r="X53" s="223" t="s">
        <v>121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122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6"/>
      <c r="D54" s="247"/>
      <c r="E54" s="247"/>
      <c r="F54" s="247"/>
      <c r="G54" s="247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138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" outlineLevel="1" x14ac:dyDescent="0.25">
      <c r="A55" s="235">
        <v>8</v>
      </c>
      <c r="B55" s="236" t="s">
        <v>164</v>
      </c>
      <c r="C55" s="250" t="s">
        <v>165</v>
      </c>
      <c r="D55" s="237" t="s">
        <v>166</v>
      </c>
      <c r="E55" s="238">
        <v>8.0000000000000002E-3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40">
        <v>1</v>
      </c>
      <c r="O55" s="240">
        <f>ROUND(E55*N55,2)</f>
        <v>0.01</v>
      </c>
      <c r="P55" s="240">
        <v>0</v>
      </c>
      <c r="Q55" s="240">
        <f>ROUND(E55*P55,2)</f>
        <v>0</v>
      </c>
      <c r="R55" s="240" t="s">
        <v>167</v>
      </c>
      <c r="S55" s="240" t="s">
        <v>154</v>
      </c>
      <c r="T55" s="241" t="s">
        <v>154</v>
      </c>
      <c r="U55" s="223">
        <v>0</v>
      </c>
      <c r="V55" s="223">
        <f>ROUND(E55*U55,2)</f>
        <v>0</v>
      </c>
      <c r="W55" s="223"/>
      <c r="X55" s="223" t="s">
        <v>121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122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6"/>
      <c r="D56" s="247"/>
      <c r="E56" s="247"/>
      <c r="F56" s="247"/>
      <c r="G56" s="247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138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35">
        <v>9</v>
      </c>
      <c r="B57" s="236" t="s">
        <v>168</v>
      </c>
      <c r="C57" s="250" t="s">
        <v>169</v>
      </c>
      <c r="D57" s="237" t="s">
        <v>170</v>
      </c>
      <c r="E57" s="238">
        <v>10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0"/>
      <c r="S57" s="240" t="s">
        <v>119</v>
      </c>
      <c r="T57" s="241" t="s">
        <v>120</v>
      </c>
      <c r="U57" s="223">
        <v>0</v>
      </c>
      <c r="V57" s="223">
        <f>ROUND(E57*U57,2)</f>
        <v>0</v>
      </c>
      <c r="W57" s="223"/>
      <c r="X57" s="223" t="s">
        <v>121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122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6"/>
      <c r="D58" s="247"/>
      <c r="E58" s="247"/>
      <c r="F58" s="247"/>
      <c r="G58" s="247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138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35">
        <v>10</v>
      </c>
      <c r="B59" s="236" t="s">
        <v>171</v>
      </c>
      <c r="C59" s="250" t="s">
        <v>172</v>
      </c>
      <c r="D59" s="237" t="s">
        <v>170</v>
      </c>
      <c r="E59" s="238">
        <v>8</v>
      </c>
      <c r="F59" s="239"/>
      <c r="G59" s="240">
        <f>ROUND(E59*F59,2)</f>
        <v>0</v>
      </c>
      <c r="H59" s="239"/>
      <c r="I59" s="240">
        <f>ROUND(E59*H59,2)</f>
        <v>0</v>
      </c>
      <c r="J59" s="239"/>
      <c r="K59" s="240">
        <f>ROUND(E59*J59,2)</f>
        <v>0</v>
      </c>
      <c r="L59" s="240">
        <v>21</v>
      </c>
      <c r="M59" s="240">
        <f>G59*(1+L59/100)</f>
        <v>0</v>
      </c>
      <c r="N59" s="240">
        <v>0</v>
      </c>
      <c r="O59" s="240">
        <f>ROUND(E59*N59,2)</f>
        <v>0</v>
      </c>
      <c r="P59" s="240">
        <v>0</v>
      </c>
      <c r="Q59" s="240">
        <f>ROUND(E59*P59,2)</f>
        <v>0</v>
      </c>
      <c r="R59" s="240"/>
      <c r="S59" s="240" t="s">
        <v>119</v>
      </c>
      <c r="T59" s="241" t="s">
        <v>120</v>
      </c>
      <c r="U59" s="223">
        <v>0</v>
      </c>
      <c r="V59" s="223">
        <f>ROUND(E59*U59,2)</f>
        <v>0</v>
      </c>
      <c r="W59" s="223"/>
      <c r="X59" s="223" t="s">
        <v>121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122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56"/>
      <c r="D60" s="247"/>
      <c r="E60" s="247"/>
      <c r="F60" s="247"/>
      <c r="G60" s="247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138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35">
        <v>11</v>
      </c>
      <c r="B61" s="236" t="s">
        <v>173</v>
      </c>
      <c r="C61" s="250" t="s">
        <v>174</v>
      </c>
      <c r="D61" s="237" t="s">
        <v>170</v>
      </c>
      <c r="E61" s="238">
        <v>2</v>
      </c>
      <c r="F61" s="239"/>
      <c r="G61" s="240">
        <f>ROUND(E61*F61,2)</f>
        <v>0</v>
      </c>
      <c r="H61" s="239"/>
      <c r="I61" s="240">
        <f>ROUND(E61*H61,2)</f>
        <v>0</v>
      </c>
      <c r="J61" s="239"/>
      <c r="K61" s="240">
        <f>ROUND(E61*J61,2)</f>
        <v>0</v>
      </c>
      <c r="L61" s="240">
        <v>21</v>
      </c>
      <c r="M61" s="240">
        <f>G61*(1+L61/100)</f>
        <v>0</v>
      </c>
      <c r="N61" s="240">
        <v>0.11600000000000001</v>
      </c>
      <c r="O61" s="240">
        <f>ROUND(E61*N61,2)</f>
        <v>0.23</v>
      </c>
      <c r="P61" s="240">
        <v>0</v>
      </c>
      <c r="Q61" s="240">
        <f>ROUND(E61*P61,2)</f>
        <v>0</v>
      </c>
      <c r="R61" s="240"/>
      <c r="S61" s="240" t="s">
        <v>119</v>
      </c>
      <c r="T61" s="241" t="s">
        <v>120</v>
      </c>
      <c r="U61" s="223">
        <v>0</v>
      </c>
      <c r="V61" s="223">
        <f>ROUND(E61*U61,2)</f>
        <v>0</v>
      </c>
      <c r="W61" s="223"/>
      <c r="X61" s="223" t="s">
        <v>121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122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56"/>
      <c r="D62" s="247"/>
      <c r="E62" s="247"/>
      <c r="F62" s="247"/>
      <c r="G62" s="247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138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5">
        <v>12</v>
      </c>
      <c r="B63" s="236" t="s">
        <v>175</v>
      </c>
      <c r="C63" s="250" t="s">
        <v>176</v>
      </c>
      <c r="D63" s="237" t="s">
        <v>170</v>
      </c>
      <c r="E63" s="238">
        <v>2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40">
        <v>0</v>
      </c>
      <c r="O63" s="240">
        <f>ROUND(E63*N63,2)</f>
        <v>0</v>
      </c>
      <c r="P63" s="240">
        <v>0</v>
      </c>
      <c r="Q63" s="240">
        <f>ROUND(E63*P63,2)</f>
        <v>0</v>
      </c>
      <c r="R63" s="240"/>
      <c r="S63" s="240" t="s">
        <v>119</v>
      </c>
      <c r="T63" s="241" t="s">
        <v>120</v>
      </c>
      <c r="U63" s="223">
        <v>0</v>
      </c>
      <c r="V63" s="223">
        <f>ROUND(E63*U63,2)</f>
        <v>0</v>
      </c>
      <c r="W63" s="223"/>
      <c r="X63" s="223" t="s">
        <v>121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122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6"/>
      <c r="D64" s="247"/>
      <c r="E64" s="247"/>
      <c r="F64" s="247"/>
      <c r="G64" s="247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138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35">
        <v>13</v>
      </c>
      <c r="B65" s="236" t="s">
        <v>177</v>
      </c>
      <c r="C65" s="250" t="s">
        <v>178</v>
      </c>
      <c r="D65" s="237" t="s">
        <v>170</v>
      </c>
      <c r="E65" s="238">
        <v>2</v>
      </c>
      <c r="F65" s="239"/>
      <c r="G65" s="240">
        <f>ROUND(E65*F65,2)</f>
        <v>0</v>
      </c>
      <c r="H65" s="239"/>
      <c r="I65" s="240">
        <f>ROUND(E65*H65,2)</f>
        <v>0</v>
      </c>
      <c r="J65" s="239"/>
      <c r="K65" s="240">
        <f>ROUND(E65*J65,2)</f>
        <v>0</v>
      </c>
      <c r="L65" s="240">
        <v>21</v>
      </c>
      <c r="M65" s="240">
        <f>G65*(1+L65/100)</f>
        <v>0</v>
      </c>
      <c r="N65" s="240">
        <v>8.0999999999999996E-3</v>
      </c>
      <c r="O65" s="240">
        <f>ROUND(E65*N65,2)</f>
        <v>0.02</v>
      </c>
      <c r="P65" s="240">
        <v>0</v>
      </c>
      <c r="Q65" s="240">
        <f>ROUND(E65*P65,2)</f>
        <v>0</v>
      </c>
      <c r="R65" s="240"/>
      <c r="S65" s="240" t="s">
        <v>119</v>
      </c>
      <c r="T65" s="241" t="s">
        <v>120</v>
      </c>
      <c r="U65" s="223">
        <v>0</v>
      </c>
      <c r="V65" s="223">
        <f>ROUND(E65*U65,2)</f>
        <v>0</v>
      </c>
      <c r="W65" s="223"/>
      <c r="X65" s="223" t="s">
        <v>121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122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6"/>
      <c r="D66" s="247"/>
      <c r="E66" s="247"/>
      <c r="F66" s="247"/>
      <c r="G66" s="247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138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35">
        <v>14</v>
      </c>
      <c r="B67" s="236" t="s">
        <v>179</v>
      </c>
      <c r="C67" s="250" t="s">
        <v>180</v>
      </c>
      <c r="D67" s="237" t="s">
        <v>170</v>
      </c>
      <c r="E67" s="238">
        <v>1</v>
      </c>
      <c r="F67" s="239"/>
      <c r="G67" s="240">
        <f>ROUND(E67*F67,2)</f>
        <v>0</v>
      </c>
      <c r="H67" s="239"/>
      <c r="I67" s="240">
        <f>ROUND(E67*H67,2)</f>
        <v>0</v>
      </c>
      <c r="J67" s="239"/>
      <c r="K67" s="240">
        <f>ROUND(E67*J67,2)</f>
        <v>0</v>
      </c>
      <c r="L67" s="240">
        <v>21</v>
      </c>
      <c r="M67" s="240">
        <f>G67*(1+L67/100)</f>
        <v>0</v>
      </c>
      <c r="N67" s="240">
        <v>4.1999999999999997E-3</v>
      </c>
      <c r="O67" s="240">
        <f>ROUND(E67*N67,2)</f>
        <v>0</v>
      </c>
      <c r="P67" s="240">
        <v>0</v>
      </c>
      <c r="Q67" s="240">
        <f>ROUND(E67*P67,2)</f>
        <v>0</v>
      </c>
      <c r="R67" s="240"/>
      <c r="S67" s="240" t="s">
        <v>119</v>
      </c>
      <c r="T67" s="241" t="s">
        <v>120</v>
      </c>
      <c r="U67" s="223">
        <v>0</v>
      </c>
      <c r="V67" s="223">
        <f>ROUND(E67*U67,2)</f>
        <v>0</v>
      </c>
      <c r="W67" s="223"/>
      <c r="X67" s="223" t="s">
        <v>121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122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6"/>
      <c r="D68" s="247"/>
      <c r="E68" s="247"/>
      <c r="F68" s="247"/>
      <c r="G68" s="247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138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35">
        <v>15</v>
      </c>
      <c r="B69" s="236" t="s">
        <v>181</v>
      </c>
      <c r="C69" s="250" t="s">
        <v>182</v>
      </c>
      <c r="D69" s="237" t="s">
        <v>183</v>
      </c>
      <c r="E69" s="238">
        <v>2</v>
      </c>
      <c r="F69" s="239"/>
      <c r="G69" s="240">
        <f>ROUND(E69*F69,2)</f>
        <v>0</v>
      </c>
      <c r="H69" s="239"/>
      <c r="I69" s="240">
        <f>ROUND(E69*H69,2)</f>
        <v>0</v>
      </c>
      <c r="J69" s="239"/>
      <c r="K69" s="240">
        <f>ROUND(E69*J69,2)</f>
        <v>0</v>
      </c>
      <c r="L69" s="240">
        <v>21</v>
      </c>
      <c r="M69" s="240">
        <f>G69*(1+L69/100)</f>
        <v>0</v>
      </c>
      <c r="N69" s="240">
        <v>3.4000000000000002E-4</v>
      </c>
      <c r="O69" s="240">
        <f>ROUND(E69*N69,2)</f>
        <v>0</v>
      </c>
      <c r="P69" s="240">
        <v>0</v>
      </c>
      <c r="Q69" s="240">
        <f>ROUND(E69*P69,2)</f>
        <v>0</v>
      </c>
      <c r="R69" s="240"/>
      <c r="S69" s="240" t="s">
        <v>119</v>
      </c>
      <c r="T69" s="241" t="s">
        <v>120</v>
      </c>
      <c r="U69" s="223">
        <v>0</v>
      </c>
      <c r="V69" s="223">
        <f>ROUND(E69*U69,2)</f>
        <v>0</v>
      </c>
      <c r="W69" s="223"/>
      <c r="X69" s="223" t="s">
        <v>121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122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6"/>
      <c r="D70" s="247"/>
      <c r="E70" s="247"/>
      <c r="F70" s="247"/>
      <c r="G70" s="247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138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35">
        <v>16</v>
      </c>
      <c r="B71" s="236" t="s">
        <v>184</v>
      </c>
      <c r="C71" s="250" t="s">
        <v>185</v>
      </c>
      <c r="D71" s="237" t="s">
        <v>186</v>
      </c>
      <c r="E71" s="238">
        <v>1</v>
      </c>
      <c r="F71" s="239"/>
      <c r="G71" s="240">
        <f>ROUND(E71*F71,2)</f>
        <v>0</v>
      </c>
      <c r="H71" s="239"/>
      <c r="I71" s="240">
        <f>ROUND(E71*H71,2)</f>
        <v>0</v>
      </c>
      <c r="J71" s="239"/>
      <c r="K71" s="240">
        <f>ROUND(E71*J71,2)</f>
        <v>0</v>
      </c>
      <c r="L71" s="240">
        <v>21</v>
      </c>
      <c r="M71" s="240">
        <f>G71*(1+L71/100)</f>
        <v>0</v>
      </c>
      <c r="N71" s="240">
        <v>0</v>
      </c>
      <c r="O71" s="240">
        <f>ROUND(E71*N71,2)</f>
        <v>0</v>
      </c>
      <c r="P71" s="240">
        <v>0</v>
      </c>
      <c r="Q71" s="240">
        <f>ROUND(E71*P71,2)</f>
        <v>0</v>
      </c>
      <c r="R71" s="240"/>
      <c r="S71" s="240" t="s">
        <v>119</v>
      </c>
      <c r="T71" s="241" t="s">
        <v>120</v>
      </c>
      <c r="U71" s="223">
        <v>0</v>
      </c>
      <c r="V71" s="223">
        <f>ROUND(E71*U71,2)</f>
        <v>0</v>
      </c>
      <c r="W71" s="223"/>
      <c r="X71" s="223" t="s">
        <v>121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122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56"/>
      <c r="D72" s="247"/>
      <c r="E72" s="247"/>
      <c r="F72" s="247"/>
      <c r="G72" s="247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138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35">
        <v>17</v>
      </c>
      <c r="B73" s="236" t="s">
        <v>187</v>
      </c>
      <c r="C73" s="250" t="s">
        <v>188</v>
      </c>
      <c r="D73" s="237" t="s">
        <v>186</v>
      </c>
      <c r="E73" s="238">
        <v>1</v>
      </c>
      <c r="F73" s="239"/>
      <c r="G73" s="240">
        <f>ROUND(E73*F73,2)</f>
        <v>0</v>
      </c>
      <c r="H73" s="239"/>
      <c r="I73" s="240">
        <f>ROUND(E73*H73,2)</f>
        <v>0</v>
      </c>
      <c r="J73" s="239"/>
      <c r="K73" s="240">
        <f>ROUND(E73*J73,2)</f>
        <v>0</v>
      </c>
      <c r="L73" s="240">
        <v>21</v>
      </c>
      <c r="M73" s="240">
        <f>G73*(1+L73/100)</f>
        <v>0</v>
      </c>
      <c r="N73" s="240">
        <v>0</v>
      </c>
      <c r="O73" s="240">
        <f>ROUND(E73*N73,2)</f>
        <v>0</v>
      </c>
      <c r="P73" s="240">
        <v>0</v>
      </c>
      <c r="Q73" s="240">
        <f>ROUND(E73*P73,2)</f>
        <v>0</v>
      </c>
      <c r="R73" s="240"/>
      <c r="S73" s="240" t="s">
        <v>119</v>
      </c>
      <c r="T73" s="241" t="s">
        <v>120</v>
      </c>
      <c r="U73" s="223">
        <v>0</v>
      </c>
      <c r="V73" s="223">
        <f>ROUND(E73*U73,2)</f>
        <v>0</v>
      </c>
      <c r="W73" s="223"/>
      <c r="X73" s="223" t="s">
        <v>121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189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56"/>
      <c r="D74" s="247"/>
      <c r="E74" s="247"/>
      <c r="F74" s="247"/>
      <c r="G74" s="247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138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35">
        <v>18</v>
      </c>
      <c r="B75" s="236" t="s">
        <v>190</v>
      </c>
      <c r="C75" s="250" t="s">
        <v>191</v>
      </c>
      <c r="D75" s="237" t="s">
        <v>192</v>
      </c>
      <c r="E75" s="238">
        <v>1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0</v>
      </c>
      <c r="O75" s="240">
        <f>ROUND(E75*N75,2)</f>
        <v>0</v>
      </c>
      <c r="P75" s="240">
        <v>0</v>
      </c>
      <c r="Q75" s="240">
        <f>ROUND(E75*P75,2)</f>
        <v>0</v>
      </c>
      <c r="R75" s="240"/>
      <c r="S75" s="240" t="s">
        <v>119</v>
      </c>
      <c r="T75" s="241" t="s">
        <v>120</v>
      </c>
      <c r="U75" s="223">
        <v>1.65</v>
      </c>
      <c r="V75" s="223">
        <f>ROUND(E75*U75,2)</f>
        <v>1.65</v>
      </c>
      <c r="W75" s="223"/>
      <c r="X75" s="223" t="s">
        <v>142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143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6"/>
      <c r="D76" s="247"/>
      <c r="E76" s="247"/>
      <c r="F76" s="247"/>
      <c r="G76" s="247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138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35">
        <v>19</v>
      </c>
      <c r="B77" s="236" t="s">
        <v>193</v>
      </c>
      <c r="C77" s="250" t="s">
        <v>194</v>
      </c>
      <c r="D77" s="237" t="s">
        <v>186</v>
      </c>
      <c r="E77" s="238">
        <v>1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0"/>
      <c r="S77" s="240" t="s">
        <v>119</v>
      </c>
      <c r="T77" s="241" t="s">
        <v>120</v>
      </c>
      <c r="U77" s="223">
        <v>0</v>
      </c>
      <c r="V77" s="223">
        <f>ROUND(E77*U77,2)</f>
        <v>0</v>
      </c>
      <c r="W77" s="223"/>
      <c r="X77" s="223" t="s">
        <v>121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189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6"/>
      <c r="D78" s="247"/>
      <c r="E78" s="247"/>
      <c r="F78" s="247"/>
      <c r="G78" s="247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138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35">
        <v>20</v>
      </c>
      <c r="B79" s="236" t="s">
        <v>195</v>
      </c>
      <c r="C79" s="250" t="s">
        <v>196</v>
      </c>
      <c r="D79" s="237" t="s">
        <v>197</v>
      </c>
      <c r="E79" s="238">
        <v>1</v>
      </c>
      <c r="F79" s="239"/>
      <c r="G79" s="240">
        <f>ROUND(E79*F79,2)</f>
        <v>0</v>
      </c>
      <c r="H79" s="239"/>
      <c r="I79" s="240">
        <f>ROUND(E79*H79,2)</f>
        <v>0</v>
      </c>
      <c r="J79" s="239"/>
      <c r="K79" s="240">
        <f>ROUND(E79*J79,2)</f>
        <v>0</v>
      </c>
      <c r="L79" s="240">
        <v>21</v>
      </c>
      <c r="M79" s="240">
        <f>G79*(1+L79/100)</f>
        <v>0</v>
      </c>
      <c r="N79" s="240">
        <v>0</v>
      </c>
      <c r="O79" s="240">
        <f>ROUND(E79*N79,2)</f>
        <v>0</v>
      </c>
      <c r="P79" s="240">
        <v>0</v>
      </c>
      <c r="Q79" s="240">
        <f>ROUND(E79*P79,2)</f>
        <v>0</v>
      </c>
      <c r="R79" s="240"/>
      <c r="S79" s="240" t="s">
        <v>119</v>
      </c>
      <c r="T79" s="241" t="s">
        <v>120</v>
      </c>
      <c r="U79" s="223">
        <v>0</v>
      </c>
      <c r="V79" s="223">
        <f>ROUND(E79*U79,2)</f>
        <v>0</v>
      </c>
      <c r="W79" s="223"/>
      <c r="X79" s="223" t="s">
        <v>142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143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56"/>
      <c r="D80" s="247"/>
      <c r="E80" s="247"/>
      <c r="F80" s="247"/>
      <c r="G80" s="247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138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>
        <v>21</v>
      </c>
      <c r="B81" s="221" t="s">
        <v>198</v>
      </c>
      <c r="C81" s="254" t="s">
        <v>199</v>
      </c>
      <c r="D81" s="222" t="s">
        <v>0</v>
      </c>
      <c r="E81" s="244"/>
      <c r="F81" s="224"/>
      <c r="G81" s="223">
        <f>ROUND(E81*F81,2)</f>
        <v>0</v>
      </c>
      <c r="H81" s="224"/>
      <c r="I81" s="223">
        <f>ROUND(E81*H81,2)</f>
        <v>0</v>
      </c>
      <c r="J81" s="224"/>
      <c r="K81" s="223">
        <f>ROUND(E81*J81,2)</f>
        <v>0</v>
      </c>
      <c r="L81" s="223">
        <v>21</v>
      </c>
      <c r="M81" s="223">
        <f>G81*(1+L81/100)</f>
        <v>0</v>
      </c>
      <c r="N81" s="223">
        <v>0</v>
      </c>
      <c r="O81" s="223">
        <f>ROUND(E81*N81,2)</f>
        <v>0</v>
      </c>
      <c r="P81" s="223">
        <v>0</v>
      </c>
      <c r="Q81" s="223">
        <f>ROUND(E81*P81,2)</f>
        <v>0</v>
      </c>
      <c r="R81" s="223" t="s">
        <v>200</v>
      </c>
      <c r="S81" s="223" t="s">
        <v>154</v>
      </c>
      <c r="T81" s="223" t="s">
        <v>154</v>
      </c>
      <c r="U81" s="223">
        <v>0</v>
      </c>
      <c r="V81" s="223">
        <f>ROUND(E81*U81,2)</f>
        <v>0</v>
      </c>
      <c r="W81" s="223"/>
      <c r="X81" s="223" t="s">
        <v>155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156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20"/>
      <c r="B82" s="221"/>
      <c r="C82" s="255" t="s">
        <v>157</v>
      </c>
      <c r="D82" s="246"/>
      <c r="E82" s="246"/>
      <c r="F82" s="246"/>
      <c r="G82" s="246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158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3"/>
      <c r="D83" s="245"/>
      <c r="E83" s="245"/>
      <c r="F83" s="245"/>
      <c r="G83" s="245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138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13" x14ac:dyDescent="0.25">
      <c r="A84" s="229" t="s">
        <v>114</v>
      </c>
      <c r="B84" s="230" t="s">
        <v>86</v>
      </c>
      <c r="C84" s="249" t="s">
        <v>27</v>
      </c>
      <c r="D84" s="231"/>
      <c r="E84" s="232"/>
      <c r="F84" s="233"/>
      <c r="G84" s="233">
        <f>SUMIF(AG85:AG94,"&lt;&gt;NOR",G85:G94)</f>
        <v>0</v>
      </c>
      <c r="H84" s="233"/>
      <c r="I84" s="233">
        <f>SUM(I85:I94)</f>
        <v>0</v>
      </c>
      <c r="J84" s="233"/>
      <c r="K84" s="233">
        <f>SUM(K85:K94)</f>
        <v>0</v>
      </c>
      <c r="L84" s="233"/>
      <c r="M84" s="233">
        <f>SUM(M85:M94)</f>
        <v>0</v>
      </c>
      <c r="N84" s="233"/>
      <c r="O84" s="233">
        <f>SUM(O85:O94)</f>
        <v>0</v>
      </c>
      <c r="P84" s="233"/>
      <c r="Q84" s="233">
        <f>SUM(Q85:Q94)</f>
        <v>0</v>
      </c>
      <c r="R84" s="233"/>
      <c r="S84" s="233"/>
      <c r="T84" s="234"/>
      <c r="U84" s="228"/>
      <c r="V84" s="228">
        <f>SUM(V85:V94)</f>
        <v>12</v>
      </c>
      <c r="W84" s="228"/>
      <c r="X84" s="228"/>
      <c r="AG84" t="s">
        <v>115</v>
      </c>
    </row>
    <row r="85" spans="1:60" outlineLevel="1" x14ac:dyDescent="0.25">
      <c r="A85" s="235">
        <v>22</v>
      </c>
      <c r="B85" s="236" t="s">
        <v>201</v>
      </c>
      <c r="C85" s="250" t="s">
        <v>202</v>
      </c>
      <c r="D85" s="237" t="s">
        <v>192</v>
      </c>
      <c r="E85" s="238">
        <v>1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40">
        <v>0</v>
      </c>
      <c r="O85" s="240">
        <f>ROUND(E85*N85,2)</f>
        <v>0</v>
      </c>
      <c r="P85" s="240">
        <v>0</v>
      </c>
      <c r="Q85" s="240">
        <f>ROUND(E85*P85,2)</f>
        <v>0</v>
      </c>
      <c r="R85" s="240"/>
      <c r="S85" s="240" t="s">
        <v>119</v>
      </c>
      <c r="T85" s="241" t="s">
        <v>120</v>
      </c>
      <c r="U85" s="223">
        <v>0</v>
      </c>
      <c r="V85" s="223">
        <f>ROUND(E85*U85,2)</f>
        <v>0</v>
      </c>
      <c r="W85" s="223"/>
      <c r="X85" s="223" t="s">
        <v>142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203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56"/>
      <c r="D86" s="247"/>
      <c r="E86" s="247"/>
      <c r="F86" s="247"/>
      <c r="G86" s="247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138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35">
        <v>23</v>
      </c>
      <c r="B87" s="236" t="s">
        <v>204</v>
      </c>
      <c r="C87" s="250" t="s">
        <v>205</v>
      </c>
      <c r="D87" s="237" t="s">
        <v>192</v>
      </c>
      <c r="E87" s="238">
        <v>1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0</v>
      </c>
      <c r="O87" s="240">
        <f>ROUND(E87*N87,2)</f>
        <v>0</v>
      </c>
      <c r="P87" s="240">
        <v>0</v>
      </c>
      <c r="Q87" s="240">
        <f>ROUND(E87*P87,2)</f>
        <v>0</v>
      </c>
      <c r="R87" s="240"/>
      <c r="S87" s="240" t="s">
        <v>119</v>
      </c>
      <c r="T87" s="241" t="s">
        <v>120</v>
      </c>
      <c r="U87" s="223">
        <v>0</v>
      </c>
      <c r="V87" s="223">
        <f>ROUND(E87*U87,2)</f>
        <v>0</v>
      </c>
      <c r="W87" s="223"/>
      <c r="X87" s="223" t="s">
        <v>142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203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6"/>
      <c r="D88" s="247"/>
      <c r="E88" s="247"/>
      <c r="F88" s="247"/>
      <c r="G88" s="247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138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35">
        <v>24</v>
      </c>
      <c r="B89" s="236" t="s">
        <v>206</v>
      </c>
      <c r="C89" s="250" t="s">
        <v>207</v>
      </c>
      <c r="D89" s="237" t="s">
        <v>192</v>
      </c>
      <c r="E89" s="238">
        <v>1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40">
        <v>0</v>
      </c>
      <c r="O89" s="240">
        <f>ROUND(E89*N89,2)</f>
        <v>0</v>
      </c>
      <c r="P89" s="240">
        <v>0</v>
      </c>
      <c r="Q89" s="240">
        <f>ROUND(E89*P89,2)</f>
        <v>0</v>
      </c>
      <c r="R89" s="240"/>
      <c r="S89" s="240" t="s">
        <v>119</v>
      </c>
      <c r="T89" s="241" t="s">
        <v>120</v>
      </c>
      <c r="U89" s="223">
        <v>0</v>
      </c>
      <c r="V89" s="223">
        <f>ROUND(E89*U89,2)</f>
        <v>0</v>
      </c>
      <c r="W89" s="223"/>
      <c r="X89" s="223" t="s">
        <v>142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203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20"/>
      <c r="B90" s="221"/>
      <c r="C90" s="256"/>
      <c r="D90" s="247"/>
      <c r="E90" s="247"/>
      <c r="F90" s="247"/>
      <c r="G90" s="247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138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35">
        <v>25</v>
      </c>
      <c r="B91" s="236" t="s">
        <v>208</v>
      </c>
      <c r="C91" s="250" t="s">
        <v>209</v>
      </c>
      <c r="D91" s="237" t="s">
        <v>210</v>
      </c>
      <c r="E91" s="238">
        <v>4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40">
        <v>0</v>
      </c>
      <c r="O91" s="240">
        <f>ROUND(E91*N91,2)</f>
        <v>0</v>
      </c>
      <c r="P91" s="240">
        <v>0</v>
      </c>
      <c r="Q91" s="240">
        <f>ROUND(E91*P91,2)</f>
        <v>0</v>
      </c>
      <c r="R91" s="240" t="s">
        <v>211</v>
      </c>
      <c r="S91" s="240" t="s">
        <v>154</v>
      </c>
      <c r="T91" s="241" t="s">
        <v>212</v>
      </c>
      <c r="U91" s="223">
        <v>1</v>
      </c>
      <c r="V91" s="223">
        <f>ROUND(E91*U91,2)</f>
        <v>4</v>
      </c>
      <c r="W91" s="223"/>
      <c r="X91" s="223" t="s">
        <v>213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214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6"/>
      <c r="D92" s="247"/>
      <c r="E92" s="247"/>
      <c r="F92" s="247"/>
      <c r="G92" s="247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138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35">
        <v>26</v>
      </c>
      <c r="B93" s="236" t="s">
        <v>215</v>
      </c>
      <c r="C93" s="250" t="s">
        <v>216</v>
      </c>
      <c r="D93" s="237" t="s">
        <v>210</v>
      </c>
      <c r="E93" s="238">
        <v>8</v>
      </c>
      <c r="F93" s="239"/>
      <c r="G93" s="240">
        <f>ROUND(E93*F93,2)</f>
        <v>0</v>
      </c>
      <c r="H93" s="239"/>
      <c r="I93" s="240">
        <f>ROUND(E93*H93,2)</f>
        <v>0</v>
      </c>
      <c r="J93" s="239"/>
      <c r="K93" s="240">
        <f>ROUND(E93*J93,2)</f>
        <v>0</v>
      </c>
      <c r="L93" s="240">
        <v>21</v>
      </c>
      <c r="M93" s="240">
        <f>G93*(1+L93/100)</f>
        <v>0</v>
      </c>
      <c r="N93" s="240">
        <v>0</v>
      </c>
      <c r="O93" s="240">
        <f>ROUND(E93*N93,2)</f>
        <v>0</v>
      </c>
      <c r="P93" s="240">
        <v>0</v>
      </c>
      <c r="Q93" s="240">
        <f>ROUND(E93*P93,2)</f>
        <v>0</v>
      </c>
      <c r="R93" s="240" t="s">
        <v>211</v>
      </c>
      <c r="S93" s="240" t="s">
        <v>154</v>
      </c>
      <c r="T93" s="241" t="s">
        <v>212</v>
      </c>
      <c r="U93" s="223">
        <v>1</v>
      </c>
      <c r="V93" s="223">
        <f>ROUND(E93*U93,2)</f>
        <v>8</v>
      </c>
      <c r="W93" s="223"/>
      <c r="X93" s="223" t="s">
        <v>213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214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6"/>
      <c r="D94" s="247"/>
      <c r="E94" s="247"/>
      <c r="F94" s="247"/>
      <c r="G94" s="247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138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ht="13" x14ac:dyDescent="0.25">
      <c r="A95" s="229" t="s">
        <v>114</v>
      </c>
      <c r="B95" s="230" t="s">
        <v>87</v>
      </c>
      <c r="C95" s="249" t="s">
        <v>28</v>
      </c>
      <c r="D95" s="231"/>
      <c r="E95" s="232"/>
      <c r="F95" s="233"/>
      <c r="G95" s="233">
        <f>SUMIF(AG96:AG99,"&lt;&gt;NOR",G96:G99)</f>
        <v>0</v>
      </c>
      <c r="H95" s="233"/>
      <c r="I95" s="233">
        <f>SUM(I96:I99)</f>
        <v>0</v>
      </c>
      <c r="J95" s="233"/>
      <c r="K95" s="233">
        <f>SUM(K96:K99)</f>
        <v>0</v>
      </c>
      <c r="L95" s="233"/>
      <c r="M95" s="233">
        <f>SUM(M96:M99)</f>
        <v>0</v>
      </c>
      <c r="N95" s="233"/>
      <c r="O95" s="233">
        <f>SUM(O96:O99)</f>
        <v>0</v>
      </c>
      <c r="P95" s="233"/>
      <c r="Q95" s="233">
        <f>SUM(Q96:Q99)</f>
        <v>0</v>
      </c>
      <c r="R95" s="233"/>
      <c r="S95" s="233"/>
      <c r="T95" s="234"/>
      <c r="U95" s="228"/>
      <c r="V95" s="228">
        <f>SUM(V96:V99)</f>
        <v>0</v>
      </c>
      <c r="W95" s="228"/>
      <c r="X95" s="228"/>
      <c r="AG95" t="s">
        <v>115</v>
      </c>
    </row>
    <row r="96" spans="1:60" outlineLevel="1" x14ac:dyDescent="0.25">
      <c r="A96" s="235">
        <v>27</v>
      </c>
      <c r="B96" s="236" t="s">
        <v>217</v>
      </c>
      <c r="C96" s="250" t="s">
        <v>218</v>
      </c>
      <c r="D96" s="237" t="s">
        <v>219</v>
      </c>
      <c r="E96" s="238">
        <v>8</v>
      </c>
      <c r="F96" s="239"/>
      <c r="G96" s="240">
        <f>ROUND(E96*F96,2)</f>
        <v>0</v>
      </c>
      <c r="H96" s="239"/>
      <c r="I96" s="240">
        <f>ROUND(E96*H96,2)</f>
        <v>0</v>
      </c>
      <c r="J96" s="239"/>
      <c r="K96" s="240">
        <f>ROUND(E96*J96,2)</f>
        <v>0</v>
      </c>
      <c r="L96" s="240">
        <v>21</v>
      </c>
      <c r="M96" s="240">
        <f>G96*(1+L96/100)</f>
        <v>0</v>
      </c>
      <c r="N96" s="240">
        <v>0</v>
      </c>
      <c r="O96" s="240">
        <f>ROUND(E96*N96,2)</f>
        <v>0</v>
      </c>
      <c r="P96" s="240">
        <v>0</v>
      </c>
      <c r="Q96" s="240">
        <f>ROUND(E96*P96,2)</f>
        <v>0</v>
      </c>
      <c r="R96" s="240"/>
      <c r="S96" s="240" t="s">
        <v>119</v>
      </c>
      <c r="T96" s="241" t="s">
        <v>120</v>
      </c>
      <c r="U96" s="223">
        <v>0</v>
      </c>
      <c r="V96" s="223">
        <f>ROUND(E96*U96,2)</f>
        <v>0</v>
      </c>
      <c r="W96" s="223"/>
      <c r="X96" s="223" t="s">
        <v>142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203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56"/>
      <c r="D97" s="247"/>
      <c r="E97" s="247"/>
      <c r="F97" s="247"/>
      <c r="G97" s="247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13"/>
      <c r="Z97" s="213"/>
      <c r="AA97" s="213"/>
      <c r="AB97" s="213"/>
      <c r="AC97" s="213"/>
      <c r="AD97" s="213"/>
      <c r="AE97" s="213"/>
      <c r="AF97" s="213"/>
      <c r="AG97" s="213" t="s">
        <v>138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35">
        <v>28</v>
      </c>
      <c r="B98" s="236" t="s">
        <v>220</v>
      </c>
      <c r="C98" s="250" t="s">
        <v>221</v>
      </c>
      <c r="D98" s="237" t="s">
        <v>186</v>
      </c>
      <c r="E98" s="238">
        <v>1</v>
      </c>
      <c r="F98" s="239"/>
      <c r="G98" s="240">
        <f>ROUND(E98*F98,2)</f>
        <v>0</v>
      </c>
      <c r="H98" s="239"/>
      <c r="I98" s="240">
        <f>ROUND(E98*H98,2)</f>
        <v>0</v>
      </c>
      <c r="J98" s="239"/>
      <c r="K98" s="240">
        <f>ROUND(E98*J98,2)</f>
        <v>0</v>
      </c>
      <c r="L98" s="240">
        <v>21</v>
      </c>
      <c r="M98" s="240">
        <f>G98*(1+L98/100)</f>
        <v>0</v>
      </c>
      <c r="N98" s="240">
        <v>0</v>
      </c>
      <c r="O98" s="240">
        <f>ROUND(E98*N98,2)</f>
        <v>0</v>
      </c>
      <c r="P98" s="240">
        <v>0</v>
      </c>
      <c r="Q98" s="240">
        <f>ROUND(E98*P98,2)</f>
        <v>0</v>
      </c>
      <c r="R98" s="240"/>
      <c r="S98" s="240" t="s">
        <v>119</v>
      </c>
      <c r="T98" s="241" t="s">
        <v>120</v>
      </c>
      <c r="U98" s="223">
        <v>0</v>
      </c>
      <c r="V98" s="223">
        <f>ROUND(E98*U98,2)</f>
        <v>0</v>
      </c>
      <c r="W98" s="223"/>
      <c r="X98" s="223" t="s">
        <v>121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222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6"/>
      <c r="D99" s="247"/>
      <c r="E99" s="247"/>
      <c r="F99" s="247"/>
      <c r="G99" s="247"/>
      <c r="H99" s="223"/>
      <c r="I99" s="223"/>
      <c r="J99" s="223"/>
      <c r="K99" s="223"/>
      <c r="L99" s="223"/>
      <c r="M99" s="223"/>
      <c r="N99" s="223"/>
      <c r="O99" s="223"/>
      <c r="P99" s="223"/>
      <c r="Q99" s="223"/>
      <c r="R99" s="223"/>
      <c r="S99" s="223"/>
      <c r="T99" s="223"/>
      <c r="U99" s="223"/>
      <c r="V99" s="223"/>
      <c r="W99" s="223"/>
      <c r="X99" s="223"/>
      <c r="Y99" s="213"/>
      <c r="Z99" s="213"/>
      <c r="AA99" s="213"/>
      <c r="AB99" s="213"/>
      <c r="AC99" s="213"/>
      <c r="AD99" s="213"/>
      <c r="AE99" s="213"/>
      <c r="AF99" s="213"/>
      <c r="AG99" s="213" t="s">
        <v>138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x14ac:dyDescent="0.25">
      <c r="A100" s="3"/>
      <c r="B100" s="4"/>
      <c r="C100" s="257"/>
      <c r="D100" s="6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AE100">
        <v>15</v>
      </c>
      <c r="AF100">
        <v>21</v>
      </c>
      <c r="AG100" t="s">
        <v>101</v>
      </c>
    </row>
    <row r="101" spans="1:60" ht="13" x14ac:dyDescent="0.25">
      <c r="A101" s="216"/>
      <c r="B101" s="217" t="s">
        <v>29</v>
      </c>
      <c r="C101" s="258"/>
      <c r="D101" s="218"/>
      <c r="E101" s="219"/>
      <c r="F101" s="219"/>
      <c r="G101" s="248">
        <f>G8+G50+G84+G95</f>
        <v>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AE101">
        <f>SUMIF(L7:L99,AE100,G7:G99)</f>
        <v>0</v>
      </c>
      <c r="AF101">
        <f>SUMIF(L7:L99,AF100,G7:G99)</f>
        <v>0</v>
      </c>
      <c r="AG101" t="s">
        <v>223</v>
      </c>
    </row>
    <row r="102" spans="1:60" x14ac:dyDescent="0.25">
      <c r="C102" s="259"/>
      <c r="D102" s="10"/>
      <c r="AG102" t="s">
        <v>224</v>
      </c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V4zv14J17lE8EDDbm29epUtXTLPPGwVVyiJ5EQigoonu7yJIzHAL4p23j4MwR+1VE7+MDvSu2HxC6U4cLF/2hQ==" saltValue="BhAPl/6yypWWBZugN1NEkw==" spinCount="100000" sheet="1"/>
  <mergeCells count="56">
    <mergeCell ref="C97:G97"/>
    <mergeCell ref="C99:G99"/>
    <mergeCell ref="C83:G83"/>
    <mergeCell ref="C86:G86"/>
    <mergeCell ref="C88:G88"/>
    <mergeCell ref="C90:G90"/>
    <mergeCell ref="C92:G92"/>
    <mergeCell ref="C94:G94"/>
    <mergeCell ref="C72:G72"/>
    <mergeCell ref="C74:G74"/>
    <mergeCell ref="C76:G76"/>
    <mergeCell ref="C78:G78"/>
    <mergeCell ref="C80:G80"/>
    <mergeCell ref="C82:G82"/>
    <mergeCell ref="C60:G60"/>
    <mergeCell ref="C62:G62"/>
    <mergeCell ref="C64:G64"/>
    <mergeCell ref="C66:G66"/>
    <mergeCell ref="C68:G68"/>
    <mergeCell ref="C70:G70"/>
    <mergeCell ref="C48:G48"/>
    <mergeCell ref="C49:G49"/>
    <mergeCell ref="C52:G52"/>
    <mergeCell ref="C54:G54"/>
    <mergeCell ref="C56:G56"/>
    <mergeCell ref="C58:G58"/>
    <mergeCell ref="C37:G37"/>
    <mergeCell ref="C39:G39"/>
    <mergeCell ref="C40:G40"/>
    <mergeCell ref="C43:G43"/>
    <mergeCell ref="C45:G45"/>
    <mergeCell ref="C46:G46"/>
    <mergeCell ref="C28:G28"/>
    <mergeCell ref="C30:G30"/>
    <mergeCell ref="C31:G31"/>
    <mergeCell ref="C32:G32"/>
    <mergeCell ref="C33:G33"/>
    <mergeCell ref="C34:G34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88</v>
      </c>
      <c r="B1" s="198"/>
      <c r="C1" s="198"/>
      <c r="D1" s="198"/>
      <c r="E1" s="198"/>
      <c r="F1" s="198"/>
      <c r="G1" s="198"/>
      <c r="AG1" t="s">
        <v>89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90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90</v>
      </c>
      <c r="AG3" t="s">
        <v>91</v>
      </c>
    </row>
    <row r="4" spans="1:60" ht="25" customHeight="1" x14ac:dyDescent="0.25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92</v>
      </c>
    </row>
    <row r="5" spans="1:60" x14ac:dyDescent="0.25">
      <c r="D5" s="10"/>
    </row>
    <row r="6" spans="1:60" ht="37.5" x14ac:dyDescent="0.25">
      <c r="A6" s="209" t="s">
        <v>93</v>
      </c>
      <c r="B6" s="211" t="s">
        <v>94</v>
      </c>
      <c r="C6" s="211" t="s">
        <v>95</v>
      </c>
      <c r="D6" s="210" t="s">
        <v>96</v>
      </c>
      <c r="E6" s="209" t="s">
        <v>97</v>
      </c>
      <c r="F6" s="208" t="s">
        <v>98</v>
      </c>
      <c r="G6" s="209" t="s">
        <v>29</v>
      </c>
      <c r="H6" s="212" t="s">
        <v>30</v>
      </c>
      <c r="I6" s="212" t="s">
        <v>99</v>
      </c>
      <c r="J6" s="212" t="s">
        <v>31</v>
      </c>
      <c r="K6" s="212" t="s">
        <v>100</v>
      </c>
      <c r="L6" s="212" t="s">
        <v>101</v>
      </c>
      <c r="M6" s="212" t="s">
        <v>102</v>
      </c>
      <c r="N6" s="212" t="s">
        <v>103</v>
      </c>
      <c r="O6" s="212" t="s">
        <v>104</v>
      </c>
      <c r="P6" s="212" t="s">
        <v>105</v>
      </c>
      <c r="Q6" s="212" t="s">
        <v>106</v>
      </c>
      <c r="R6" s="212" t="s">
        <v>107</v>
      </c>
      <c r="S6" s="212" t="s">
        <v>108</v>
      </c>
      <c r="T6" s="212" t="s">
        <v>109</v>
      </c>
      <c r="U6" s="212" t="s">
        <v>110</v>
      </c>
      <c r="V6" s="212" t="s">
        <v>111</v>
      </c>
      <c r="W6" s="212" t="s">
        <v>112</v>
      </c>
      <c r="X6" s="212" t="s">
        <v>113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9" t="s">
        <v>114</v>
      </c>
      <c r="B8" s="230" t="s">
        <v>78</v>
      </c>
      <c r="C8" s="249" t="s">
        <v>79</v>
      </c>
      <c r="D8" s="231"/>
      <c r="E8" s="232"/>
      <c r="F8" s="233"/>
      <c r="G8" s="233">
        <f>SUMIF(AG9:AG83,"&lt;&gt;NOR",G9:G83)</f>
        <v>0</v>
      </c>
      <c r="H8" s="233"/>
      <c r="I8" s="233">
        <f>SUM(I9:I83)</f>
        <v>0</v>
      </c>
      <c r="J8" s="233"/>
      <c r="K8" s="233">
        <f>SUM(K9:K83)</f>
        <v>0</v>
      </c>
      <c r="L8" s="233"/>
      <c r="M8" s="233">
        <f>SUM(M9:M83)</f>
        <v>0</v>
      </c>
      <c r="N8" s="233"/>
      <c r="O8" s="233">
        <f>SUM(O9:O83)</f>
        <v>2.59</v>
      </c>
      <c r="P8" s="233"/>
      <c r="Q8" s="233">
        <f>SUM(Q9:Q83)</f>
        <v>0</v>
      </c>
      <c r="R8" s="233"/>
      <c r="S8" s="233"/>
      <c r="T8" s="234"/>
      <c r="U8" s="228"/>
      <c r="V8" s="228">
        <f>SUM(V9:V83)</f>
        <v>6.11</v>
      </c>
      <c r="W8" s="228"/>
      <c r="X8" s="228"/>
      <c r="AG8" t="s">
        <v>115</v>
      </c>
    </row>
    <row r="9" spans="1:60" outlineLevel="1" x14ac:dyDescent="0.25">
      <c r="A9" s="235">
        <v>1</v>
      </c>
      <c r="B9" s="236" t="s">
        <v>225</v>
      </c>
      <c r="C9" s="250" t="s">
        <v>226</v>
      </c>
      <c r="D9" s="237" t="s">
        <v>141</v>
      </c>
      <c r="E9" s="238">
        <v>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2</v>
      </c>
      <c r="O9" s="240">
        <f>ROUND(E9*N9,2)</f>
        <v>2</v>
      </c>
      <c r="P9" s="240">
        <v>0</v>
      </c>
      <c r="Q9" s="240">
        <f>ROUND(E9*P9,2)</f>
        <v>0</v>
      </c>
      <c r="R9" s="240"/>
      <c r="S9" s="240" t="s">
        <v>119</v>
      </c>
      <c r="T9" s="241" t="s">
        <v>120</v>
      </c>
      <c r="U9" s="223">
        <v>0</v>
      </c>
      <c r="V9" s="223">
        <f>ROUND(E9*U9,2)</f>
        <v>0</v>
      </c>
      <c r="W9" s="223"/>
      <c r="X9" s="223" t="s">
        <v>142</v>
      </c>
      <c r="Y9" s="213"/>
      <c r="Z9" s="213"/>
      <c r="AA9" s="213"/>
      <c r="AB9" s="213"/>
      <c r="AC9" s="213"/>
      <c r="AD9" s="213"/>
      <c r="AE9" s="213"/>
      <c r="AF9" s="213"/>
      <c r="AG9" s="213" t="s">
        <v>143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1" t="s">
        <v>123</v>
      </c>
      <c r="D10" s="225"/>
      <c r="E10" s="226"/>
      <c r="F10" s="227"/>
      <c r="G10" s="227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124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2" t="s">
        <v>125</v>
      </c>
      <c r="D11" s="242"/>
      <c r="E11" s="242"/>
      <c r="F11" s="242"/>
      <c r="G11" s="242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124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1" t="s">
        <v>123</v>
      </c>
      <c r="D12" s="225"/>
      <c r="E12" s="226"/>
      <c r="F12" s="227"/>
      <c r="G12" s="227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124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2" t="s">
        <v>227</v>
      </c>
      <c r="D13" s="242"/>
      <c r="E13" s="242"/>
      <c r="F13" s="242"/>
      <c r="G13" s="242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124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2" t="s">
        <v>127</v>
      </c>
      <c r="D14" s="242"/>
      <c r="E14" s="242"/>
      <c r="F14" s="242"/>
      <c r="G14" s="242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124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2" t="s">
        <v>128</v>
      </c>
      <c r="D15" s="242"/>
      <c r="E15" s="242"/>
      <c r="F15" s="242"/>
      <c r="G15" s="242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13"/>
      <c r="Z15" s="213"/>
      <c r="AA15" s="213"/>
      <c r="AB15" s="213"/>
      <c r="AC15" s="213"/>
      <c r="AD15" s="213"/>
      <c r="AE15" s="213"/>
      <c r="AF15" s="213"/>
      <c r="AG15" s="213" t="s">
        <v>124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2" t="s">
        <v>129</v>
      </c>
      <c r="D16" s="242"/>
      <c r="E16" s="242"/>
      <c r="F16" s="242"/>
      <c r="G16" s="242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124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2" t="s">
        <v>228</v>
      </c>
      <c r="D17" s="242"/>
      <c r="E17" s="242"/>
      <c r="F17" s="242"/>
      <c r="G17" s="242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13"/>
      <c r="Z17" s="213"/>
      <c r="AA17" s="213"/>
      <c r="AB17" s="213"/>
      <c r="AC17" s="213"/>
      <c r="AD17" s="213"/>
      <c r="AE17" s="213"/>
      <c r="AF17" s="213"/>
      <c r="AG17" s="213" t="s">
        <v>124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2" t="s">
        <v>229</v>
      </c>
      <c r="D18" s="242"/>
      <c r="E18" s="242"/>
      <c r="F18" s="242"/>
      <c r="G18" s="242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124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2" t="s">
        <v>230</v>
      </c>
      <c r="D19" s="242"/>
      <c r="E19" s="242"/>
      <c r="F19" s="242"/>
      <c r="G19" s="242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13"/>
      <c r="Z19" s="213"/>
      <c r="AA19" s="213"/>
      <c r="AB19" s="213"/>
      <c r="AC19" s="213"/>
      <c r="AD19" s="213"/>
      <c r="AE19" s="213"/>
      <c r="AF19" s="213"/>
      <c r="AG19" s="213" t="s">
        <v>124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2" t="s">
        <v>133</v>
      </c>
      <c r="D20" s="242"/>
      <c r="E20" s="242"/>
      <c r="F20" s="242"/>
      <c r="G20" s="242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124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2" t="s">
        <v>134</v>
      </c>
      <c r="D21" s="242"/>
      <c r="E21" s="242"/>
      <c r="F21" s="242"/>
      <c r="G21" s="242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13"/>
      <c r="Z21" s="213"/>
      <c r="AA21" s="213"/>
      <c r="AB21" s="213"/>
      <c r="AC21" s="213"/>
      <c r="AD21" s="213"/>
      <c r="AE21" s="213"/>
      <c r="AF21" s="213"/>
      <c r="AG21" s="213" t="s">
        <v>124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2" t="s">
        <v>135</v>
      </c>
      <c r="D22" s="242"/>
      <c r="E22" s="242"/>
      <c r="F22" s="242"/>
      <c r="G22" s="242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124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2" t="s">
        <v>136</v>
      </c>
      <c r="D23" s="242"/>
      <c r="E23" s="242"/>
      <c r="F23" s="242"/>
      <c r="G23" s="242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124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2" t="s">
        <v>137</v>
      </c>
      <c r="D24" s="242"/>
      <c r="E24" s="242"/>
      <c r="F24" s="242"/>
      <c r="G24" s="242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124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2" t="s">
        <v>144</v>
      </c>
      <c r="D25" s="242"/>
      <c r="E25" s="242"/>
      <c r="F25" s="242"/>
      <c r="G25" s="242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13"/>
      <c r="Z25" s="213"/>
      <c r="AA25" s="213"/>
      <c r="AB25" s="213"/>
      <c r="AC25" s="213"/>
      <c r="AD25" s="213"/>
      <c r="AE25" s="213"/>
      <c r="AF25" s="213"/>
      <c r="AG25" s="213" t="s">
        <v>124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3"/>
      <c r="D26" s="245"/>
      <c r="E26" s="245"/>
      <c r="F26" s="245"/>
      <c r="G26" s="245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138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5">
        <v>2</v>
      </c>
      <c r="B27" s="236" t="s">
        <v>231</v>
      </c>
      <c r="C27" s="250" t="s">
        <v>232</v>
      </c>
      <c r="D27" s="237" t="s">
        <v>141</v>
      </c>
      <c r="E27" s="238">
        <v>3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1.4999999999999999E-2</v>
      </c>
      <c r="O27" s="240">
        <f>ROUND(E27*N27,2)</f>
        <v>0.05</v>
      </c>
      <c r="P27" s="240">
        <v>0</v>
      </c>
      <c r="Q27" s="240">
        <f>ROUND(E27*P27,2)</f>
        <v>0</v>
      </c>
      <c r="R27" s="240"/>
      <c r="S27" s="240" t="s">
        <v>119</v>
      </c>
      <c r="T27" s="241" t="s">
        <v>120</v>
      </c>
      <c r="U27" s="223">
        <v>0</v>
      </c>
      <c r="V27" s="223">
        <f>ROUND(E27*U27,2)</f>
        <v>0</v>
      </c>
      <c r="W27" s="223"/>
      <c r="X27" s="223" t="s">
        <v>142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143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1" t="s">
        <v>123</v>
      </c>
      <c r="D28" s="225"/>
      <c r="E28" s="226"/>
      <c r="F28" s="227"/>
      <c r="G28" s="227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124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2" t="s">
        <v>125</v>
      </c>
      <c r="D29" s="242"/>
      <c r="E29" s="242"/>
      <c r="F29" s="242"/>
      <c r="G29" s="242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124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1" t="s">
        <v>123</v>
      </c>
      <c r="D30" s="225"/>
      <c r="E30" s="226"/>
      <c r="F30" s="227"/>
      <c r="G30" s="227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124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2" t="s">
        <v>227</v>
      </c>
      <c r="D31" s="242"/>
      <c r="E31" s="242"/>
      <c r="F31" s="242"/>
      <c r="G31" s="242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13"/>
      <c r="Z31" s="213"/>
      <c r="AA31" s="213"/>
      <c r="AB31" s="213"/>
      <c r="AC31" s="213"/>
      <c r="AD31" s="213"/>
      <c r="AE31" s="213"/>
      <c r="AF31" s="213"/>
      <c r="AG31" s="213" t="s">
        <v>124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2" t="s">
        <v>127</v>
      </c>
      <c r="D32" s="242"/>
      <c r="E32" s="242"/>
      <c r="F32" s="242"/>
      <c r="G32" s="242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124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2" t="s">
        <v>128</v>
      </c>
      <c r="D33" s="242"/>
      <c r="E33" s="242"/>
      <c r="F33" s="242"/>
      <c r="G33" s="242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13"/>
      <c r="Z33" s="213"/>
      <c r="AA33" s="213"/>
      <c r="AB33" s="213"/>
      <c r="AC33" s="213"/>
      <c r="AD33" s="213"/>
      <c r="AE33" s="213"/>
      <c r="AF33" s="213"/>
      <c r="AG33" s="213" t="s">
        <v>124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2" t="s">
        <v>129</v>
      </c>
      <c r="D34" s="242"/>
      <c r="E34" s="242"/>
      <c r="F34" s="242"/>
      <c r="G34" s="242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124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2" t="s">
        <v>228</v>
      </c>
      <c r="D35" s="242"/>
      <c r="E35" s="242"/>
      <c r="F35" s="242"/>
      <c r="G35" s="242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124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2" t="s">
        <v>229</v>
      </c>
      <c r="D36" s="242"/>
      <c r="E36" s="242"/>
      <c r="F36" s="242"/>
      <c r="G36" s="242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124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2" t="s">
        <v>230</v>
      </c>
      <c r="D37" s="242"/>
      <c r="E37" s="242"/>
      <c r="F37" s="242"/>
      <c r="G37" s="242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124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2" t="s">
        <v>133</v>
      </c>
      <c r="D38" s="242"/>
      <c r="E38" s="242"/>
      <c r="F38" s="242"/>
      <c r="G38" s="242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124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2" t="s">
        <v>134</v>
      </c>
      <c r="D39" s="242"/>
      <c r="E39" s="242"/>
      <c r="F39" s="242"/>
      <c r="G39" s="242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13"/>
      <c r="Z39" s="213"/>
      <c r="AA39" s="213"/>
      <c r="AB39" s="213"/>
      <c r="AC39" s="213"/>
      <c r="AD39" s="213"/>
      <c r="AE39" s="213"/>
      <c r="AF39" s="213"/>
      <c r="AG39" s="213" t="s">
        <v>124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2" t="s">
        <v>135</v>
      </c>
      <c r="D40" s="242"/>
      <c r="E40" s="242"/>
      <c r="F40" s="242"/>
      <c r="G40" s="242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124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2" t="s">
        <v>136</v>
      </c>
      <c r="D41" s="242"/>
      <c r="E41" s="242"/>
      <c r="F41" s="242"/>
      <c r="G41" s="242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13"/>
      <c r="Z41" s="213"/>
      <c r="AA41" s="213"/>
      <c r="AB41" s="213"/>
      <c r="AC41" s="213"/>
      <c r="AD41" s="213"/>
      <c r="AE41" s="213"/>
      <c r="AF41" s="213"/>
      <c r="AG41" s="213" t="s">
        <v>124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2" t="s">
        <v>137</v>
      </c>
      <c r="D42" s="242"/>
      <c r="E42" s="242"/>
      <c r="F42" s="242"/>
      <c r="G42" s="242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124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2" t="s">
        <v>144</v>
      </c>
      <c r="D43" s="242"/>
      <c r="E43" s="242"/>
      <c r="F43" s="242"/>
      <c r="G43" s="242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13"/>
      <c r="Z43" s="213"/>
      <c r="AA43" s="213"/>
      <c r="AB43" s="213"/>
      <c r="AC43" s="213"/>
      <c r="AD43" s="213"/>
      <c r="AE43" s="213"/>
      <c r="AF43" s="213"/>
      <c r="AG43" s="213" t="s">
        <v>124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3"/>
      <c r="D44" s="245"/>
      <c r="E44" s="245"/>
      <c r="F44" s="245"/>
      <c r="G44" s="245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138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35">
        <v>3</v>
      </c>
      <c r="B45" s="236" t="s">
        <v>233</v>
      </c>
      <c r="C45" s="250" t="s">
        <v>234</v>
      </c>
      <c r="D45" s="237" t="s">
        <v>235</v>
      </c>
      <c r="E45" s="238">
        <v>12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40">
        <v>0.02</v>
      </c>
      <c r="O45" s="240">
        <f>ROUND(E45*N45,2)</f>
        <v>0.24</v>
      </c>
      <c r="P45" s="240">
        <v>0</v>
      </c>
      <c r="Q45" s="240">
        <f>ROUND(E45*P45,2)</f>
        <v>0</v>
      </c>
      <c r="R45" s="240"/>
      <c r="S45" s="240" t="s">
        <v>119</v>
      </c>
      <c r="T45" s="241" t="s">
        <v>120</v>
      </c>
      <c r="U45" s="223">
        <v>0</v>
      </c>
      <c r="V45" s="223">
        <f>ROUND(E45*U45,2)</f>
        <v>0</v>
      </c>
      <c r="W45" s="223"/>
      <c r="X45" s="223" t="s">
        <v>142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143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1" t="s">
        <v>123</v>
      </c>
      <c r="D46" s="225"/>
      <c r="E46" s="226"/>
      <c r="F46" s="227"/>
      <c r="G46" s="227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124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2" t="s">
        <v>125</v>
      </c>
      <c r="D47" s="242"/>
      <c r="E47" s="242"/>
      <c r="F47" s="242"/>
      <c r="G47" s="242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13"/>
      <c r="Z47" s="213"/>
      <c r="AA47" s="213"/>
      <c r="AB47" s="213"/>
      <c r="AC47" s="213"/>
      <c r="AD47" s="213"/>
      <c r="AE47" s="213"/>
      <c r="AF47" s="213"/>
      <c r="AG47" s="213" t="s">
        <v>124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51" t="s">
        <v>123</v>
      </c>
      <c r="D48" s="225"/>
      <c r="E48" s="226"/>
      <c r="F48" s="227"/>
      <c r="G48" s="227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13"/>
      <c r="Z48" s="213"/>
      <c r="AA48" s="213"/>
      <c r="AB48" s="213"/>
      <c r="AC48" s="213"/>
      <c r="AD48" s="213"/>
      <c r="AE48" s="213"/>
      <c r="AF48" s="213"/>
      <c r="AG48" s="213" t="s">
        <v>124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2" t="s">
        <v>227</v>
      </c>
      <c r="D49" s="242"/>
      <c r="E49" s="242"/>
      <c r="F49" s="242"/>
      <c r="G49" s="242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124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52" t="s">
        <v>127</v>
      </c>
      <c r="D50" s="242"/>
      <c r="E50" s="242"/>
      <c r="F50" s="242"/>
      <c r="G50" s="242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13"/>
      <c r="Z50" s="213"/>
      <c r="AA50" s="213"/>
      <c r="AB50" s="213"/>
      <c r="AC50" s="213"/>
      <c r="AD50" s="213"/>
      <c r="AE50" s="213"/>
      <c r="AF50" s="213"/>
      <c r="AG50" s="213" t="s">
        <v>124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2" t="s">
        <v>128</v>
      </c>
      <c r="D51" s="242"/>
      <c r="E51" s="242"/>
      <c r="F51" s="242"/>
      <c r="G51" s="242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124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2" t="s">
        <v>129</v>
      </c>
      <c r="D52" s="242"/>
      <c r="E52" s="242"/>
      <c r="F52" s="242"/>
      <c r="G52" s="242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13"/>
      <c r="Z52" s="213"/>
      <c r="AA52" s="213"/>
      <c r="AB52" s="213"/>
      <c r="AC52" s="213"/>
      <c r="AD52" s="213"/>
      <c r="AE52" s="213"/>
      <c r="AF52" s="213"/>
      <c r="AG52" s="213" t="s">
        <v>124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2" t="s">
        <v>228</v>
      </c>
      <c r="D53" s="242"/>
      <c r="E53" s="242"/>
      <c r="F53" s="242"/>
      <c r="G53" s="242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23"/>
      <c r="Y53" s="213"/>
      <c r="Z53" s="213"/>
      <c r="AA53" s="213"/>
      <c r="AB53" s="213"/>
      <c r="AC53" s="213"/>
      <c r="AD53" s="213"/>
      <c r="AE53" s="213"/>
      <c r="AF53" s="213"/>
      <c r="AG53" s="213" t="s">
        <v>124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2" t="s">
        <v>229</v>
      </c>
      <c r="D54" s="242"/>
      <c r="E54" s="242"/>
      <c r="F54" s="242"/>
      <c r="G54" s="242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124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2" t="s">
        <v>230</v>
      </c>
      <c r="D55" s="242"/>
      <c r="E55" s="242"/>
      <c r="F55" s="242"/>
      <c r="G55" s="242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13"/>
      <c r="Z55" s="213"/>
      <c r="AA55" s="213"/>
      <c r="AB55" s="213"/>
      <c r="AC55" s="213"/>
      <c r="AD55" s="213"/>
      <c r="AE55" s="213"/>
      <c r="AF55" s="213"/>
      <c r="AG55" s="213" t="s">
        <v>124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2" t="s">
        <v>133</v>
      </c>
      <c r="D56" s="242"/>
      <c r="E56" s="242"/>
      <c r="F56" s="242"/>
      <c r="G56" s="242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124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2" t="s">
        <v>134</v>
      </c>
      <c r="D57" s="242"/>
      <c r="E57" s="242"/>
      <c r="F57" s="242"/>
      <c r="G57" s="242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23"/>
      <c r="U57" s="223"/>
      <c r="V57" s="223"/>
      <c r="W57" s="223"/>
      <c r="X57" s="223"/>
      <c r="Y57" s="213"/>
      <c r="Z57" s="213"/>
      <c r="AA57" s="213"/>
      <c r="AB57" s="213"/>
      <c r="AC57" s="213"/>
      <c r="AD57" s="213"/>
      <c r="AE57" s="213"/>
      <c r="AF57" s="213"/>
      <c r="AG57" s="213" t="s">
        <v>124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2" t="s">
        <v>135</v>
      </c>
      <c r="D58" s="242"/>
      <c r="E58" s="242"/>
      <c r="F58" s="242"/>
      <c r="G58" s="242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124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2" t="s">
        <v>136</v>
      </c>
      <c r="D59" s="242"/>
      <c r="E59" s="242"/>
      <c r="F59" s="242"/>
      <c r="G59" s="242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23"/>
      <c r="U59" s="223"/>
      <c r="V59" s="223"/>
      <c r="W59" s="223"/>
      <c r="X59" s="223"/>
      <c r="Y59" s="213"/>
      <c r="Z59" s="213"/>
      <c r="AA59" s="213"/>
      <c r="AB59" s="213"/>
      <c r="AC59" s="213"/>
      <c r="AD59" s="213"/>
      <c r="AE59" s="213"/>
      <c r="AF59" s="213"/>
      <c r="AG59" s="213" t="s">
        <v>124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52" t="s">
        <v>137</v>
      </c>
      <c r="D60" s="242"/>
      <c r="E60" s="242"/>
      <c r="F60" s="242"/>
      <c r="G60" s="242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13"/>
      <c r="Z60" s="213"/>
      <c r="AA60" s="213"/>
      <c r="AB60" s="213"/>
      <c r="AC60" s="213"/>
      <c r="AD60" s="213"/>
      <c r="AE60" s="213"/>
      <c r="AF60" s="213"/>
      <c r="AG60" s="213" t="s">
        <v>124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2" t="s">
        <v>144</v>
      </c>
      <c r="D61" s="242"/>
      <c r="E61" s="242"/>
      <c r="F61" s="242"/>
      <c r="G61" s="242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124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53"/>
      <c r="D62" s="245"/>
      <c r="E62" s="245"/>
      <c r="F62" s="245"/>
      <c r="G62" s="245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/>
      <c r="X62" s="223"/>
      <c r="Y62" s="213"/>
      <c r="Z62" s="213"/>
      <c r="AA62" s="213"/>
      <c r="AB62" s="213"/>
      <c r="AC62" s="213"/>
      <c r="AD62" s="213"/>
      <c r="AE62" s="213"/>
      <c r="AF62" s="213"/>
      <c r="AG62" s="213" t="s">
        <v>138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35">
        <v>4</v>
      </c>
      <c r="B63" s="236" t="s">
        <v>236</v>
      </c>
      <c r="C63" s="250" t="s">
        <v>237</v>
      </c>
      <c r="D63" s="237" t="s">
        <v>141</v>
      </c>
      <c r="E63" s="238">
        <v>2</v>
      </c>
      <c r="F63" s="239"/>
      <c r="G63" s="240">
        <f>ROUND(E63*F63,2)</f>
        <v>0</v>
      </c>
      <c r="H63" s="239"/>
      <c r="I63" s="240">
        <f>ROUND(E63*H63,2)</f>
        <v>0</v>
      </c>
      <c r="J63" s="239"/>
      <c r="K63" s="240">
        <f>ROUND(E63*J63,2)</f>
        <v>0</v>
      </c>
      <c r="L63" s="240">
        <v>21</v>
      </c>
      <c r="M63" s="240">
        <f>G63*(1+L63/100)</f>
        <v>0</v>
      </c>
      <c r="N63" s="240">
        <v>0.15</v>
      </c>
      <c r="O63" s="240">
        <f>ROUND(E63*N63,2)</f>
        <v>0.3</v>
      </c>
      <c r="P63" s="240">
        <v>0</v>
      </c>
      <c r="Q63" s="240">
        <f>ROUND(E63*P63,2)</f>
        <v>0</v>
      </c>
      <c r="R63" s="240"/>
      <c r="S63" s="240" t="s">
        <v>119</v>
      </c>
      <c r="T63" s="241" t="s">
        <v>120</v>
      </c>
      <c r="U63" s="223">
        <v>0</v>
      </c>
      <c r="V63" s="223">
        <f>ROUND(E63*U63,2)</f>
        <v>0</v>
      </c>
      <c r="W63" s="223"/>
      <c r="X63" s="223" t="s">
        <v>142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143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1" t="s">
        <v>123</v>
      </c>
      <c r="D64" s="225"/>
      <c r="E64" s="226"/>
      <c r="F64" s="227"/>
      <c r="G64" s="227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23"/>
      <c r="U64" s="223"/>
      <c r="V64" s="223"/>
      <c r="W64" s="223"/>
      <c r="X64" s="223"/>
      <c r="Y64" s="213"/>
      <c r="Z64" s="213"/>
      <c r="AA64" s="213"/>
      <c r="AB64" s="213"/>
      <c r="AC64" s="213"/>
      <c r="AD64" s="213"/>
      <c r="AE64" s="213"/>
      <c r="AF64" s="213"/>
      <c r="AG64" s="213" t="s">
        <v>124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2" t="s">
        <v>125</v>
      </c>
      <c r="D65" s="242"/>
      <c r="E65" s="242"/>
      <c r="F65" s="242"/>
      <c r="G65" s="242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124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1" t="s">
        <v>123</v>
      </c>
      <c r="D66" s="225"/>
      <c r="E66" s="226"/>
      <c r="F66" s="227"/>
      <c r="G66" s="227"/>
      <c r="H66" s="223"/>
      <c r="I66" s="223"/>
      <c r="J66" s="223"/>
      <c r="K66" s="223"/>
      <c r="L66" s="223"/>
      <c r="M66" s="223"/>
      <c r="N66" s="223"/>
      <c r="O66" s="223"/>
      <c r="P66" s="223"/>
      <c r="Q66" s="223"/>
      <c r="R66" s="223"/>
      <c r="S66" s="223"/>
      <c r="T66" s="223"/>
      <c r="U66" s="223"/>
      <c r="V66" s="223"/>
      <c r="W66" s="223"/>
      <c r="X66" s="223"/>
      <c r="Y66" s="213"/>
      <c r="Z66" s="213"/>
      <c r="AA66" s="213"/>
      <c r="AB66" s="213"/>
      <c r="AC66" s="213"/>
      <c r="AD66" s="213"/>
      <c r="AE66" s="213"/>
      <c r="AF66" s="213"/>
      <c r="AG66" s="213" t="s">
        <v>124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2" t="s">
        <v>227</v>
      </c>
      <c r="D67" s="242"/>
      <c r="E67" s="242"/>
      <c r="F67" s="242"/>
      <c r="G67" s="242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124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2" t="s">
        <v>127</v>
      </c>
      <c r="D68" s="242"/>
      <c r="E68" s="242"/>
      <c r="F68" s="242"/>
      <c r="G68" s="242"/>
      <c r="H68" s="223"/>
      <c r="I68" s="223"/>
      <c r="J68" s="223"/>
      <c r="K68" s="223"/>
      <c r="L68" s="223"/>
      <c r="M68" s="223"/>
      <c r="N68" s="223"/>
      <c r="O68" s="223"/>
      <c r="P68" s="223"/>
      <c r="Q68" s="223"/>
      <c r="R68" s="223"/>
      <c r="S68" s="223"/>
      <c r="T68" s="223"/>
      <c r="U68" s="223"/>
      <c r="V68" s="223"/>
      <c r="W68" s="223"/>
      <c r="X68" s="223"/>
      <c r="Y68" s="213"/>
      <c r="Z68" s="213"/>
      <c r="AA68" s="213"/>
      <c r="AB68" s="213"/>
      <c r="AC68" s="213"/>
      <c r="AD68" s="213"/>
      <c r="AE68" s="213"/>
      <c r="AF68" s="213"/>
      <c r="AG68" s="213" t="s">
        <v>124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52" t="s">
        <v>128</v>
      </c>
      <c r="D69" s="242"/>
      <c r="E69" s="242"/>
      <c r="F69" s="242"/>
      <c r="G69" s="242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124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2" t="s">
        <v>129</v>
      </c>
      <c r="D70" s="242"/>
      <c r="E70" s="242"/>
      <c r="F70" s="242"/>
      <c r="G70" s="242"/>
      <c r="H70" s="223"/>
      <c r="I70" s="223"/>
      <c r="J70" s="223"/>
      <c r="K70" s="223"/>
      <c r="L70" s="223"/>
      <c r="M70" s="223"/>
      <c r="N70" s="223"/>
      <c r="O70" s="223"/>
      <c r="P70" s="223"/>
      <c r="Q70" s="223"/>
      <c r="R70" s="223"/>
      <c r="S70" s="223"/>
      <c r="T70" s="223"/>
      <c r="U70" s="223"/>
      <c r="V70" s="223"/>
      <c r="W70" s="223"/>
      <c r="X70" s="223"/>
      <c r="Y70" s="213"/>
      <c r="Z70" s="213"/>
      <c r="AA70" s="213"/>
      <c r="AB70" s="213"/>
      <c r="AC70" s="213"/>
      <c r="AD70" s="213"/>
      <c r="AE70" s="213"/>
      <c r="AF70" s="213"/>
      <c r="AG70" s="213" t="s">
        <v>124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52" t="s">
        <v>228</v>
      </c>
      <c r="D71" s="242"/>
      <c r="E71" s="242"/>
      <c r="F71" s="242"/>
      <c r="G71" s="242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124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52" t="s">
        <v>229</v>
      </c>
      <c r="D72" s="242"/>
      <c r="E72" s="242"/>
      <c r="F72" s="242"/>
      <c r="G72" s="242"/>
      <c r="H72" s="223"/>
      <c r="I72" s="223"/>
      <c r="J72" s="223"/>
      <c r="K72" s="223"/>
      <c r="L72" s="223"/>
      <c r="M72" s="223"/>
      <c r="N72" s="223"/>
      <c r="O72" s="223"/>
      <c r="P72" s="223"/>
      <c r="Q72" s="223"/>
      <c r="R72" s="223"/>
      <c r="S72" s="223"/>
      <c r="T72" s="223"/>
      <c r="U72" s="223"/>
      <c r="V72" s="223"/>
      <c r="W72" s="223"/>
      <c r="X72" s="223"/>
      <c r="Y72" s="213"/>
      <c r="Z72" s="213"/>
      <c r="AA72" s="213"/>
      <c r="AB72" s="213"/>
      <c r="AC72" s="213"/>
      <c r="AD72" s="213"/>
      <c r="AE72" s="213"/>
      <c r="AF72" s="213"/>
      <c r="AG72" s="213" t="s">
        <v>124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2" t="s">
        <v>230</v>
      </c>
      <c r="D73" s="242"/>
      <c r="E73" s="242"/>
      <c r="F73" s="242"/>
      <c r="G73" s="242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124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52" t="s">
        <v>133</v>
      </c>
      <c r="D74" s="242"/>
      <c r="E74" s="242"/>
      <c r="F74" s="242"/>
      <c r="G74" s="242"/>
      <c r="H74" s="223"/>
      <c r="I74" s="223"/>
      <c r="J74" s="223"/>
      <c r="K74" s="223"/>
      <c r="L74" s="223"/>
      <c r="M74" s="223"/>
      <c r="N74" s="223"/>
      <c r="O74" s="223"/>
      <c r="P74" s="223"/>
      <c r="Q74" s="223"/>
      <c r="R74" s="223"/>
      <c r="S74" s="223"/>
      <c r="T74" s="223"/>
      <c r="U74" s="223"/>
      <c r="V74" s="223"/>
      <c r="W74" s="223"/>
      <c r="X74" s="223"/>
      <c r="Y74" s="213"/>
      <c r="Z74" s="213"/>
      <c r="AA74" s="213"/>
      <c r="AB74" s="213"/>
      <c r="AC74" s="213"/>
      <c r="AD74" s="213"/>
      <c r="AE74" s="213"/>
      <c r="AF74" s="213"/>
      <c r="AG74" s="213" t="s">
        <v>124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52" t="s">
        <v>134</v>
      </c>
      <c r="D75" s="242"/>
      <c r="E75" s="242"/>
      <c r="F75" s="242"/>
      <c r="G75" s="242"/>
      <c r="H75" s="223"/>
      <c r="I75" s="223"/>
      <c r="J75" s="223"/>
      <c r="K75" s="223"/>
      <c r="L75" s="223"/>
      <c r="M75" s="223"/>
      <c r="N75" s="223"/>
      <c r="O75" s="223"/>
      <c r="P75" s="223"/>
      <c r="Q75" s="223"/>
      <c r="R75" s="223"/>
      <c r="S75" s="223"/>
      <c r="T75" s="223"/>
      <c r="U75" s="223"/>
      <c r="V75" s="223"/>
      <c r="W75" s="223"/>
      <c r="X75" s="223"/>
      <c r="Y75" s="213"/>
      <c r="Z75" s="213"/>
      <c r="AA75" s="213"/>
      <c r="AB75" s="213"/>
      <c r="AC75" s="213"/>
      <c r="AD75" s="213"/>
      <c r="AE75" s="213"/>
      <c r="AF75" s="213"/>
      <c r="AG75" s="213" t="s">
        <v>124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2" t="s">
        <v>135</v>
      </c>
      <c r="D76" s="242"/>
      <c r="E76" s="242"/>
      <c r="F76" s="242"/>
      <c r="G76" s="242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124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2" t="s">
        <v>136</v>
      </c>
      <c r="D77" s="242"/>
      <c r="E77" s="242"/>
      <c r="F77" s="242"/>
      <c r="G77" s="242"/>
      <c r="H77" s="223"/>
      <c r="I77" s="223"/>
      <c r="J77" s="223"/>
      <c r="K77" s="223"/>
      <c r="L77" s="223"/>
      <c r="M77" s="223"/>
      <c r="N77" s="223"/>
      <c r="O77" s="223"/>
      <c r="P77" s="223"/>
      <c r="Q77" s="223"/>
      <c r="R77" s="223"/>
      <c r="S77" s="223"/>
      <c r="T77" s="223"/>
      <c r="U77" s="223"/>
      <c r="V77" s="223"/>
      <c r="W77" s="223"/>
      <c r="X77" s="223"/>
      <c r="Y77" s="213"/>
      <c r="Z77" s="213"/>
      <c r="AA77" s="213"/>
      <c r="AB77" s="213"/>
      <c r="AC77" s="213"/>
      <c r="AD77" s="213"/>
      <c r="AE77" s="213"/>
      <c r="AF77" s="213"/>
      <c r="AG77" s="213" t="s">
        <v>124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2" t="s">
        <v>137</v>
      </c>
      <c r="D78" s="242"/>
      <c r="E78" s="242"/>
      <c r="F78" s="242"/>
      <c r="G78" s="242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124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52" t="s">
        <v>144</v>
      </c>
      <c r="D79" s="242"/>
      <c r="E79" s="242"/>
      <c r="F79" s="242"/>
      <c r="G79" s="242"/>
      <c r="H79" s="223"/>
      <c r="I79" s="223"/>
      <c r="J79" s="223"/>
      <c r="K79" s="223"/>
      <c r="L79" s="223"/>
      <c r="M79" s="223"/>
      <c r="N79" s="223"/>
      <c r="O79" s="223"/>
      <c r="P79" s="223"/>
      <c r="Q79" s="223"/>
      <c r="R79" s="223"/>
      <c r="S79" s="223"/>
      <c r="T79" s="223"/>
      <c r="U79" s="223"/>
      <c r="V79" s="223"/>
      <c r="W79" s="223"/>
      <c r="X79" s="223"/>
      <c r="Y79" s="213"/>
      <c r="Z79" s="213"/>
      <c r="AA79" s="213"/>
      <c r="AB79" s="213"/>
      <c r="AC79" s="213"/>
      <c r="AD79" s="213"/>
      <c r="AE79" s="213"/>
      <c r="AF79" s="213"/>
      <c r="AG79" s="213" t="s">
        <v>124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53"/>
      <c r="D80" s="245"/>
      <c r="E80" s="245"/>
      <c r="F80" s="245"/>
      <c r="G80" s="245"/>
      <c r="H80" s="223"/>
      <c r="I80" s="223"/>
      <c r="J80" s="223"/>
      <c r="K80" s="223"/>
      <c r="L80" s="223"/>
      <c r="M80" s="223"/>
      <c r="N80" s="223"/>
      <c r="O80" s="223"/>
      <c r="P80" s="223"/>
      <c r="Q80" s="223"/>
      <c r="R80" s="223"/>
      <c r="S80" s="223"/>
      <c r="T80" s="223"/>
      <c r="U80" s="223"/>
      <c r="V80" s="223"/>
      <c r="W80" s="223"/>
      <c r="X80" s="223"/>
      <c r="Y80" s="213"/>
      <c r="Z80" s="213"/>
      <c r="AA80" s="213"/>
      <c r="AB80" s="213"/>
      <c r="AC80" s="213"/>
      <c r="AD80" s="213"/>
      <c r="AE80" s="213"/>
      <c r="AF80" s="213"/>
      <c r="AG80" s="213" t="s">
        <v>138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35">
        <v>5</v>
      </c>
      <c r="B81" s="236" t="s">
        <v>238</v>
      </c>
      <c r="C81" s="250" t="s">
        <v>152</v>
      </c>
      <c r="D81" s="237" t="s">
        <v>166</v>
      </c>
      <c r="E81" s="238">
        <v>2.585</v>
      </c>
      <c r="F81" s="239"/>
      <c r="G81" s="240">
        <f>ROUND(E81*F81,2)</f>
        <v>0</v>
      </c>
      <c r="H81" s="239"/>
      <c r="I81" s="240">
        <f>ROUND(E81*H81,2)</f>
        <v>0</v>
      </c>
      <c r="J81" s="239"/>
      <c r="K81" s="240">
        <f>ROUND(E81*J81,2)</f>
        <v>0</v>
      </c>
      <c r="L81" s="240">
        <v>21</v>
      </c>
      <c r="M81" s="240">
        <f>G81*(1+L81/100)</f>
        <v>0</v>
      </c>
      <c r="N81" s="240">
        <v>0</v>
      </c>
      <c r="O81" s="240">
        <f>ROUND(E81*N81,2)</f>
        <v>0</v>
      </c>
      <c r="P81" s="240">
        <v>0</v>
      </c>
      <c r="Q81" s="240">
        <f>ROUND(E81*P81,2)</f>
        <v>0</v>
      </c>
      <c r="R81" s="240" t="s">
        <v>153</v>
      </c>
      <c r="S81" s="240" t="s">
        <v>154</v>
      </c>
      <c r="T81" s="241" t="s">
        <v>154</v>
      </c>
      <c r="U81" s="223">
        <v>2.3639999999999999</v>
      </c>
      <c r="V81" s="223">
        <f>ROUND(E81*U81,2)</f>
        <v>6.11</v>
      </c>
      <c r="W81" s="223"/>
      <c r="X81" s="223" t="s">
        <v>155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156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20"/>
      <c r="B82" s="221"/>
      <c r="C82" s="261" t="s">
        <v>157</v>
      </c>
      <c r="D82" s="260"/>
      <c r="E82" s="260"/>
      <c r="F82" s="260"/>
      <c r="G82" s="260"/>
      <c r="H82" s="223"/>
      <c r="I82" s="223"/>
      <c r="J82" s="223"/>
      <c r="K82" s="223"/>
      <c r="L82" s="223"/>
      <c r="M82" s="223"/>
      <c r="N82" s="223"/>
      <c r="O82" s="223"/>
      <c r="P82" s="223"/>
      <c r="Q82" s="223"/>
      <c r="R82" s="223"/>
      <c r="S82" s="223"/>
      <c r="T82" s="223"/>
      <c r="U82" s="223"/>
      <c r="V82" s="223"/>
      <c r="W82" s="223"/>
      <c r="X82" s="223"/>
      <c r="Y82" s="213"/>
      <c r="Z82" s="213"/>
      <c r="AA82" s="213"/>
      <c r="AB82" s="213"/>
      <c r="AC82" s="213"/>
      <c r="AD82" s="213"/>
      <c r="AE82" s="213"/>
      <c r="AF82" s="213"/>
      <c r="AG82" s="213" t="s">
        <v>158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3"/>
      <c r="D83" s="245"/>
      <c r="E83" s="245"/>
      <c r="F83" s="245"/>
      <c r="G83" s="245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138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13" x14ac:dyDescent="0.25">
      <c r="A84" s="229" t="s">
        <v>114</v>
      </c>
      <c r="B84" s="230" t="s">
        <v>80</v>
      </c>
      <c r="C84" s="249" t="s">
        <v>81</v>
      </c>
      <c r="D84" s="231"/>
      <c r="E84" s="232"/>
      <c r="F84" s="233"/>
      <c r="G84" s="233">
        <f>SUMIF(AG85:AG95,"&lt;&gt;NOR",G85:G95)</f>
        <v>0</v>
      </c>
      <c r="H84" s="233"/>
      <c r="I84" s="233">
        <f>SUM(I85:I95)</f>
        <v>0</v>
      </c>
      <c r="J84" s="233"/>
      <c r="K84" s="233">
        <f>SUM(K85:K95)</f>
        <v>0</v>
      </c>
      <c r="L84" s="233"/>
      <c r="M84" s="233">
        <f>SUM(M85:M95)</f>
        <v>0</v>
      </c>
      <c r="N84" s="233"/>
      <c r="O84" s="233">
        <f>SUM(O85:O95)</f>
        <v>0</v>
      </c>
      <c r="P84" s="233"/>
      <c r="Q84" s="233">
        <f>SUM(Q85:Q95)</f>
        <v>0.23</v>
      </c>
      <c r="R84" s="233"/>
      <c r="S84" s="233"/>
      <c r="T84" s="234"/>
      <c r="U84" s="228"/>
      <c r="V84" s="228">
        <f>SUM(V85:V95)</f>
        <v>18.25</v>
      </c>
      <c r="W84" s="228"/>
      <c r="X84" s="228"/>
      <c r="AG84" t="s">
        <v>115</v>
      </c>
    </row>
    <row r="85" spans="1:60" outlineLevel="1" x14ac:dyDescent="0.25">
      <c r="A85" s="235">
        <v>6</v>
      </c>
      <c r="B85" s="236" t="s">
        <v>239</v>
      </c>
      <c r="C85" s="250" t="s">
        <v>240</v>
      </c>
      <c r="D85" s="237" t="s">
        <v>170</v>
      </c>
      <c r="E85" s="238">
        <v>4</v>
      </c>
      <c r="F85" s="239"/>
      <c r="G85" s="240">
        <f>ROUND(E85*F85,2)</f>
        <v>0</v>
      </c>
      <c r="H85" s="239"/>
      <c r="I85" s="240">
        <f>ROUND(E85*H85,2)</f>
        <v>0</v>
      </c>
      <c r="J85" s="239"/>
      <c r="K85" s="240">
        <f>ROUND(E85*J85,2)</f>
        <v>0</v>
      </c>
      <c r="L85" s="240">
        <v>21</v>
      </c>
      <c r="M85" s="240">
        <f>G85*(1+L85/100)</f>
        <v>0</v>
      </c>
      <c r="N85" s="240">
        <v>0</v>
      </c>
      <c r="O85" s="240">
        <f>ROUND(E85*N85,2)</f>
        <v>0</v>
      </c>
      <c r="P85" s="240">
        <v>0.01</v>
      </c>
      <c r="Q85" s="240">
        <f>ROUND(E85*P85,2)</f>
        <v>0.04</v>
      </c>
      <c r="R85" s="240" t="s">
        <v>200</v>
      </c>
      <c r="S85" s="240" t="s">
        <v>154</v>
      </c>
      <c r="T85" s="241" t="s">
        <v>154</v>
      </c>
      <c r="U85" s="223">
        <v>1.4365000000000001</v>
      </c>
      <c r="V85" s="223">
        <f>ROUND(E85*U85,2)</f>
        <v>5.75</v>
      </c>
      <c r="W85" s="223"/>
      <c r="X85" s="223" t="s">
        <v>142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143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56"/>
      <c r="D86" s="247"/>
      <c r="E86" s="247"/>
      <c r="F86" s="247"/>
      <c r="G86" s="247"/>
      <c r="H86" s="223"/>
      <c r="I86" s="223"/>
      <c r="J86" s="223"/>
      <c r="K86" s="223"/>
      <c r="L86" s="223"/>
      <c r="M86" s="223"/>
      <c r="N86" s="223"/>
      <c r="O86" s="223"/>
      <c r="P86" s="223"/>
      <c r="Q86" s="223"/>
      <c r="R86" s="223"/>
      <c r="S86" s="223"/>
      <c r="T86" s="223"/>
      <c r="U86" s="223"/>
      <c r="V86" s="223"/>
      <c r="W86" s="223"/>
      <c r="X86" s="223"/>
      <c r="Y86" s="213"/>
      <c r="Z86" s="213"/>
      <c r="AA86" s="213"/>
      <c r="AB86" s="213"/>
      <c r="AC86" s="213"/>
      <c r="AD86" s="213"/>
      <c r="AE86" s="213"/>
      <c r="AF86" s="213"/>
      <c r="AG86" s="213" t="s">
        <v>138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35">
        <v>7</v>
      </c>
      <c r="B87" s="236" t="s">
        <v>241</v>
      </c>
      <c r="C87" s="250" t="s">
        <v>242</v>
      </c>
      <c r="D87" s="237" t="s">
        <v>170</v>
      </c>
      <c r="E87" s="238">
        <v>2</v>
      </c>
      <c r="F87" s="239"/>
      <c r="G87" s="240">
        <f>ROUND(E87*F87,2)</f>
        <v>0</v>
      </c>
      <c r="H87" s="239"/>
      <c r="I87" s="240">
        <f>ROUND(E87*H87,2)</f>
        <v>0</v>
      </c>
      <c r="J87" s="239"/>
      <c r="K87" s="240">
        <f>ROUND(E87*J87,2)</f>
        <v>0</v>
      </c>
      <c r="L87" s="240">
        <v>21</v>
      </c>
      <c r="M87" s="240">
        <f>G87*(1+L87/100)</f>
        <v>0</v>
      </c>
      <c r="N87" s="240">
        <v>0</v>
      </c>
      <c r="O87" s="240">
        <f>ROUND(E87*N87,2)</f>
        <v>0</v>
      </c>
      <c r="P87" s="240">
        <v>1.0800000000000001E-2</v>
      </c>
      <c r="Q87" s="240">
        <f>ROUND(E87*P87,2)</f>
        <v>0.02</v>
      </c>
      <c r="R87" s="240" t="s">
        <v>200</v>
      </c>
      <c r="S87" s="240" t="s">
        <v>154</v>
      </c>
      <c r="T87" s="241" t="s">
        <v>154</v>
      </c>
      <c r="U87" s="223">
        <v>1.4624999999999999</v>
      </c>
      <c r="V87" s="223">
        <f>ROUND(E87*U87,2)</f>
        <v>2.93</v>
      </c>
      <c r="W87" s="223"/>
      <c r="X87" s="223" t="s">
        <v>142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143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6"/>
      <c r="D88" s="247"/>
      <c r="E88" s="247"/>
      <c r="F88" s="247"/>
      <c r="G88" s="247"/>
      <c r="H88" s="223"/>
      <c r="I88" s="223"/>
      <c r="J88" s="223"/>
      <c r="K88" s="223"/>
      <c r="L88" s="223"/>
      <c r="M88" s="223"/>
      <c r="N88" s="223"/>
      <c r="O88" s="223"/>
      <c r="P88" s="223"/>
      <c r="Q88" s="223"/>
      <c r="R88" s="223"/>
      <c r="S88" s="223"/>
      <c r="T88" s="223"/>
      <c r="U88" s="223"/>
      <c r="V88" s="223"/>
      <c r="W88" s="223"/>
      <c r="X88" s="223"/>
      <c r="Y88" s="213"/>
      <c r="Z88" s="213"/>
      <c r="AA88" s="213"/>
      <c r="AB88" s="213"/>
      <c r="AC88" s="213"/>
      <c r="AD88" s="213"/>
      <c r="AE88" s="213"/>
      <c r="AF88" s="213"/>
      <c r="AG88" s="213" t="s">
        <v>138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35">
        <v>8</v>
      </c>
      <c r="B89" s="236" t="s">
        <v>243</v>
      </c>
      <c r="C89" s="250" t="s">
        <v>244</v>
      </c>
      <c r="D89" s="237" t="s">
        <v>170</v>
      </c>
      <c r="E89" s="238">
        <v>2</v>
      </c>
      <c r="F89" s="239"/>
      <c r="G89" s="240">
        <f>ROUND(E89*F89,2)</f>
        <v>0</v>
      </c>
      <c r="H89" s="239"/>
      <c r="I89" s="240">
        <f>ROUND(E89*H89,2)</f>
        <v>0</v>
      </c>
      <c r="J89" s="239"/>
      <c r="K89" s="240">
        <f>ROUND(E89*J89,2)</f>
        <v>0</v>
      </c>
      <c r="L89" s="240">
        <v>21</v>
      </c>
      <c r="M89" s="240">
        <f>G89*(1+L89/100)</f>
        <v>0</v>
      </c>
      <c r="N89" s="240">
        <v>0</v>
      </c>
      <c r="O89" s="240">
        <f>ROUND(E89*N89,2)</f>
        <v>0</v>
      </c>
      <c r="P89" s="240">
        <v>0.04</v>
      </c>
      <c r="Q89" s="240">
        <f>ROUND(E89*P89,2)</f>
        <v>0.08</v>
      </c>
      <c r="R89" s="240" t="s">
        <v>200</v>
      </c>
      <c r="S89" s="240" t="s">
        <v>154</v>
      </c>
      <c r="T89" s="241" t="s">
        <v>154</v>
      </c>
      <c r="U89" s="223">
        <v>2.0350000000000001</v>
      </c>
      <c r="V89" s="223">
        <f>ROUND(E89*U89,2)</f>
        <v>4.07</v>
      </c>
      <c r="W89" s="223"/>
      <c r="X89" s="223" t="s">
        <v>142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143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20"/>
      <c r="B90" s="221"/>
      <c r="C90" s="256"/>
      <c r="D90" s="247"/>
      <c r="E90" s="247"/>
      <c r="F90" s="247"/>
      <c r="G90" s="247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13"/>
      <c r="Z90" s="213"/>
      <c r="AA90" s="213"/>
      <c r="AB90" s="213"/>
      <c r="AC90" s="213"/>
      <c r="AD90" s="213"/>
      <c r="AE90" s="213"/>
      <c r="AF90" s="213"/>
      <c r="AG90" s="213" t="s">
        <v>138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35">
        <v>9</v>
      </c>
      <c r="B91" s="236" t="s">
        <v>245</v>
      </c>
      <c r="C91" s="250" t="s">
        <v>246</v>
      </c>
      <c r="D91" s="237" t="s">
        <v>170</v>
      </c>
      <c r="E91" s="238">
        <v>2</v>
      </c>
      <c r="F91" s="239"/>
      <c r="G91" s="240">
        <f>ROUND(E91*F91,2)</f>
        <v>0</v>
      </c>
      <c r="H91" s="239"/>
      <c r="I91" s="240">
        <f>ROUND(E91*H91,2)</f>
        <v>0</v>
      </c>
      <c r="J91" s="239"/>
      <c r="K91" s="240">
        <f>ROUND(E91*J91,2)</f>
        <v>0</v>
      </c>
      <c r="L91" s="240">
        <v>21</v>
      </c>
      <c r="M91" s="240">
        <f>G91*(1+L91/100)</f>
        <v>0</v>
      </c>
      <c r="N91" s="240">
        <v>0</v>
      </c>
      <c r="O91" s="240">
        <f>ROUND(E91*N91,2)</f>
        <v>0</v>
      </c>
      <c r="P91" s="240">
        <v>4.5999999999999999E-2</v>
      </c>
      <c r="Q91" s="240">
        <f>ROUND(E91*P91,2)</f>
        <v>0.09</v>
      </c>
      <c r="R91" s="240" t="s">
        <v>200</v>
      </c>
      <c r="S91" s="240" t="s">
        <v>154</v>
      </c>
      <c r="T91" s="241" t="s">
        <v>154</v>
      </c>
      <c r="U91" s="223">
        <v>2.75</v>
      </c>
      <c r="V91" s="223">
        <f>ROUND(E91*U91,2)</f>
        <v>5.5</v>
      </c>
      <c r="W91" s="223"/>
      <c r="X91" s="223" t="s">
        <v>142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143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6"/>
      <c r="D92" s="247"/>
      <c r="E92" s="247"/>
      <c r="F92" s="247"/>
      <c r="G92" s="247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13"/>
      <c r="Z92" s="213"/>
      <c r="AA92" s="213"/>
      <c r="AB92" s="213"/>
      <c r="AC92" s="213"/>
      <c r="AD92" s="213"/>
      <c r="AE92" s="213"/>
      <c r="AF92" s="213"/>
      <c r="AG92" s="213" t="s">
        <v>138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20">
        <v>10</v>
      </c>
      <c r="B93" s="221" t="s">
        <v>198</v>
      </c>
      <c r="C93" s="254" t="s">
        <v>199</v>
      </c>
      <c r="D93" s="222" t="s">
        <v>0</v>
      </c>
      <c r="E93" s="244"/>
      <c r="F93" s="224"/>
      <c r="G93" s="223">
        <f>ROUND(E93*F93,2)</f>
        <v>0</v>
      </c>
      <c r="H93" s="224"/>
      <c r="I93" s="223">
        <f>ROUND(E93*H93,2)</f>
        <v>0</v>
      </c>
      <c r="J93" s="224"/>
      <c r="K93" s="223">
        <f>ROUND(E93*J93,2)</f>
        <v>0</v>
      </c>
      <c r="L93" s="223">
        <v>21</v>
      </c>
      <c r="M93" s="223">
        <f>G93*(1+L93/100)</f>
        <v>0</v>
      </c>
      <c r="N93" s="223">
        <v>0</v>
      </c>
      <c r="O93" s="223">
        <f>ROUND(E93*N93,2)</f>
        <v>0</v>
      </c>
      <c r="P93" s="223">
        <v>0</v>
      </c>
      <c r="Q93" s="223">
        <f>ROUND(E93*P93,2)</f>
        <v>0</v>
      </c>
      <c r="R93" s="223" t="s">
        <v>200</v>
      </c>
      <c r="S93" s="223" t="s">
        <v>154</v>
      </c>
      <c r="T93" s="223" t="s">
        <v>154</v>
      </c>
      <c r="U93" s="223">
        <v>0</v>
      </c>
      <c r="V93" s="223">
        <f>ROUND(E93*U93,2)</f>
        <v>0</v>
      </c>
      <c r="W93" s="223"/>
      <c r="X93" s="223" t="s">
        <v>155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156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5" t="s">
        <v>157</v>
      </c>
      <c r="D94" s="246"/>
      <c r="E94" s="246"/>
      <c r="F94" s="246"/>
      <c r="G94" s="246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13"/>
      <c r="Z94" s="213"/>
      <c r="AA94" s="213"/>
      <c r="AB94" s="213"/>
      <c r="AC94" s="213"/>
      <c r="AD94" s="213"/>
      <c r="AE94" s="213"/>
      <c r="AF94" s="213"/>
      <c r="AG94" s="213" t="s">
        <v>158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53"/>
      <c r="D95" s="245"/>
      <c r="E95" s="245"/>
      <c r="F95" s="245"/>
      <c r="G95" s="245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13"/>
      <c r="Z95" s="213"/>
      <c r="AA95" s="213"/>
      <c r="AB95" s="213"/>
      <c r="AC95" s="213"/>
      <c r="AD95" s="213"/>
      <c r="AE95" s="213"/>
      <c r="AF95" s="213"/>
      <c r="AG95" s="213" t="s">
        <v>138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x14ac:dyDescent="0.25">
      <c r="A96" s="3"/>
      <c r="B96" s="4"/>
      <c r="C96" s="257"/>
      <c r="D96" s="6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AE96">
        <v>15</v>
      </c>
      <c r="AF96">
        <v>21</v>
      </c>
      <c r="AG96" t="s">
        <v>101</v>
      </c>
    </row>
    <row r="97" spans="1:33" ht="13" x14ac:dyDescent="0.25">
      <c r="A97" s="216"/>
      <c r="B97" s="217" t="s">
        <v>29</v>
      </c>
      <c r="C97" s="258"/>
      <c r="D97" s="218"/>
      <c r="E97" s="219"/>
      <c r="F97" s="219"/>
      <c r="G97" s="248">
        <f>G8+G84</f>
        <v>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f>SUMIF(L7:L95,AE96,G7:G95)</f>
        <v>0</v>
      </c>
      <c r="AF97">
        <f>SUMIF(L7:L95,AF96,G7:G95)</f>
        <v>0</v>
      </c>
      <c r="AG97" t="s">
        <v>223</v>
      </c>
    </row>
    <row r="98" spans="1:33" x14ac:dyDescent="0.25">
      <c r="C98" s="259"/>
      <c r="D98" s="10"/>
      <c r="AG98" t="s">
        <v>224</v>
      </c>
    </row>
    <row r="99" spans="1:33" x14ac:dyDescent="0.25">
      <c r="D99" s="10"/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EiL7jIRadyu3RcXqyOqRQ7uNkmnrOgmBZPeOIl88ZG5aiYR9QXC87QHCfTAa8g0XCdjOpAGX31SKCf04Ijvnw==" saltValue="B5dyhbwujY+zFECeOCL14Q==" spinCount="100000" sheet="1"/>
  <mergeCells count="72">
    <mergeCell ref="C86:G86"/>
    <mergeCell ref="C88:G88"/>
    <mergeCell ref="C90:G90"/>
    <mergeCell ref="C92:G92"/>
    <mergeCell ref="C94:G94"/>
    <mergeCell ref="C95:G95"/>
    <mergeCell ref="C77:G77"/>
    <mergeCell ref="C78:G78"/>
    <mergeCell ref="C79:G79"/>
    <mergeCell ref="C80:G80"/>
    <mergeCell ref="C82:G82"/>
    <mergeCell ref="C83:G83"/>
    <mergeCell ref="C71:G71"/>
    <mergeCell ref="C72:G72"/>
    <mergeCell ref="C73:G73"/>
    <mergeCell ref="C74:G74"/>
    <mergeCell ref="C75:G75"/>
    <mergeCell ref="C76:G76"/>
    <mergeCell ref="C62:G62"/>
    <mergeCell ref="C65:G65"/>
    <mergeCell ref="C67:G67"/>
    <mergeCell ref="C68:G68"/>
    <mergeCell ref="C69:G69"/>
    <mergeCell ref="C70:G70"/>
    <mergeCell ref="C56:G56"/>
    <mergeCell ref="C57:G57"/>
    <mergeCell ref="C58:G58"/>
    <mergeCell ref="C59:G59"/>
    <mergeCell ref="C60:G60"/>
    <mergeCell ref="C61:G61"/>
    <mergeCell ref="C50:G50"/>
    <mergeCell ref="C51:G51"/>
    <mergeCell ref="C52:G52"/>
    <mergeCell ref="C53:G53"/>
    <mergeCell ref="C54:G54"/>
    <mergeCell ref="C55:G55"/>
    <mergeCell ref="C41:G41"/>
    <mergeCell ref="C42:G42"/>
    <mergeCell ref="C43:G43"/>
    <mergeCell ref="C44:G44"/>
    <mergeCell ref="C47:G47"/>
    <mergeCell ref="C49:G49"/>
    <mergeCell ref="C35:G35"/>
    <mergeCell ref="C36:G36"/>
    <mergeCell ref="C37:G37"/>
    <mergeCell ref="C38:G38"/>
    <mergeCell ref="C39:G39"/>
    <mergeCell ref="C40:G40"/>
    <mergeCell ref="C26:G26"/>
    <mergeCell ref="C29:G29"/>
    <mergeCell ref="C31:G31"/>
    <mergeCell ref="C32:G32"/>
    <mergeCell ref="C33:G33"/>
    <mergeCell ref="C34:G34"/>
    <mergeCell ref="C20:G20"/>
    <mergeCell ref="C21:G21"/>
    <mergeCell ref="C22:G22"/>
    <mergeCell ref="C23:G23"/>
    <mergeCell ref="C24:G24"/>
    <mergeCell ref="C25:G25"/>
    <mergeCell ref="C14:G14"/>
    <mergeCell ref="C15:G15"/>
    <mergeCell ref="C16:G16"/>
    <mergeCell ref="C17:G17"/>
    <mergeCell ref="C18:G18"/>
    <mergeCell ref="C19:G19"/>
    <mergeCell ref="A1:G1"/>
    <mergeCell ref="C2:G2"/>
    <mergeCell ref="C3:G3"/>
    <mergeCell ref="C4:G4"/>
    <mergeCell ref="C11:G11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88</v>
      </c>
      <c r="B1" s="198"/>
      <c r="C1" s="198"/>
      <c r="D1" s="198"/>
      <c r="E1" s="198"/>
      <c r="F1" s="198"/>
      <c r="G1" s="198"/>
      <c r="AG1" t="s">
        <v>89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90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90</v>
      </c>
      <c r="AG3" t="s">
        <v>91</v>
      </c>
    </row>
    <row r="4" spans="1:60" ht="25" customHeight="1" x14ac:dyDescent="0.25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92</v>
      </c>
    </row>
    <row r="5" spans="1:60" x14ac:dyDescent="0.25">
      <c r="D5" s="10"/>
    </row>
    <row r="6" spans="1:60" ht="37.5" x14ac:dyDescent="0.25">
      <c r="A6" s="209" t="s">
        <v>93</v>
      </c>
      <c r="B6" s="211" t="s">
        <v>94</v>
      </c>
      <c r="C6" s="211" t="s">
        <v>95</v>
      </c>
      <c r="D6" s="210" t="s">
        <v>96</v>
      </c>
      <c r="E6" s="209" t="s">
        <v>97</v>
      </c>
      <c r="F6" s="208" t="s">
        <v>98</v>
      </c>
      <c r="G6" s="209" t="s">
        <v>29</v>
      </c>
      <c r="H6" s="212" t="s">
        <v>30</v>
      </c>
      <c r="I6" s="212" t="s">
        <v>99</v>
      </c>
      <c r="J6" s="212" t="s">
        <v>31</v>
      </c>
      <c r="K6" s="212" t="s">
        <v>100</v>
      </c>
      <c r="L6" s="212" t="s">
        <v>101</v>
      </c>
      <c r="M6" s="212" t="s">
        <v>102</v>
      </c>
      <c r="N6" s="212" t="s">
        <v>103</v>
      </c>
      <c r="O6" s="212" t="s">
        <v>104</v>
      </c>
      <c r="P6" s="212" t="s">
        <v>105</v>
      </c>
      <c r="Q6" s="212" t="s">
        <v>106</v>
      </c>
      <c r="R6" s="212" t="s">
        <v>107</v>
      </c>
      <c r="S6" s="212" t="s">
        <v>108</v>
      </c>
      <c r="T6" s="212" t="s">
        <v>109</v>
      </c>
      <c r="U6" s="212" t="s">
        <v>110</v>
      </c>
      <c r="V6" s="212" t="s">
        <v>111</v>
      </c>
      <c r="W6" s="212" t="s">
        <v>112</v>
      </c>
      <c r="X6" s="212" t="s">
        <v>113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9" t="s">
        <v>114</v>
      </c>
      <c r="B8" s="230" t="s">
        <v>65</v>
      </c>
      <c r="C8" s="249" t="s">
        <v>67</v>
      </c>
      <c r="D8" s="231"/>
      <c r="E8" s="232"/>
      <c r="F8" s="233"/>
      <c r="G8" s="233">
        <f>SUMIF(AG9:AG20,"&lt;&gt;NOR",G9:G20)</f>
        <v>0</v>
      </c>
      <c r="H8" s="233"/>
      <c r="I8" s="233">
        <f>SUM(I9:I20)</f>
        <v>0</v>
      </c>
      <c r="J8" s="233"/>
      <c r="K8" s="233">
        <f>SUM(K9:K20)</f>
        <v>0</v>
      </c>
      <c r="L8" s="233"/>
      <c r="M8" s="233">
        <f>SUM(M9:M20)</f>
        <v>0</v>
      </c>
      <c r="N8" s="233"/>
      <c r="O8" s="233">
        <f>SUM(O9:O20)</f>
        <v>0.57000000000000006</v>
      </c>
      <c r="P8" s="233"/>
      <c r="Q8" s="233">
        <f>SUM(Q9:Q20)</f>
        <v>0</v>
      </c>
      <c r="R8" s="233"/>
      <c r="S8" s="233"/>
      <c r="T8" s="234"/>
      <c r="U8" s="228"/>
      <c r="V8" s="228">
        <f>SUM(V9:V20)</f>
        <v>14.08</v>
      </c>
      <c r="W8" s="228"/>
      <c r="X8" s="228"/>
      <c r="AG8" t="s">
        <v>115</v>
      </c>
    </row>
    <row r="9" spans="1:60" outlineLevel="1" x14ac:dyDescent="0.25">
      <c r="A9" s="235">
        <v>1</v>
      </c>
      <c r="B9" s="236" t="s">
        <v>247</v>
      </c>
      <c r="C9" s="250" t="s">
        <v>248</v>
      </c>
      <c r="D9" s="237" t="s">
        <v>249</v>
      </c>
      <c r="E9" s="238">
        <v>0.1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1.79267</v>
      </c>
      <c r="O9" s="240">
        <f>ROUND(E9*N9,2)</f>
        <v>0.18</v>
      </c>
      <c r="P9" s="240">
        <v>0</v>
      </c>
      <c r="Q9" s="240">
        <f>ROUND(E9*P9,2)</f>
        <v>0</v>
      </c>
      <c r="R9" s="240" t="s">
        <v>250</v>
      </c>
      <c r="S9" s="240" t="s">
        <v>154</v>
      </c>
      <c r="T9" s="241" t="s">
        <v>154</v>
      </c>
      <c r="U9" s="223">
        <v>4.83</v>
      </c>
      <c r="V9" s="223">
        <f>ROUND(E9*U9,2)</f>
        <v>0.48</v>
      </c>
      <c r="W9" s="223"/>
      <c r="X9" s="223" t="s">
        <v>142</v>
      </c>
      <c r="Y9" s="213"/>
      <c r="Z9" s="213"/>
      <c r="AA9" s="213"/>
      <c r="AB9" s="213"/>
      <c r="AC9" s="213"/>
      <c r="AD9" s="213"/>
      <c r="AE9" s="213"/>
      <c r="AF9" s="213"/>
      <c r="AG9" s="213" t="s">
        <v>143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1" t="s">
        <v>251</v>
      </c>
      <c r="D10" s="260"/>
      <c r="E10" s="260"/>
      <c r="F10" s="260"/>
      <c r="G10" s="260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158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3"/>
      <c r="D11" s="245"/>
      <c r="E11" s="245"/>
      <c r="F11" s="245"/>
      <c r="G11" s="245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13"/>
      <c r="Z11" s="213"/>
      <c r="AA11" s="213"/>
      <c r="AB11" s="213"/>
      <c r="AC11" s="213"/>
      <c r="AD11" s="213"/>
      <c r="AE11" s="213"/>
      <c r="AF11" s="213"/>
      <c r="AG11" s="213" t="s">
        <v>138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35">
        <v>2</v>
      </c>
      <c r="B12" s="236" t="s">
        <v>252</v>
      </c>
      <c r="C12" s="250" t="s">
        <v>253</v>
      </c>
      <c r="D12" s="237" t="s">
        <v>170</v>
      </c>
      <c r="E12" s="238">
        <v>2</v>
      </c>
      <c r="F12" s="239"/>
      <c r="G12" s="240">
        <f>ROUND(E12*F12,2)</f>
        <v>0</v>
      </c>
      <c r="H12" s="239"/>
      <c r="I12" s="240">
        <f>ROUND(E12*H12,2)</f>
        <v>0</v>
      </c>
      <c r="J12" s="239"/>
      <c r="K12" s="240">
        <f>ROUND(E12*J12,2)</f>
        <v>0</v>
      </c>
      <c r="L12" s="240">
        <v>21</v>
      </c>
      <c r="M12" s="240">
        <f>G12*(1+L12/100)</f>
        <v>0</v>
      </c>
      <c r="N12" s="240">
        <v>4.3049999999999998E-2</v>
      </c>
      <c r="O12" s="240">
        <f>ROUND(E12*N12,2)</f>
        <v>0.09</v>
      </c>
      <c r="P12" s="240">
        <v>0</v>
      </c>
      <c r="Q12" s="240">
        <f>ROUND(E12*P12,2)</f>
        <v>0</v>
      </c>
      <c r="R12" s="240" t="s">
        <v>254</v>
      </c>
      <c r="S12" s="240" t="s">
        <v>154</v>
      </c>
      <c r="T12" s="241" t="s">
        <v>154</v>
      </c>
      <c r="U12" s="223">
        <v>0.88</v>
      </c>
      <c r="V12" s="223">
        <f>ROUND(E12*U12,2)</f>
        <v>1.76</v>
      </c>
      <c r="W12" s="223"/>
      <c r="X12" s="223" t="s">
        <v>142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143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61" t="s">
        <v>255</v>
      </c>
      <c r="D13" s="260"/>
      <c r="E13" s="260"/>
      <c r="F13" s="260"/>
      <c r="G13" s="260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13"/>
      <c r="Z13" s="213"/>
      <c r="AA13" s="213"/>
      <c r="AB13" s="213"/>
      <c r="AC13" s="213"/>
      <c r="AD13" s="213"/>
      <c r="AE13" s="213"/>
      <c r="AF13" s="213"/>
      <c r="AG13" s="213" t="s">
        <v>158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43" t="str">
        <f>C13</f>
        <v>jakoukoliv maltou, z pomocného pracovního lešení o výšce podlahy do 1900 mm a pro zatížení do 1,5 kPa,</v>
      </c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3"/>
      <c r="D14" s="245"/>
      <c r="E14" s="245"/>
      <c r="F14" s="245"/>
      <c r="G14" s="245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138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5">
        <v>3</v>
      </c>
      <c r="B15" s="236" t="s">
        <v>256</v>
      </c>
      <c r="C15" s="250" t="s">
        <v>257</v>
      </c>
      <c r="D15" s="237" t="s">
        <v>258</v>
      </c>
      <c r="E15" s="238">
        <v>1.2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3.9199999999999999E-2</v>
      </c>
      <c r="O15" s="240">
        <f>ROUND(E15*N15,2)</f>
        <v>0.05</v>
      </c>
      <c r="P15" s="240">
        <v>0</v>
      </c>
      <c r="Q15" s="240">
        <f>ROUND(E15*P15,2)</f>
        <v>0</v>
      </c>
      <c r="R15" s="240"/>
      <c r="S15" s="240" t="s">
        <v>119</v>
      </c>
      <c r="T15" s="241" t="s">
        <v>120</v>
      </c>
      <c r="U15" s="223">
        <v>1.6</v>
      </c>
      <c r="V15" s="223">
        <f>ROUND(E15*U15,2)</f>
        <v>1.92</v>
      </c>
      <c r="W15" s="223"/>
      <c r="X15" s="223" t="s">
        <v>142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143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6"/>
      <c r="D16" s="247"/>
      <c r="E16" s="247"/>
      <c r="F16" s="247"/>
      <c r="G16" s="247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138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5">
        <v>4</v>
      </c>
      <c r="B17" s="236" t="s">
        <v>259</v>
      </c>
      <c r="C17" s="250" t="s">
        <v>260</v>
      </c>
      <c r="D17" s="237" t="s">
        <v>161</v>
      </c>
      <c r="E17" s="238">
        <v>5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3.9199999999999999E-2</v>
      </c>
      <c r="O17" s="240">
        <f>ROUND(E17*N17,2)</f>
        <v>0.2</v>
      </c>
      <c r="P17" s="240">
        <v>0</v>
      </c>
      <c r="Q17" s="240">
        <f>ROUND(E17*P17,2)</f>
        <v>0</v>
      </c>
      <c r="R17" s="240"/>
      <c r="S17" s="240" t="s">
        <v>119</v>
      </c>
      <c r="T17" s="241" t="s">
        <v>120</v>
      </c>
      <c r="U17" s="223">
        <v>1.6</v>
      </c>
      <c r="V17" s="223">
        <f>ROUND(E17*U17,2)</f>
        <v>8</v>
      </c>
      <c r="W17" s="223"/>
      <c r="X17" s="223" t="s">
        <v>142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143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6"/>
      <c r="D18" s="247"/>
      <c r="E18" s="247"/>
      <c r="F18" s="247"/>
      <c r="G18" s="247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138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5">
        <v>5</v>
      </c>
      <c r="B19" s="236" t="s">
        <v>261</v>
      </c>
      <c r="C19" s="250" t="s">
        <v>262</v>
      </c>
      <c r="D19" s="237" t="s">
        <v>258</v>
      </c>
      <c r="E19" s="238">
        <v>1.2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40">
        <v>3.9199999999999999E-2</v>
      </c>
      <c r="O19" s="240">
        <f>ROUND(E19*N19,2)</f>
        <v>0.05</v>
      </c>
      <c r="P19" s="240">
        <v>0</v>
      </c>
      <c r="Q19" s="240">
        <f>ROUND(E19*P19,2)</f>
        <v>0</v>
      </c>
      <c r="R19" s="240"/>
      <c r="S19" s="240" t="s">
        <v>119</v>
      </c>
      <c r="T19" s="241" t="s">
        <v>120</v>
      </c>
      <c r="U19" s="223">
        <v>1.6</v>
      </c>
      <c r="V19" s="223">
        <f>ROUND(E19*U19,2)</f>
        <v>1.92</v>
      </c>
      <c r="W19" s="223"/>
      <c r="X19" s="223" t="s">
        <v>142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143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6"/>
      <c r="D20" s="247"/>
      <c r="E20" s="247"/>
      <c r="F20" s="247"/>
      <c r="G20" s="247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138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13" x14ac:dyDescent="0.25">
      <c r="A21" s="229" t="s">
        <v>114</v>
      </c>
      <c r="B21" s="230" t="s">
        <v>74</v>
      </c>
      <c r="C21" s="249" t="s">
        <v>75</v>
      </c>
      <c r="D21" s="231"/>
      <c r="E21" s="232"/>
      <c r="F21" s="233"/>
      <c r="G21" s="233">
        <f>SUMIF(AG22:AG24,"&lt;&gt;NOR",G22:G24)</f>
        <v>0</v>
      </c>
      <c r="H21" s="233"/>
      <c r="I21" s="233">
        <f>SUM(I22:I24)</f>
        <v>0</v>
      </c>
      <c r="J21" s="233"/>
      <c r="K21" s="233">
        <f>SUM(K22:K24)</f>
        <v>0</v>
      </c>
      <c r="L21" s="233"/>
      <c r="M21" s="233">
        <f>SUM(M22:M24)</f>
        <v>0</v>
      </c>
      <c r="N21" s="233"/>
      <c r="O21" s="233">
        <f>SUM(O22:O24)</f>
        <v>0.04</v>
      </c>
      <c r="P21" s="233"/>
      <c r="Q21" s="233">
        <f>SUM(Q22:Q24)</f>
        <v>0</v>
      </c>
      <c r="R21" s="233"/>
      <c r="S21" s="233"/>
      <c r="T21" s="234"/>
      <c r="U21" s="228"/>
      <c r="V21" s="228">
        <f>SUM(V22:V24)</f>
        <v>1.22</v>
      </c>
      <c r="W21" s="228"/>
      <c r="X21" s="228"/>
      <c r="AG21" t="s">
        <v>115</v>
      </c>
    </row>
    <row r="22" spans="1:60" ht="20" outlineLevel="1" x14ac:dyDescent="0.25">
      <c r="A22" s="235">
        <v>6</v>
      </c>
      <c r="B22" s="236" t="s">
        <v>263</v>
      </c>
      <c r="C22" s="250" t="s">
        <v>264</v>
      </c>
      <c r="D22" s="237" t="s">
        <v>265</v>
      </c>
      <c r="E22" s="238">
        <v>1</v>
      </c>
      <c r="F22" s="239"/>
      <c r="G22" s="240">
        <f>ROUND(E22*F22,2)</f>
        <v>0</v>
      </c>
      <c r="H22" s="239"/>
      <c r="I22" s="240">
        <f>ROUND(E22*H22,2)</f>
        <v>0</v>
      </c>
      <c r="J22" s="239"/>
      <c r="K22" s="240">
        <f>ROUND(E22*J22,2)</f>
        <v>0</v>
      </c>
      <c r="L22" s="240">
        <v>21</v>
      </c>
      <c r="M22" s="240">
        <f>G22*(1+L22/100)</f>
        <v>0</v>
      </c>
      <c r="N22" s="240">
        <v>3.8339999999999999E-2</v>
      </c>
      <c r="O22" s="240">
        <f>ROUND(E22*N22,2)</f>
        <v>0.04</v>
      </c>
      <c r="P22" s="240">
        <v>0</v>
      </c>
      <c r="Q22" s="240">
        <f>ROUND(E22*P22,2)</f>
        <v>0</v>
      </c>
      <c r="R22" s="240" t="s">
        <v>250</v>
      </c>
      <c r="S22" s="240" t="s">
        <v>154</v>
      </c>
      <c r="T22" s="241" t="s">
        <v>154</v>
      </c>
      <c r="U22" s="223">
        <v>1.2171400000000001</v>
      </c>
      <c r="V22" s="223">
        <f>ROUND(E22*U22,2)</f>
        <v>1.22</v>
      </c>
      <c r="W22" s="223"/>
      <c r="X22" s="223" t="s">
        <v>142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143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61" t="s">
        <v>266</v>
      </c>
      <c r="D23" s="260"/>
      <c r="E23" s="260"/>
      <c r="F23" s="260"/>
      <c r="G23" s="260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13"/>
      <c r="Z23" s="213"/>
      <c r="AA23" s="213"/>
      <c r="AB23" s="213"/>
      <c r="AC23" s="213"/>
      <c r="AD23" s="213"/>
      <c r="AE23" s="213"/>
      <c r="AF23" s="213"/>
      <c r="AG23" s="213" t="s">
        <v>158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3"/>
      <c r="D24" s="245"/>
      <c r="E24" s="245"/>
      <c r="F24" s="245"/>
      <c r="G24" s="245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138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13" x14ac:dyDescent="0.25">
      <c r="A25" s="229" t="s">
        <v>114</v>
      </c>
      <c r="B25" s="230" t="s">
        <v>76</v>
      </c>
      <c r="C25" s="249" t="s">
        <v>77</v>
      </c>
      <c r="D25" s="231"/>
      <c r="E25" s="232"/>
      <c r="F25" s="233"/>
      <c r="G25" s="233">
        <f>SUMIF(AG26:AG29,"&lt;&gt;NOR",G26:G29)</f>
        <v>0</v>
      </c>
      <c r="H25" s="233"/>
      <c r="I25" s="233">
        <f>SUM(I26:I29)</f>
        <v>0</v>
      </c>
      <c r="J25" s="233"/>
      <c r="K25" s="233">
        <f>SUM(K26:K29)</f>
        <v>0</v>
      </c>
      <c r="L25" s="233"/>
      <c r="M25" s="233">
        <f>SUM(M26:M29)</f>
        <v>0</v>
      </c>
      <c r="N25" s="233"/>
      <c r="O25" s="233">
        <f>SUM(O26:O29)</f>
        <v>0</v>
      </c>
      <c r="P25" s="233"/>
      <c r="Q25" s="233">
        <f>SUM(Q26:Q29)</f>
        <v>0.5</v>
      </c>
      <c r="R25" s="233"/>
      <c r="S25" s="233"/>
      <c r="T25" s="234"/>
      <c r="U25" s="228"/>
      <c r="V25" s="228">
        <f>SUM(V26:V29)</f>
        <v>0.63</v>
      </c>
      <c r="W25" s="228"/>
      <c r="X25" s="228"/>
      <c r="AG25" t="s">
        <v>115</v>
      </c>
    </row>
    <row r="26" spans="1:60" outlineLevel="1" x14ac:dyDescent="0.25">
      <c r="A26" s="235">
        <v>7</v>
      </c>
      <c r="B26" s="236" t="s">
        <v>267</v>
      </c>
      <c r="C26" s="250" t="s">
        <v>268</v>
      </c>
      <c r="D26" s="237" t="s">
        <v>249</v>
      </c>
      <c r="E26" s="238">
        <v>0.1</v>
      </c>
      <c r="F26" s="239"/>
      <c r="G26" s="240">
        <f>ROUND(E26*F26,2)</f>
        <v>0</v>
      </c>
      <c r="H26" s="239"/>
      <c r="I26" s="240">
        <f>ROUND(E26*H26,2)</f>
        <v>0</v>
      </c>
      <c r="J26" s="239"/>
      <c r="K26" s="240">
        <f>ROUND(E26*J26,2)</f>
        <v>0</v>
      </c>
      <c r="L26" s="240">
        <v>21</v>
      </c>
      <c r="M26" s="240">
        <f>G26*(1+L26/100)</f>
        <v>0</v>
      </c>
      <c r="N26" s="240">
        <v>1.2800000000000001E-3</v>
      </c>
      <c r="O26" s="240">
        <f>ROUND(E26*N26,2)</f>
        <v>0</v>
      </c>
      <c r="P26" s="240">
        <v>1.8</v>
      </c>
      <c r="Q26" s="240">
        <f>ROUND(E26*P26,2)</f>
        <v>0.18</v>
      </c>
      <c r="R26" s="240"/>
      <c r="S26" s="240" t="s">
        <v>119</v>
      </c>
      <c r="T26" s="241" t="s">
        <v>120</v>
      </c>
      <c r="U26" s="223">
        <v>1.52</v>
      </c>
      <c r="V26" s="223">
        <f>ROUND(E26*U26,2)</f>
        <v>0.15</v>
      </c>
      <c r="W26" s="223"/>
      <c r="X26" s="223" t="s">
        <v>142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143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6"/>
      <c r="D27" s="247"/>
      <c r="E27" s="247"/>
      <c r="F27" s="247"/>
      <c r="G27" s="247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13"/>
      <c r="Z27" s="213"/>
      <c r="AA27" s="213"/>
      <c r="AB27" s="213"/>
      <c r="AC27" s="213"/>
      <c r="AD27" s="213"/>
      <c r="AE27" s="213"/>
      <c r="AF27" s="213"/>
      <c r="AG27" s="213" t="s">
        <v>138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35">
        <v>8</v>
      </c>
      <c r="B28" s="236" t="s">
        <v>269</v>
      </c>
      <c r="C28" s="250" t="s">
        <v>270</v>
      </c>
      <c r="D28" s="237" t="s">
        <v>249</v>
      </c>
      <c r="E28" s="238">
        <v>0.2</v>
      </c>
      <c r="F28" s="239"/>
      <c r="G28" s="240">
        <f>ROUND(E28*F28,2)</f>
        <v>0</v>
      </c>
      <c r="H28" s="239"/>
      <c r="I28" s="240">
        <f>ROUND(E28*H28,2)</f>
        <v>0</v>
      </c>
      <c r="J28" s="239"/>
      <c r="K28" s="240">
        <f>ROUND(E28*J28,2)</f>
        <v>0</v>
      </c>
      <c r="L28" s="240">
        <v>21</v>
      </c>
      <c r="M28" s="240">
        <f>G28*(1+L28/100)</f>
        <v>0</v>
      </c>
      <c r="N28" s="240">
        <v>0</v>
      </c>
      <c r="O28" s="240">
        <f>ROUND(E28*N28,2)</f>
        <v>0</v>
      </c>
      <c r="P28" s="240">
        <v>1.5940000000000001</v>
      </c>
      <c r="Q28" s="240">
        <f>ROUND(E28*P28,2)</f>
        <v>0.32</v>
      </c>
      <c r="R28" s="240"/>
      <c r="S28" s="240" t="s">
        <v>119</v>
      </c>
      <c r="T28" s="241" t="s">
        <v>120</v>
      </c>
      <c r="U28" s="223">
        <v>2.42</v>
      </c>
      <c r="V28" s="223">
        <f>ROUND(E28*U28,2)</f>
        <v>0.48</v>
      </c>
      <c r="W28" s="223"/>
      <c r="X28" s="223" t="s">
        <v>142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143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6"/>
      <c r="D29" s="247"/>
      <c r="E29" s="247"/>
      <c r="F29" s="247"/>
      <c r="G29" s="247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13"/>
      <c r="Z29" s="213"/>
      <c r="AA29" s="213"/>
      <c r="AB29" s="213"/>
      <c r="AC29" s="213"/>
      <c r="AD29" s="213"/>
      <c r="AE29" s="213"/>
      <c r="AF29" s="213"/>
      <c r="AG29" s="213" t="s">
        <v>138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13" x14ac:dyDescent="0.25">
      <c r="A30" s="229" t="s">
        <v>114</v>
      </c>
      <c r="B30" s="230" t="s">
        <v>82</v>
      </c>
      <c r="C30" s="249" t="s">
        <v>83</v>
      </c>
      <c r="D30" s="231"/>
      <c r="E30" s="232"/>
      <c r="F30" s="233"/>
      <c r="G30" s="233">
        <f>SUMIF(AG31:AG32,"&lt;&gt;NOR",G31:G32)</f>
        <v>0</v>
      </c>
      <c r="H30" s="233"/>
      <c r="I30" s="233">
        <f>SUM(I31:I32)</f>
        <v>0</v>
      </c>
      <c r="J30" s="233"/>
      <c r="K30" s="233">
        <f>SUM(K31:K32)</f>
        <v>0</v>
      </c>
      <c r="L30" s="233"/>
      <c r="M30" s="233">
        <f>SUM(M31:M32)</f>
        <v>0</v>
      </c>
      <c r="N30" s="233"/>
      <c r="O30" s="233">
        <f>SUM(O31:O32)</f>
        <v>0</v>
      </c>
      <c r="P30" s="233"/>
      <c r="Q30" s="233">
        <f>SUM(Q31:Q32)</f>
        <v>0.05</v>
      </c>
      <c r="R30" s="233"/>
      <c r="S30" s="233"/>
      <c r="T30" s="234"/>
      <c r="U30" s="228"/>
      <c r="V30" s="228">
        <f>SUM(V31:V32)</f>
        <v>4.5</v>
      </c>
      <c r="W30" s="228"/>
      <c r="X30" s="228"/>
      <c r="AG30" t="s">
        <v>115</v>
      </c>
    </row>
    <row r="31" spans="1:60" ht="20" outlineLevel="1" x14ac:dyDescent="0.25">
      <c r="A31" s="235">
        <v>9</v>
      </c>
      <c r="B31" s="236" t="s">
        <v>271</v>
      </c>
      <c r="C31" s="250" t="s">
        <v>272</v>
      </c>
      <c r="D31" s="237" t="s">
        <v>273</v>
      </c>
      <c r="E31" s="238">
        <v>45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5.0000000000000002E-5</v>
      </c>
      <c r="O31" s="240">
        <f>ROUND(E31*N31,2)</f>
        <v>0</v>
      </c>
      <c r="P31" s="240">
        <v>1E-3</v>
      </c>
      <c r="Q31" s="240">
        <f>ROUND(E31*P31,2)</f>
        <v>0.05</v>
      </c>
      <c r="R31" s="240" t="s">
        <v>274</v>
      </c>
      <c r="S31" s="240" t="s">
        <v>154</v>
      </c>
      <c r="T31" s="241" t="s">
        <v>154</v>
      </c>
      <c r="U31" s="223">
        <v>0.1</v>
      </c>
      <c r="V31" s="223">
        <f>ROUND(E31*U31,2)</f>
        <v>4.5</v>
      </c>
      <c r="W31" s="223"/>
      <c r="X31" s="223" t="s">
        <v>142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143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6"/>
      <c r="D32" s="247"/>
      <c r="E32" s="247"/>
      <c r="F32" s="247"/>
      <c r="G32" s="247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138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13" x14ac:dyDescent="0.25">
      <c r="A33" s="229" t="s">
        <v>114</v>
      </c>
      <c r="B33" s="230" t="s">
        <v>84</v>
      </c>
      <c r="C33" s="249" t="s">
        <v>85</v>
      </c>
      <c r="D33" s="231"/>
      <c r="E33" s="232"/>
      <c r="F33" s="233"/>
      <c r="G33" s="233">
        <f>SUMIF(AG34:AG37,"&lt;&gt;NOR",G34:G37)</f>
        <v>0</v>
      </c>
      <c r="H33" s="233"/>
      <c r="I33" s="233">
        <f>SUM(I34:I37)</f>
        <v>0</v>
      </c>
      <c r="J33" s="233"/>
      <c r="K33" s="233">
        <f>SUM(K34:K37)</f>
        <v>0</v>
      </c>
      <c r="L33" s="233"/>
      <c r="M33" s="233">
        <f>SUM(M34:M37)</f>
        <v>0</v>
      </c>
      <c r="N33" s="233"/>
      <c r="O33" s="233">
        <f>SUM(O34:O37)</f>
        <v>0.06</v>
      </c>
      <c r="P33" s="233"/>
      <c r="Q33" s="233">
        <f>SUM(Q34:Q37)</f>
        <v>0</v>
      </c>
      <c r="R33" s="233"/>
      <c r="S33" s="233"/>
      <c r="T33" s="234"/>
      <c r="U33" s="228"/>
      <c r="V33" s="228">
        <f>SUM(V34:V37)</f>
        <v>20.54</v>
      </c>
      <c r="W33" s="228"/>
      <c r="X33" s="228"/>
      <c r="AG33" t="s">
        <v>115</v>
      </c>
    </row>
    <row r="34" spans="1:60" outlineLevel="1" x14ac:dyDescent="0.25">
      <c r="A34" s="235">
        <v>10</v>
      </c>
      <c r="B34" s="236" t="s">
        <v>275</v>
      </c>
      <c r="C34" s="250" t="s">
        <v>276</v>
      </c>
      <c r="D34" s="237" t="s">
        <v>265</v>
      </c>
      <c r="E34" s="238">
        <v>158</v>
      </c>
      <c r="F34" s="239"/>
      <c r="G34" s="240">
        <f>ROUND(E34*F34,2)</f>
        <v>0</v>
      </c>
      <c r="H34" s="239"/>
      <c r="I34" s="240">
        <f>ROUND(E34*H34,2)</f>
        <v>0</v>
      </c>
      <c r="J34" s="239"/>
      <c r="K34" s="240">
        <f>ROUND(E34*J34,2)</f>
        <v>0</v>
      </c>
      <c r="L34" s="240">
        <v>21</v>
      </c>
      <c r="M34" s="240">
        <f>G34*(1+L34/100)</f>
        <v>0</v>
      </c>
      <c r="N34" s="240">
        <v>2.0000000000000001E-4</v>
      </c>
      <c r="O34" s="240">
        <f>ROUND(E34*N34,2)</f>
        <v>0.03</v>
      </c>
      <c r="P34" s="240">
        <v>0</v>
      </c>
      <c r="Q34" s="240">
        <f>ROUND(E34*P34,2)</f>
        <v>0</v>
      </c>
      <c r="R34" s="240" t="s">
        <v>277</v>
      </c>
      <c r="S34" s="240" t="s">
        <v>154</v>
      </c>
      <c r="T34" s="241" t="s">
        <v>154</v>
      </c>
      <c r="U34" s="223">
        <v>0.03</v>
      </c>
      <c r="V34" s="223">
        <f>ROUND(E34*U34,2)</f>
        <v>4.74</v>
      </c>
      <c r="W34" s="223"/>
      <c r="X34" s="223" t="s">
        <v>142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143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6"/>
      <c r="D35" s="247"/>
      <c r="E35" s="247"/>
      <c r="F35" s="247"/>
      <c r="G35" s="247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13"/>
      <c r="Z35" s="213"/>
      <c r="AA35" s="213"/>
      <c r="AB35" s="213"/>
      <c r="AC35" s="213"/>
      <c r="AD35" s="213"/>
      <c r="AE35" s="213"/>
      <c r="AF35" s="213"/>
      <c r="AG35" s="213" t="s">
        <v>138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35">
        <v>11</v>
      </c>
      <c r="B36" s="236" t="s">
        <v>278</v>
      </c>
      <c r="C36" s="250" t="s">
        <v>279</v>
      </c>
      <c r="D36" s="237" t="s">
        <v>265</v>
      </c>
      <c r="E36" s="238">
        <v>158</v>
      </c>
      <c r="F36" s="239"/>
      <c r="G36" s="240">
        <f>ROUND(E36*F36,2)</f>
        <v>0</v>
      </c>
      <c r="H36" s="239"/>
      <c r="I36" s="240">
        <f>ROUND(E36*H36,2)</f>
        <v>0</v>
      </c>
      <c r="J36" s="239"/>
      <c r="K36" s="240">
        <f>ROUND(E36*J36,2)</f>
        <v>0</v>
      </c>
      <c r="L36" s="240">
        <v>21</v>
      </c>
      <c r="M36" s="240">
        <f>G36*(1+L36/100)</f>
        <v>0</v>
      </c>
      <c r="N36" s="240">
        <v>2.1000000000000001E-4</v>
      </c>
      <c r="O36" s="240">
        <f>ROUND(E36*N36,2)</f>
        <v>0.03</v>
      </c>
      <c r="P36" s="240">
        <v>0</v>
      </c>
      <c r="Q36" s="240">
        <f>ROUND(E36*P36,2)</f>
        <v>0</v>
      </c>
      <c r="R36" s="240" t="s">
        <v>277</v>
      </c>
      <c r="S36" s="240" t="s">
        <v>154</v>
      </c>
      <c r="T36" s="241" t="s">
        <v>212</v>
      </c>
      <c r="U36" s="223">
        <v>0.1</v>
      </c>
      <c r="V36" s="223">
        <f>ROUND(E36*U36,2)</f>
        <v>15.8</v>
      </c>
      <c r="W36" s="223"/>
      <c r="X36" s="223" t="s">
        <v>142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143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6"/>
      <c r="D37" s="247"/>
      <c r="E37" s="247"/>
      <c r="F37" s="247"/>
      <c r="G37" s="247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13"/>
      <c r="Z37" s="213"/>
      <c r="AA37" s="213"/>
      <c r="AB37" s="213"/>
      <c r="AC37" s="213"/>
      <c r="AD37" s="213"/>
      <c r="AE37" s="213"/>
      <c r="AF37" s="213"/>
      <c r="AG37" s="213" t="s">
        <v>138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13" x14ac:dyDescent="0.25">
      <c r="A38" s="229" t="s">
        <v>114</v>
      </c>
      <c r="B38" s="230" t="s">
        <v>86</v>
      </c>
      <c r="C38" s="249" t="s">
        <v>27</v>
      </c>
      <c r="D38" s="231"/>
      <c r="E38" s="232"/>
      <c r="F38" s="233"/>
      <c r="G38" s="233">
        <f>SUMIF(AG39:AG44,"&lt;&gt;NOR",G39:G44)</f>
        <v>0</v>
      </c>
      <c r="H38" s="233"/>
      <c r="I38" s="233">
        <f>SUM(I39:I44)</f>
        <v>0</v>
      </c>
      <c r="J38" s="233"/>
      <c r="K38" s="233">
        <f>SUM(K39:K44)</f>
        <v>0</v>
      </c>
      <c r="L38" s="233"/>
      <c r="M38" s="233">
        <f>SUM(M39:M44)</f>
        <v>0</v>
      </c>
      <c r="N38" s="233"/>
      <c r="O38" s="233">
        <f>SUM(O39:O44)</f>
        <v>0</v>
      </c>
      <c r="P38" s="233"/>
      <c r="Q38" s="233">
        <f>SUM(Q39:Q44)</f>
        <v>0</v>
      </c>
      <c r="R38" s="233"/>
      <c r="S38" s="233"/>
      <c r="T38" s="234"/>
      <c r="U38" s="228"/>
      <c r="V38" s="228">
        <f>SUM(V39:V44)</f>
        <v>12</v>
      </c>
      <c r="W38" s="228"/>
      <c r="X38" s="228"/>
      <c r="AG38" t="s">
        <v>115</v>
      </c>
    </row>
    <row r="39" spans="1:60" outlineLevel="1" x14ac:dyDescent="0.25">
      <c r="A39" s="235">
        <v>12</v>
      </c>
      <c r="B39" s="236" t="s">
        <v>204</v>
      </c>
      <c r="C39" s="250" t="s">
        <v>205</v>
      </c>
      <c r="D39" s="237" t="s">
        <v>192</v>
      </c>
      <c r="E39" s="238">
        <v>1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0"/>
      <c r="S39" s="240" t="s">
        <v>119</v>
      </c>
      <c r="T39" s="241" t="s">
        <v>120</v>
      </c>
      <c r="U39" s="223">
        <v>0</v>
      </c>
      <c r="V39" s="223">
        <f>ROUND(E39*U39,2)</f>
        <v>0</v>
      </c>
      <c r="W39" s="223"/>
      <c r="X39" s="223" t="s">
        <v>142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203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6"/>
      <c r="D40" s="247"/>
      <c r="E40" s="247"/>
      <c r="F40" s="247"/>
      <c r="G40" s="247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138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35">
        <v>13</v>
      </c>
      <c r="B41" s="236" t="s">
        <v>206</v>
      </c>
      <c r="C41" s="250" t="s">
        <v>207</v>
      </c>
      <c r="D41" s="237" t="s">
        <v>192</v>
      </c>
      <c r="E41" s="238">
        <v>1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0"/>
      <c r="S41" s="240" t="s">
        <v>119</v>
      </c>
      <c r="T41" s="241" t="s">
        <v>120</v>
      </c>
      <c r="U41" s="223">
        <v>0</v>
      </c>
      <c r="V41" s="223">
        <f>ROUND(E41*U41,2)</f>
        <v>0</v>
      </c>
      <c r="W41" s="223"/>
      <c r="X41" s="223" t="s">
        <v>142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203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6"/>
      <c r="D42" s="247"/>
      <c r="E42" s="247"/>
      <c r="F42" s="247"/>
      <c r="G42" s="247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138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5">
        <v>14</v>
      </c>
      <c r="B43" s="236" t="s">
        <v>215</v>
      </c>
      <c r="C43" s="250" t="s">
        <v>216</v>
      </c>
      <c r="D43" s="237" t="s">
        <v>210</v>
      </c>
      <c r="E43" s="238">
        <v>12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0" t="s">
        <v>211</v>
      </c>
      <c r="S43" s="240" t="s">
        <v>154</v>
      </c>
      <c r="T43" s="241" t="s">
        <v>212</v>
      </c>
      <c r="U43" s="223">
        <v>1</v>
      </c>
      <c r="V43" s="223">
        <f>ROUND(E43*U43,2)</f>
        <v>12</v>
      </c>
      <c r="W43" s="223"/>
      <c r="X43" s="223" t="s">
        <v>213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214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6"/>
      <c r="D44" s="247"/>
      <c r="E44" s="247"/>
      <c r="F44" s="247"/>
      <c r="G44" s="247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138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5">
      <c r="A45" s="3"/>
      <c r="B45" s="4"/>
      <c r="C45" s="257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101</v>
      </c>
    </row>
    <row r="46" spans="1:60" ht="13" x14ac:dyDescent="0.25">
      <c r="A46" s="216"/>
      <c r="B46" s="217" t="s">
        <v>29</v>
      </c>
      <c r="C46" s="258"/>
      <c r="D46" s="218"/>
      <c r="E46" s="219"/>
      <c r="F46" s="219"/>
      <c r="G46" s="248">
        <f>G8+G21+G25+G30+G33+G38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223</v>
      </c>
    </row>
    <row r="47" spans="1:60" x14ac:dyDescent="0.25">
      <c r="C47" s="259"/>
      <c r="D47" s="10"/>
      <c r="AG47" t="s">
        <v>224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yDfVEljSGHPgtpe3lXV9pVjU2lx4dYDP++4F5fKAcBPe5Ny/HgG4f++7ZQgkX/GXh8Ug2vVJtQa3K7GRNGJZ5Q==" saltValue="NO5xyPYCdk5HEIzUSQqHEw==" spinCount="100000" sheet="1"/>
  <mergeCells count="21">
    <mergeCell ref="C40:G40"/>
    <mergeCell ref="C42:G42"/>
    <mergeCell ref="C44:G44"/>
    <mergeCell ref="C24:G24"/>
    <mergeCell ref="C27:G27"/>
    <mergeCell ref="C29:G29"/>
    <mergeCell ref="C32:G32"/>
    <mergeCell ref="C35:G35"/>
    <mergeCell ref="C37:G37"/>
    <mergeCell ref="C13:G13"/>
    <mergeCell ref="C14:G14"/>
    <mergeCell ref="C16:G16"/>
    <mergeCell ref="C18:G18"/>
    <mergeCell ref="C20:G20"/>
    <mergeCell ref="C23:G23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5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88</v>
      </c>
      <c r="B1" s="198"/>
      <c r="C1" s="198"/>
      <c r="D1" s="198"/>
      <c r="E1" s="198"/>
      <c r="F1" s="198"/>
      <c r="G1" s="198"/>
      <c r="AG1" t="s">
        <v>89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90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90</v>
      </c>
      <c r="AG3" t="s">
        <v>91</v>
      </c>
    </row>
    <row r="4" spans="1:60" ht="25" customHeight="1" x14ac:dyDescent="0.25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92</v>
      </c>
    </row>
    <row r="5" spans="1:60" x14ac:dyDescent="0.25">
      <c r="D5" s="10"/>
    </row>
    <row r="6" spans="1:60" ht="37.5" x14ac:dyDescent="0.25">
      <c r="A6" s="209" t="s">
        <v>93</v>
      </c>
      <c r="B6" s="211" t="s">
        <v>94</v>
      </c>
      <c r="C6" s="211" t="s">
        <v>95</v>
      </c>
      <c r="D6" s="210" t="s">
        <v>96</v>
      </c>
      <c r="E6" s="209" t="s">
        <v>97</v>
      </c>
      <c r="F6" s="208" t="s">
        <v>98</v>
      </c>
      <c r="G6" s="209" t="s">
        <v>29</v>
      </c>
      <c r="H6" s="212" t="s">
        <v>30</v>
      </c>
      <c r="I6" s="212" t="s">
        <v>99</v>
      </c>
      <c r="J6" s="212" t="s">
        <v>31</v>
      </c>
      <c r="K6" s="212" t="s">
        <v>100</v>
      </c>
      <c r="L6" s="212" t="s">
        <v>101</v>
      </c>
      <c r="M6" s="212" t="s">
        <v>102</v>
      </c>
      <c r="N6" s="212" t="s">
        <v>103</v>
      </c>
      <c r="O6" s="212" t="s">
        <v>104</v>
      </c>
      <c r="P6" s="212" t="s">
        <v>105</v>
      </c>
      <c r="Q6" s="212" t="s">
        <v>106</v>
      </c>
      <c r="R6" s="212" t="s">
        <v>107</v>
      </c>
      <c r="S6" s="212" t="s">
        <v>108</v>
      </c>
      <c r="T6" s="212" t="s">
        <v>109</v>
      </c>
      <c r="U6" s="212" t="s">
        <v>110</v>
      </c>
      <c r="V6" s="212" t="s">
        <v>111</v>
      </c>
      <c r="W6" s="212" t="s">
        <v>112</v>
      </c>
      <c r="X6" s="212" t="s">
        <v>113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15"/>
      <c r="X7" s="215"/>
    </row>
    <row r="8" spans="1:60" ht="13" x14ac:dyDescent="0.25">
      <c r="A8" s="229" t="s">
        <v>114</v>
      </c>
      <c r="B8" s="230" t="s">
        <v>62</v>
      </c>
      <c r="C8" s="249" t="s">
        <v>63</v>
      </c>
      <c r="D8" s="231"/>
      <c r="E8" s="232"/>
      <c r="F8" s="233"/>
      <c r="G8" s="233">
        <f>SUMIF(AG9:AG46,"&lt;&gt;NOR",G9:G46)</f>
        <v>0</v>
      </c>
      <c r="H8" s="233"/>
      <c r="I8" s="233">
        <f>SUM(I9:I46)</f>
        <v>0</v>
      </c>
      <c r="J8" s="233"/>
      <c r="K8" s="233">
        <f>SUM(K9:K46)</f>
        <v>0</v>
      </c>
      <c r="L8" s="233"/>
      <c r="M8" s="233">
        <f>SUM(M9:M46)</f>
        <v>0</v>
      </c>
      <c r="N8" s="233"/>
      <c r="O8" s="233">
        <f>SUM(O9:O46)</f>
        <v>0</v>
      </c>
      <c r="P8" s="233"/>
      <c r="Q8" s="233">
        <f>SUM(Q9:Q46)</f>
        <v>0</v>
      </c>
      <c r="R8" s="233"/>
      <c r="S8" s="233"/>
      <c r="T8" s="234"/>
      <c r="U8" s="228"/>
      <c r="V8" s="228">
        <f>SUM(V9:V46)</f>
        <v>0</v>
      </c>
      <c r="W8" s="228"/>
      <c r="X8" s="228"/>
      <c r="AG8" t="s">
        <v>115</v>
      </c>
    </row>
    <row r="9" spans="1:60" outlineLevel="1" x14ac:dyDescent="0.25">
      <c r="A9" s="235">
        <v>1</v>
      </c>
      <c r="B9" s="236" t="s">
        <v>280</v>
      </c>
      <c r="C9" s="250" t="s">
        <v>281</v>
      </c>
      <c r="D9" s="237" t="s">
        <v>235</v>
      </c>
      <c r="E9" s="238">
        <v>30</v>
      </c>
      <c r="F9" s="239"/>
      <c r="G9" s="240">
        <f>ROUND(E9*F9,2)</f>
        <v>0</v>
      </c>
      <c r="H9" s="239"/>
      <c r="I9" s="240">
        <f>ROUND(E9*H9,2)</f>
        <v>0</v>
      </c>
      <c r="J9" s="239"/>
      <c r="K9" s="240">
        <f>ROUND(E9*J9,2)</f>
        <v>0</v>
      </c>
      <c r="L9" s="240">
        <v>21</v>
      </c>
      <c r="M9" s="240">
        <f>G9*(1+L9/100)</f>
        <v>0</v>
      </c>
      <c r="N9" s="240">
        <v>0</v>
      </c>
      <c r="O9" s="240">
        <f>ROUND(E9*N9,2)</f>
        <v>0</v>
      </c>
      <c r="P9" s="240">
        <v>0</v>
      </c>
      <c r="Q9" s="240">
        <f>ROUND(E9*P9,2)</f>
        <v>0</v>
      </c>
      <c r="R9" s="240"/>
      <c r="S9" s="240" t="s">
        <v>119</v>
      </c>
      <c r="T9" s="241" t="s">
        <v>120</v>
      </c>
      <c r="U9" s="223">
        <v>0</v>
      </c>
      <c r="V9" s="223">
        <f>ROUND(E9*U9,2)</f>
        <v>0</v>
      </c>
      <c r="W9" s="223"/>
      <c r="X9" s="223" t="s">
        <v>142</v>
      </c>
      <c r="Y9" s="213"/>
      <c r="Z9" s="213"/>
      <c r="AA9" s="213"/>
      <c r="AB9" s="213"/>
      <c r="AC9" s="213"/>
      <c r="AD9" s="213"/>
      <c r="AE9" s="213"/>
      <c r="AF9" s="213"/>
      <c r="AG9" s="213" t="s">
        <v>203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6"/>
      <c r="D10" s="247"/>
      <c r="E10" s="247"/>
      <c r="F10" s="247"/>
      <c r="G10" s="247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13"/>
      <c r="Z10" s="213"/>
      <c r="AA10" s="213"/>
      <c r="AB10" s="213"/>
      <c r="AC10" s="213"/>
      <c r="AD10" s="213"/>
      <c r="AE10" s="213"/>
      <c r="AF10" s="213"/>
      <c r="AG10" s="213" t="s">
        <v>138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35">
        <v>2</v>
      </c>
      <c r="B11" s="236" t="s">
        <v>282</v>
      </c>
      <c r="C11" s="250" t="s">
        <v>283</v>
      </c>
      <c r="D11" s="237" t="s">
        <v>235</v>
      </c>
      <c r="E11" s="238">
        <v>48</v>
      </c>
      <c r="F11" s="239"/>
      <c r="G11" s="240">
        <f>ROUND(E11*F11,2)</f>
        <v>0</v>
      </c>
      <c r="H11" s="239"/>
      <c r="I11" s="240">
        <f>ROUND(E11*H11,2)</f>
        <v>0</v>
      </c>
      <c r="J11" s="239"/>
      <c r="K11" s="240">
        <f>ROUND(E11*J11,2)</f>
        <v>0</v>
      </c>
      <c r="L11" s="240">
        <v>21</v>
      </c>
      <c r="M11" s="240">
        <f>G11*(1+L11/100)</f>
        <v>0</v>
      </c>
      <c r="N11" s="240">
        <v>0</v>
      </c>
      <c r="O11" s="240">
        <f>ROUND(E11*N11,2)</f>
        <v>0</v>
      </c>
      <c r="P11" s="240">
        <v>0</v>
      </c>
      <c r="Q11" s="240">
        <f>ROUND(E11*P11,2)</f>
        <v>0</v>
      </c>
      <c r="R11" s="240"/>
      <c r="S11" s="240" t="s">
        <v>119</v>
      </c>
      <c r="T11" s="241" t="s">
        <v>120</v>
      </c>
      <c r="U11" s="223">
        <v>0</v>
      </c>
      <c r="V11" s="223">
        <f>ROUND(E11*U11,2)</f>
        <v>0</v>
      </c>
      <c r="W11" s="223"/>
      <c r="X11" s="223" t="s">
        <v>142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203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6"/>
      <c r="D12" s="247"/>
      <c r="E12" s="247"/>
      <c r="F12" s="247"/>
      <c r="G12" s="247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13"/>
      <c r="Z12" s="213"/>
      <c r="AA12" s="213"/>
      <c r="AB12" s="213"/>
      <c r="AC12" s="213"/>
      <c r="AD12" s="213"/>
      <c r="AE12" s="213"/>
      <c r="AF12" s="213"/>
      <c r="AG12" s="213" t="s">
        <v>138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35">
        <v>3</v>
      </c>
      <c r="B13" s="236" t="s">
        <v>284</v>
      </c>
      <c r="C13" s="250" t="s">
        <v>285</v>
      </c>
      <c r="D13" s="237" t="s">
        <v>235</v>
      </c>
      <c r="E13" s="238">
        <v>12</v>
      </c>
      <c r="F13" s="239"/>
      <c r="G13" s="240">
        <f>ROUND(E13*F13,2)</f>
        <v>0</v>
      </c>
      <c r="H13" s="239"/>
      <c r="I13" s="240">
        <f>ROUND(E13*H13,2)</f>
        <v>0</v>
      </c>
      <c r="J13" s="239"/>
      <c r="K13" s="240">
        <f>ROUND(E13*J13,2)</f>
        <v>0</v>
      </c>
      <c r="L13" s="240">
        <v>21</v>
      </c>
      <c r="M13" s="240">
        <f>G13*(1+L13/100)</f>
        <v>0</v>
      </c>
      <c r="N13" s="240">
        <v>0</v>
      </c>
      <c r="O13" s="240">
        <f>ROUND(E13*N13,2)</f>
        <v>0</v>
      </c>
      <c r="P13" s="240">
        <v>0</v>
      </c>
      <c r="Q13" s="240">
        <f>ROUND(E13*P13,2)</f>
        <v>0</v>
      </c>
      <c r="R13" s="240"/>
      <c r="S13" s="240" t="s">
        <v>119</v>
      </c>
      <c r="T13" s="241" t="s">
        <v>120</v>
      </c>
      <c r="U13" s="223">
        <v>0</v>
      </c>
      <c r="V13" s="223">
        <f>ROUND(E13*U13,2)</f>
        <v>0</v>
      </c>
      <c r="W13" s="223"/>
      <c r="X13" s="223" t="s">
        <v>142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203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6"/>
      <c r="D14" s="247"/>
      <c r="E14" s="247"/>
      <c r="F14" s="247"/>
      <c r="G14" s="247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13"/>
      <c r="Z14" s="213"/>
      <c r="AA14" s="213"/>
      <c r="AB14" s="213"/>
      <c r="AC14" s="213"/>
      <c r="AD14" s="213"/>
      <c r="AE14" s="213"/>
      <c r="AF14" s="213"/>
      <c r="AG14" s="213" t="s">
        <v>138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35">
        <v>4</v>
      </c>
      <c r="B15" s="236" t="s">
        <v>286</v>
      </c>
      <c r="C15" s="250" t="s">
        <v>287</v>
      </c>
      <c r="D15" s="237" t="s">
        <v>235</v>
      </c>
      <c r="E15" s="238">
        <v>18</v>
      </c>
      <c r="F15" s="239"/>
      <c r="G15" s="240">
        <f>ROUND(E15*F15,2)</f>
        <v>0</v>
      </c>
      <c r="H15" s="239"/>
      <c r="I15" s="240">
        <f>ROUND(E15*H15,2)</f>
        <v>0</v>
      </c>
      <c r="J15" s="239"/>
      <c r="K15" s="240">
        <f>ROUND(E15*J15,2)</f>
        <v>0</v>
      </c>
      <c r="L15" s="240">
        <v>21</v>
      </c>
      <c r="M15" s="240">
        <f>G15*(1+L15/100)</f>
        <v>0</v>
      </c>
      <c r="N15" s="240">
        <v>0</v>
      </c>
      <c r="O15" s="240">
        <f>ROUND(E15*N15,2)</f>
        <v>0</v>
      </c>
      <c r="P15" s="240">
        <v>0</v>
      </c>
      <c r="Q15" s="240">
        <f>ROUND(E15*P15,2)</f>
        <v>0</v>
      </c>
      <c r="R15" s="240"/>
      <c r="S15" s="240" t="s">
        <v>119</v>
      </c>
      <c r="T15" s="241" t="s">
        <v>120</v>
      </c>
      <c r="U15" s="223">
        <v>0</v>
      </c>
      <c r="V15" s="223">
        <f>ROUND(E15*U15,2)</f>
        <v>0</v>
      </c>
      <c r="W15" s="223"/>
      <c r="X15" s="223" t="s">
        <v>142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203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6"/>
      <c r="D16" s="247"/>
      <c r="E16" s="247"/>
      <c r="F16" s="247"/>
      <c r="G16" s="247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13"/>
      <c r="Z16" s="213"/>
      <c r="AA16" s="213"/>
      <c r="AB16" s="213"/>
      <c r="AC16" s="213"/>
      <c r="AD16" s="213"/>
      <c r="AE16" s="213"/>
      <c r="AF16" s="213"/>
      <c r="AG16" s="213" t="s">
        <v>138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35">
        <v>5</v>
      </c>
      <c r="B17" s="236" t="s">
        <v>288</v>
      </c>
      <c r="C17" s="250" t="s">
        <v>289</v>
      </c>
      <c r="D17" s="237" t="s">
        <v>235</v>
      </c>
      <c r="E17" s="238">
        <v>10</v>
      </c>
      <c r="F17" s="239"/>
      <c r="G17" s="240">
        <f>ROUND(E17*F17,2)</f>
        <v>0</v>
      </c>
      <c r="H17" s="239"/>
      <c r="I17" s="240">
        <f>ROUND(E17*H17,2)</f>
        <v>0</v>
      </c>
      <c r="J17" s="239"/>
      <c r="K17" s="240">
        <f>ROUND(E17*J17,2)</f>
        <v>0</v>
      </c>
      <c r="L17" s="240">
        <v>21</v>
      </c>
      <c r="M17" s="240">
        <f>G17*(1+L17/100)</f>
        <v>0</v>
      </c>
      <c r="N17" s="240">
        <v>0</v>
      </c>
      <c r="O17" s="240">
        <f>ROUND(E17*N17,2)</f>
        <v>0</v>
      </c>
      <c r="P17" s="240">
        <v>0</v>
      </c>
      <c r="Q17" s="240">
        <f>ROUND(E17*P17,2)</f>
        <v>0</v>
      </c>
      <c r="R17" s="240"/>
      <c r="S17" s="240" t="s">
        <v>119</v>
      </c>
      <c r="T17" s="241" t="s">
        <v>120</v>
      </c>
      <c r="U17" s="223">
        <v>0</v>
      </c>
      <c r="V17" s="223">
        <f>ROUND(E17*U17,2)</f>
        <v>0</v>
      </c>
      <c r="W17" s="223"/>
      <c r="X17" s="223" t="s">
        <v>142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203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6"/>
      <c r="D18" s="247"/>
      <c r="E18" s="247"/>
      <c r="F18" s="247"/>
      <c r="G18" s="247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13"/>
      <c r="Z18" s="213"/>
      <c r="AA18" s="213"/>
      <c r="AB18" s="213"/>
      <c r="AC18" s="213"/>
      <c r="AD18" s="213"/>
      <c r="AE18" s="213"/>
      <c r="AF18" s="213"/>
      <c r="AG18" s="213" t="s">
        <v>138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35">
        <v>6</v>
      </c>
      <c r="B19" s="236" t="s">
        <v>290</v>
      </c>
      <c r="C19" s="250" t="s">
        <v>291</v>
      </c>
      <c r="D19" s="237" t="s">
        <v>235</v>
      </c>
      <c r="E19" s="238">
        <v>32</v>
      </c>
      <c r="F19" s="239"/>
      <c r="G19" s="240">
        <f>ROUND(E19*F19,2)</f>
        <v>0</v>
      </c>
      <c r="H19" s="239"/>
      <c r="I19" s="240">
        <f>ROUND(E19*H19,2)</f>
        <v>0</v>
      </c>
      <c r="J19" s="239"/>
      <c r="K19" s="240">
        <f>ROUND(E19*J19,2)</f>
        <v>0</v>
      </c>
      <c r="L19" s="240">
        <v>21</v>
      </c>
      <c r="M19" s="240">
        <f>G19*(1+L19/100)</f>
        <v>0</v>
      </c>
      <c r="N19" s="240">
        <v>0</v>
      </c>
      <c r="O19" s="240">
        <f>ROUND(E19*N19,2)</f>
        <v>0</v>
      </c>
      <c r="P19" s="240">
        <v>0</v>
      </c>
      <c r="Q19" s="240">
        <f>ROUND(E19*P19,2)</f>
        <v>0</v>
      </c>
      <c r="R19" s="240"/>
      <c r="S19" s="240" t="s">
        <v>119</v>
      </c>
      <c r="T19" s="241" t="s">
        <v>120</v>
      </c>
      <c r="U19" s="223">
        <v>0</v>
      </c>
      <c r="V19" s="223">
        <f>ROUND(E19*U19,2)</f>
        <v>0</v>
      </c>
      <c r="W19" s="223"/>
      <c r="X19" s="223" t="s">
        <v>142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203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6"/>
      <c r="D20" s="247"/>
      <c r="E20" s="247"/>
      <c r="F20" s="247"/>
      <c r="G20" s="247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13"/>
      <c r="Z20" s="213"/>
      <c r="AA20" s="213"/>
      <c r="AB20" s="213"/>
      <c r="AC20" s="213"/>
      <c r="AD20" s="213"/>
      <c r="AE20" s="213"/>
      <c r="AF20" s="213"/>
      <c r="AG20" s="213" t="s">
        <v>138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35">
        <v>7</v>
      </c>
      <c r="B21" s="236" t="s">
        <v>292</v>
      </c>
      <c r="C21" s="250" t="s">
        <v>293</v>
      </c>
      <c r="D21" s="237" t="s">
        <v>235</v>
      </c>
      <c r="E21" s="238">
        <v>20</v>
      </c>
      <c r="F21" s="239"/>
      <c r="G21" s="240">
        <f>ROUND(E21*F21,2)</f>
        <v>0</v>
      </c>
      <c r="H21" s="239"/>
      <c r="I21" s="240">
        <f>ROUND(E21*H21,2)</f>
        <v>0</v>
      </c>
      <c r="J21" s="239"/>
      <c r="K21" s="240">
        <f>ROUND(E21*J21,2)</f>
        <v>0</v>
      </c>
      <c r="L21" s="240">
        <v>21</v>
      </c>
      <c r="M21" s="240">
        <f>G21*(1+L21/100)</f>
        <v>0</v>
      </c>
      <c r="N21" s="240">
        <v>0</v>
      </c>
      <c r="O21" s="240">
        <f>ROUND(E21*N21,2)</f>
        <v>0</v>
      </c>
      <c r="P21" s="240">
        <v>0</v>
      </c>
      <c r="Q21" s="240">
        <f>ROUND(E21*P21,2)</f>
        <v>0</v>
      </c>
      <c r="R21" s="240"/>
      <c r="S21" s="240" t="s">
        <v>119</v>
      </c>
      <c r="T21" s="241" t="s">
        <v>120</v>
      </c>
      <c r="U21" s="223">
        <v>0</v>
      </c>
      <c r="V21" s="223">
        <f>ROUND(E21*U21,2)</f>
        <v>0</v>
      </c>
      <c r="W21" s="223"/>
      <c r="X21" s="223" t="s">
        <v>142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203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6"/>
      <c r="D22" s="247"/>
      <c r="E22" s="247"/>
      <c r="F22" s="247"/>
      <c r="G22" s="247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13"/>
      <c r="Z22" s="213"/>
      <c r="AA22" s="213"/>
      <c r="AB22" s="213"/>
      <c r="AC22" s="213"/>
      <c r="AD22" s="213"/>
      <c r="AE22" s="213"/>
      <c r="AF22" s="213"/>
      <c r="AG22" s="213" t="s">
        <v>138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35">
        <v>8</v>
      </c>
      <c r="B23" s="236" t="s">
        <v>294</v>
      </c>
      <c r="C23" s="250" t="s">
        <v>295</v>
      </c>
      <c r="D23" s="237" t="s">
        <v>296</v>
      </c>
      <c r="E23" s="238">
        <v>12</v>
      </c>
      <c r="F23" s="239"/>
      <c r="G23" s="240">
        <f>ROUND(E23*F23,2)</f>
        <v>0</v>
      </c>
      <c r="H23" s="239"/>
      <c r="I23" s="240">
        <f>ROUND(E23*H23,2)</f>
        <v>0</v>
      </c>
      <c r="J23" s="239"/>
      <c r="K23" s="240">
        <f>ROUND(E23*J23,2)</f>
        <v>0</v>
      </c>
      <c r="L23" s="240">
        <v>21</v>
      </c>
      <c r="M23" s="240">
        <f>G23*(1+L23/100)</f>
        <v>0</v>
      </c>
      <c r="N23" s="240">
        <v>0</v>
      </c>
      <c r="O23" s="240">
        <f>ROUND(E23*N23,2)</f>
        <v>0</v>
      </c>
      <c r="P23" s="240">
        <v>0</v>
      </c>
      <c r="Q23" s="240">
        <f>ROUND(E23*P23,2)</f>
        <v>0</v>
      </c>
      <c r="R23" s="240"/>
      <c r="S23" s="240" t="s">
        <v>119</v>
      </c>
      <c r="T23" s="241" t="s">
        <v>120</v>
      </c>
      <c r="U23" s="223">
        <v>0</v>
      </c>
      <c r="V23" s="223">
        <f>ROUND(E23*U23,2)</f>
        <v>0</v>
      </c>
      <c r="W23" s="223"/>
      <c r="X23" s="223" t="s">
        <v>142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203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6"/>
      <c r="D24" s="247"/>
      <c r="E24" s="247"/>
      <c r="F24" s="247"/>
      <c r="G24" s="247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13"/>
      <c r="Z24" s="213"/>
      <c r="AA24" s="213"/>
      <c r="AB24" s="213"/>
      <c r="AC24" s="213"/>
      <c r="AD24" s="213"/>
      <c r="AE24" s="213"/>
      <c r="AF24" s="213"/>
      <c r="AG24" s="213" t="s">
        <v>138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35">
        <v>9</v>
      </c>
      <c r="B25" s="236" t="s">
        <v>297</v>
      </c>
      <c r="C25" s="250" t="s">
        <v>298</v>
      </c>
      <c r="D25" s="237" t="s">
        <v>296</v>
      </c>
      <c r="E25" s="238">
        <v>6</v>
      </c>
      <c r="F25" s="239"/>
      <c r="G25" s="240">
        <f>ROUND(E25*F25,2)</f>
        <v>0</v>
      </c>
      <c r="H25" s="239"/>
      <c r="I25" s="240">
        <f>ROUND(E25*H25,2)</f>
        <v>0</v>
      </c>
      <c r="J25" s="239"/>
      <c r="K25" s="240">
        <f>ROUND(E25*J25,2)</f>
        <v>0</v>
      </c>
      <c r="L25" s="240">
        <v>21</v>
      </c>
      <c r="M25" s="240">
        <f>G25*(1+L25/100)</f>
        <v>0</v>
      </c>
      <c r="N25" s="240">
        <v>0</v>
      </c>
      <c r="O25" s="240">
        <f>ROUND(E25*N25,2)</f>
        <v>0</v>
      </c>
      <c r="P25" s="240">
        <v>0</v>
      </c>
      <c r="Q25" s="240">
        <f>ROUND(E25*P25,2)</f>
        <v>0</v>
      </c>
      <c r="R25" s="240"/>
      <c r="S25" s="240" t="s">
        <v>119</v>
      </c>
      <c r="T25" s="241" t="s">
        <v>120</v>
      </c>
      <c r="U25" s="223">
        <v>0</v>
      </c>
      <c r="V25" s="223">
        <f>ROUND(E25*U25,2)</f>
        <v>0</v>
      </c>
      <c r="W25" s="223"/>
      <c r="X25" s="223" t="s">
        <v>142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203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6"/>
      <c r="D26" s="247"/>
      <c r="E26" s="247"/>
      <c r="F26" s="247"/>
      <c r="G26" s="247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13"/>
      <c r="Z26" s="213"/>
      <c r="AA26" s="213"/>
      <c r="AB26" s="213"/>
      <c r="AC26" s="213"/>
      <c r="AD26" s="213"/>
      <c r="AE26" s="213"/>
      <c r="AF26" s="213"/>
      <c r="AG26" s="213" t="s">
        <v>138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35">
        <v>10</v>
      </c>
      <c r="B27" s="236" t="s">
        <v>299</v>
      </c>
      <c r="C27" s="250" t="s">
        <v>300</v>
      </c>
      <c r="D27" s="237" t="s">
        <v>296</v>
      </c>
      <c r="E27" s="238">
        <v>4</v>
      </c>
      <c r="F27" s="239"/>
      <c r="G27" s="240">
        <f>ROUND(E27*F27,2)</f>
        <v>0</v>
      </c>
      <c r="H27" s="239"/>
      <c r="I27" s="240">
        <f>ROUND(E27*H27,2)</f>
        <v>0</v>
      </c>
      <c r="J27" s="239"/>
      <c r="K27" s="240">
        <f>ROUND(E27*J27,2)</f>
        <v>0</v>
      </c>
      <c r="L27" s="240">
        <v>21</v>
      </c>
      <c r="M27" s="240">
        <f>G27*(1+L27/100)</f>
        <v>0</v>
      </c>
      <c r="N27" s="240">
        <v>0</v>
      </c>
      <c r="O27" s="240">
        <f>ROUND(E27*N27,2)</f>
        <v>0</v>
      </c>
      <c r="P27" s="240">
        <v>0</v>
      </c>
      <c r="Q27" s="240">
        <f>ROUND(E27*P27,2)</f>
        <v>0</v>
      </c>
      <c r="R27" s="240"/>
      <c r="S27" s="240" t="s">
        <v>119</v>
      </c>
      <c r="T27" s="241" t="s">
        <v>120</v>
      </c>
      <c r="U27" s="223">
        <v>0</v>
      </c>
      <c r="V27" s="223">
        <f>ROUND(E27*U27,2)</f>
        <v>0</v>
      </c>
      <c r="W27" s="223"/>
      <c r="X27" s="223" t="s">
        <v>142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203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6"/>
      <c r="D28" s="247"/>
      <c r="E28" s="247"/>
      <c r="F28" s="247"/>
      <c r="G28" s="247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13"/>
      <c r="Z28" s="213"/>
      <c r="AA28" s="213"/>
      <c r="AB28" s="213"/>
      <c r="AC28" s="213"/>
      <c r="AD28" s="213"/>
      <c r="AE28" s="213"/>
      <c r="AF28" s="213"/>
      <c r="AG28" s="213" t="s">
        <v>138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35">
        <v>11</v>
      </c>
      <c r="B29" s="236" t="s">
        <v>301</v>
      </c>
      <c r="C29" s="250" t="s">
        <v>302</v>
      </c>
      <c r="D29" s="237" t="s">
        <v>296</v>
      </c>
      <c r="E29" s="238">
        <v>2</v>
      </c>
      <c r="F29" s="239"/>
      <c r="G29" s="240">
        <f>ROUND(E29*F29,2)</f>
        <v>0</v>
      </c>
      <c r="H29" s="239"/>
      <c r="I29" s="240">
        <f>ROUND(E29*H29,2)</f>
        <v>0</v>
      </c>
      <c r="J29" s="239"/>
      <c r="K29" s="240">
        <f>ROUND(E29*J29,2)</f>
        <v>0</v>
      </c>
      <c r="L29" s="240">
        <v>21</v>
      </c>
      <c r="M29" s="240">
        <f>G29*(1+L29/100)</f>
        <v>0</v>
      </c>
      <c r="N29" s="240">
        <v>0</v>
      </c>
      <c r="O29" s="240">
        <f>ROUND(E29*N29,2)</f>
        <v>0</v>
      </c>
      <c r="P29" s="240">
        <v>0</v>
      </c>
      <c r="Q29" s="240">
        <f>ROUND(E29*P29,2)</f>
        <v>0</v>
      </c>
      <c r="R29" s="240"/>
      <c r="S29" s="240" t="s">
        <v>119</v>
      </c>
      <c r="T29" s="241" t="s">
        <v>120</v>
      </c>
      <c r="U29" s="223">
        <v>0</v>
      </c>
      <c r="V29" s="223">
        <f>ROUND(E29*U29,2)</f>
        <v>0</v>
      </c>
      <c r="W29" s="223"/>
      <c r="X29" s="223" t="s">
        <v>142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203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6"/>
      <c r="D30" s="247"/>
      <c r="E30" s="247"/>
      <c r="F30" s="247"/>
      <c r="G30" s="247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13"/>
      <c r="Z30" s="213"/>
      <c r="AA30" s="213"/>
      <c r="AB30" s="213"/>
      <c r="AC30" s="213"/>
      <c r="AD30" s="213"/>
      <c r="AE30" s="213"/>
      <c r="AF30" s="213"/>
      <c r="AG30" s="213" t="s">
        <v>138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35">
        <v>12</v>
      </c>
      <c r="B31" s="236" t="s">
        <v>303</v>
      </c>
      <c r="C31" s="250" t="s">
        <v>304</v>
      </c>
      <c r="D31" s="237" t="s">
        <v>183</v>
      </c>
      <c r="E31" s="238">
        <v>6</v>
      </c>
      <c r="F31" s="239"/>
      <c r="G31" s="240">
        <f>ROUND(E31*F31,2)</f>
        <v>0</v>
      </c>
      <c r="H31" s="239"/>
      <c r="I31" s="240">
        <f>ROUND(E31*H31,2)</f>
        <v>0</v>
      </c>
      <c r="J31" s="239"/>
      <c r="K31" s="240">
        <f>ROUND(E31*J31,2)</f>
        <v>0</v>
      </c>
      <c r="L31" s="240">
        <v>21</v>
      </c>
      <c r="M31" s="240">
        <f>G31*(1+L31/100)</f>
        <v>0</v>
      </c>
      <c r="N31" s="240">
        <v>0</v>
      </c>
      <c r="O31" s="240">
        <f>ROUND(E31*N31,2)</f>
        <v>0</v>
      </c>
      <c r="P31" s="240">
        <v>0</v>
      </c>
      <c r="Q31" s="240">
        <f>ROUND(E31*P31,2)</f>
        <v>0</v>
      </c>
      <c r="R31" s="240"/>
      <c r="S31" s="240" t="s">
        <v>119</v>
      </c>
      <c r="T31" s="241" t="s">
        <v>120</v>
      </c>
      <c r="U31" s="223">
        <v>0</v>
      </c>
      <c r="V31" s="223">
        <f>ROUND(E31*U31,2)</f>
        <v>0</v>
      </c>
      <c r="W31" s="223"/>
      <c r="X31" s="223" t="s">
        <v>142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203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6"/>
      <c r="D32" s="247"/>
      <c r="E32" s="247"/>
      <c r="F32" s="247"/>
      <c r="G32" s="247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13"/>
      <c r="Z32" s="213"/>
      <c r="AA32" s="213"/>
      <c r="AB32" s="213"/>
      <c r="AC32" s="213"/>
      <c r="AD32" s="213"/>
      <c r="AE32" s="213"/>
      <c r="AF32" s="213"/>
      <c r="AG32" s="213" t="s">
        <v>138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35">
        <v>13</v>
      </c>
      <c r="B33" s="236" t="s">
        <v>305</v>
      </c>
      <c r="C33" s="250" t="s">
        <v>306</v>
      </c>
      <c r="D33" s="237" t="s">
        <v>183</v>
      </c>
      <c r="E33" s="238">
        <v>2</v>
      </c>
      <c r="F33" s="239"/>
      <c r="G33" s="240">
        <f>ROUND(E33*F33,2)</f>
        <v>0</v>
      </c>
      <c r="H33" s="239"/>
      <c r="I33" s="240">
        <f>ROUND(E33*H33,2)</f>
        <v>0</v>
      </c>
      <c r="J33" s="239"/>
      <c r="K33" s="240">
        <f>ROUND(E33*J33,2)</f>
        <v>0</v>
      </c>
      <c r="L33" s="240">
        <v>21</v>
      </c>
      <c r="M33" s="240">
        <f>G33*(1+L33/100)</f>
        <v>0</v>
      </c>
      <c r="N33" s="240">
        <v>0</v>
      </c>
      <c r="O33" s="240">
        <f>ROUND(E33*N33,2)</f>
        <v>0</v>
      </c>
      <c r="P33" s="240">
        <v>0</v>
      </c>
      <c r="Q33" s="240">
        <f>ROUND(E33*P33,2)</f>
        <v>0</v>
      </c>
      <c r="R33" s="240"/>
      <c r="S33" s="240" t="s">
        <v>119</v>
      </c>
      <c r="T33" s="241" t="s">
        <v>120</v>
      </c>
      <c r="U33" s="223">
        <v>0</v>
      </c>
      <c r="V33" s="223">
        <f>ROUND(E33*U33,2)</f>
        <v>0</v>
      </c>
      <c r="W33" s="223"/>
      <c r="X33" s="223" t="s">
        <v>142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203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6"/>
      <c r="D34" s="247"/>
      <c r="E34" s="247"/>
      <c r="F34" s="247"/>
      <c r="G34" s="247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13"/>
      <c r="Z34" s="213"/>
      <c r="AA34" s="213"/>
      <c r="AB34" s="213"/>
      <c r="AC34" s="213"/>
      <c r="AD34" s="213"/>
      <c r="AE34" s="213"/>
      <c r="AF34" s="213"/>
      <c r="AG34" s="213" t="s">
        <v>138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0" outlineLevel="1" x14ac:dyDescent="0.25">
      <c r="A35" s="235">
        <v>14</v>
      </c>
      <c r="B35" s="236" t="s">
        <v>307</v>
      </c>
      <c r="C35" s="250" t="s">
        <v>308</v>
      </c>
      <c r="D35" s="237" t="s">
        <v>235</v>
      </c>
      <c r="E35" s="238">
        <v>4</v>
      </c>
      <c r="F35" s="239"/>
      <c r="G35" s="240">
        <f>ROUND(E35*F35,2)</f>
        <v>0</v>
      </c>
      <c r="H35" s="239"/>
      <c r="I35" s="240">
        <f>ROUND(E35*H35,2)</f>
        <v>0</v>
      </c>
      <c r="J35" s="239"/>
      <c r="K35" s="240">
        <f>ROUND(E35*J35,2)</f>
        <v>0</v>
      </c>
      <c r="L35" s="240">
        <v>21</v>
      </c>
      <c r="M35" s="240">
        <f>G35*(1+L35/100)</f>
        <v>0</v>
      </c>
      <c r="N35" s="240">
        <v>0</v>
      </c>
      <c r="O35" s="240">
        <f>ROUND(E35*N35,2)</f>
        <v>0</v>
      </c>
      <c r="P35" s="240">
        <v>0</v>
      </c>
      <c r="Q35" s="240">
        <f>ROUND(E35*P35,2)</f>
        <v>0</v>
      </c>
      <c r="R35" s="240"/>
      <c r="S35" s="240" t="s">
        <v>119</v>
      </c>
      <c r="T35" s="241" t="s">
        <v>120</v>
      </c>
      <c r="U35" s="223">
        <v>0</v>
      </c>
      <c r="V35" s="223">
        <f>ROUND(E35*U35,2)</f>
        <v>0</v>
      </c>
      <c r="W35" s="223"/>
      <c r="X35" s="223" t="s">
        <v>142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203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6"/>
      <c r="D36" s="247"/>
      <c r="E36" s="247"/>
      <c r="F36" s="247"/>
      <c r="G36" s="247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13"/>
      <c r="Z36" s="213"/>
      <c r="AA36" s="213"/>
      <c r="AB36" s="213"/>
      <c r="AC36" s="213"/>
      <c r="AD36" s="213"/>
      <c r="AE36" s="213"/>
      <c r="AF36" s="213"/>
      <c r="AG36" s="213" t="s">
        <v>138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35">
        <v>15</v>
      </c>
      <c r="B37" s="236" t="s">
        <v>309</v>
      </c>
      <c r="C37" s="250" t="s">
        <v>310</v>
      </c>
      <c r="D37" s="237" t="s">
        <v>183</v>
      </c>
      <c r="E37" s="238">
        <v>72</v>
      </c>
      <c r="F37" s="239"/>
      <c r="G37" s="240">
        <f>ROUND(E37*F37,2)</f>
        <v>0</v>
      </c>
      <c r="H37" s="239"/>
      <c r="I37" s="240">
        <f>ROUND(E37*H37,2)</f>
        <v>0</v>
      </c>
      <c r="J37" s="239"/>
      <c r="K37" s="240">
        <f>ROUND(E37*J37,2)</f>
        <v>0</v>
      </c>
      <c r="L37" s="240">
        <v>21</v>
      </c>
      <c r="M37" s="240">
        <f>G37*(1+L37/100)</f>
        <v>0</v>
      </c>
      <c r="N37" s="240">
        <v>0</v>
      </c>
      <c r="O37" s="240">
        <f>ROUND(E37*N37,2)</f>
        <v>0</v>
      </c>
      <c r="P37" s="240">
        <v>0</v>
      </c>
      <c r="Q37" s="240">
        <f>ROUND(E37*P37,2)</f>
        <v>0</v>
      </c>
      <c r="R37" s="240"/>
      <c r="S37" s="240" t="s">
        <v>119</v>
      </c>
      <c r="T37" s="241" t="s">
        <v>120</v>
      </c>
      <c r="U37" s="223">
        <v>0</v>
      </c>
      <c r="V37" s="223">
        <f>ROUND(E37*U37,2)</f>
        <v>0</v>
      </c>
      <c r="W37" s="223"/>
      <c r="X37" s="223" t="s">
        <v>142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203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6"/>
      <c r="D38" s="247"/>
      <c r="E38" s="247"/>
      <c r="F38" s="247"/>
      <c r="G38" s="247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13"/>
      <c r="Z38" s="213"/>
      <c r="AA38" s="213"/>
      <c r="AB38" s="213"/>
      <c r="AC38" s="213"/>
      <c r="AD38" s="213"/>
      <c r="AE38" s="213"/>
      <c r="AF38" s="213"/>
      <c r="AG38" s="213" t="s">
        <v>138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35">
        <v>16</v>
      </c>
      <c r="B39" s="236" t="s">
        <v>311</v>
      </c>
      <c r="C39" s="250" t="s">
        <v>312</v>
      </c>
      <c r="D39" s="237" t="s">
        <v>183</v>
      </c>
      <c r="E39" s="238">
        <v>120</v>
      </c>
      <c r="F39" s="239"/>
      <c r="G39" s="240">
        <f>ROUND(E39*F39,2)</f>
        <v>0</v>
      </c>
      <c r="H39" s="239"/>
      <c r="I39" s="240">
        <f>ROUND(E39*H39,2)</f>
        <v>0</v>
      </c>
      <c r="J39" s="239"/>
      <c r="K39" s="240">
        <f>ROUND(E39*J39,2)</f>
        <v>0</v>
      </c>
      <c r="L39" s="240">
        <v>21</v>
      </c>
      <c r="M39" s="240">
        <f>G39*(1+L39/100)</f>
        <v>0</v>
      </c>
      <c r="N39" s="240">
        <v>0</v>
      </c>
      <c r="O39" s="240">
        <f>ROUND(E39*N39,2)</f>
        <v>0</v>
      </c>
      <c r="P39" s="240">
        <v>0</v>
      </c>
      <c r="Q39" s="240">
        <f>ROUND(E39*P39,2)</f>
        <v>0</v>
      </c>
      <c r="R39" s="240"/>
      <c r="S39" s="240" t="s">
        <v>119</v>
      </c>
      <c r="T39" s="241" t="s">
        <v>120</v>
      </c>
      <c r="U39" s="223">
        <v>0</v>
      </c>
      <c r="V39" s="223">
        <f>ROUND(E39*U39,2)</f>
        <v>0</v>
      </c>
      <c r="W39" s="223"/>
      <c r="X39" s="223" t="s">
        <v>142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203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6"/>
      <c r="D40" s="247"/>
      <c r="E40" s="247"/>
      <c r="F40" s="247"/>
      <c r="G40" s="247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13"/>
      <c r="Z40" s="213"/>
      <c r="AA40" s="213"/>
      <c r="AB40" s="213"/>
      <c r="AC40" s="213"/>
      <c r="AD40" s="213"/>
      <c r="AE40" s="213"/>
      <c r="AF40" s="213"/>
      <c r="AG40" s="213" t="s">
        <v>138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35">
        <v>17</v>
      </c>
      <c r="B41" s="236" t="s">
        <v>313</v>
      </c>
      <c r="C41" s="250" t="s">
        <v>314</v>
      </c>
      <c r="D41" s="237" t="s">
        <v>235</v>
      </c>
      <c r="E41" s="238">
        <v>15</v>
      </c>
      <c r="F41" s="239"/>
      <c r="G41" s="240">
        <f>ROUND(E41*F41,2)</f>
        <v>0</v>
      </c>
      <c r="H41" s="239"/>
      <c r="I41" s="240">
        <f>ROUND(E41*H41,2)</f>
        <v>0</v>
      </c>
      <c r="J41" s="239"/>
      <c r="K41" s="240">
        <f>ROUND(E41*J41,2)</f>
        <v>0</v>
      </c>
      <c r="L41" s="240">
        <v>21</v>
      </c>
      <c r="M41" s="240">
        <f>G41*(1+L41/100)</f>
        <v>0</v>
      </c>
      <c r="N41" s="240">
        <v>0</v>
      </c>
      <c r="O41" s="240">
        <f>ROUND(E41*N41,2)</f>
        <v>0</v>
      </c>
      <c r="P41" s="240">
        <v>0</v>
      </c>
      <c r="Q41" s="240">
        <f>ROUND(E41*P41,2)</f>
        <v>0</v>
      </c>
      <c r="R41" s="240"/>
      <c r="S41" s="240" t="s">
        <v>119</v>
      </c>
      <c r="T41" s="241" t="s">
        <v>120</v>
      </c>
      <c r="U41" s="223">
        <v>0</v>
      </c>
      <c r="V41" s="223">
        <f>ROUND(E41*U41,2)</f>
        <v>0</v>
      </c>
      <c r="W41" s="223"/>
      <c r="X41" s="223" t="s">
        <v>142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203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6"/>
      <c r="D42" s="247"/>
      <c r="E42" s="247"/>
      <c r="F42" s="247"/>
      <c r="G42" s="247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13"/>
      <c r="Z42" s="213"/>
      <c r="AA42" s="213"/>
      <c r="AB42" s="213"/>
      <c r="AC42" s="213"/>
      <c r="AD42" s="213"/>
      <c r="AE42" s="213"/>
      <c r="AF42" s="213"/>
      <c r="AG42" s="213" t="s">
        <v>138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35">
        <v>18</v>
      </c>
      <c r="B43" s="236" t="s">
        <v>315</v>
      </c>
      <c r="C43" s="250" t="s">
        <v>316</v>
      </c>
      <c r="D43" s="237" t="s">
        <v>183</v>
      </c>
      <c r="E43" s="238">
        <v>32</v>
      </c>
      <c r="F43" s="239"/>
      <c r="G43" s="240">
        <f>ROUND(E43*F43,2)</f>
        <v>0</v>
      </c>
      <c r="H43" s="239"/>
      <c r="I43" s="240">
        <f>ROUND(E43*H43,2)</f>
        <v>0</v>
      </c>
      <c r="J43" s="239"/>
      <c r="K43" s="240">
        <f>ROUND(E43*J43,2)</f>
        <v>0</v>
      </c>
      <c r="L43" s="240">
        <v>21</v>
      </c>
      <c r="M43" s="240">
        <f>G43*(1+L43/100)</f>
        <v>0</v>
      </c>
      <c r="N43" s="240">
        <v>0</v>
      </c>
      <c r="O43" s="240">
        <f>ROUND(E43*N43,2)</f>
        <v>0</v>
      </c>
      <c r="P43" s="240">
        <v>0</v>
      </c>
      <c r="Q43" s="240">
        <f>ROUND(E43*P43,2)</f>
        <v>0</v>
      </c>
      <c r="R43" s="240"/>
      <c r="S43" s="240" t="s">
        <v>119</v>
      </c>
      <c r="T43" s="241" t="s">
        <v>120</v>
      </c>
      <c r="U43" s="223">
        <v>0</v>
      </c>
      <c r="V43" s="223">
        <f>ROUND(E43*U43,2)</f>
        <v>0</v>
      </c>
      <c r="W43" s="223"/>
      <c r="X43" s="223" t="s">
        <v>142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203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6"/>
      <c r="D44" s="247"/>
      <c r="E44" s="247"/>
      <c r="F44" s="247"/>
      <c r="G44" s="247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13"/>
      <c r="Z44" s="213"/>
      <c r="AA44" s="213"/>
      <c r="AB44" s="213"/>
      <c r="AC44" s="213"/>
      <c r="AD44" s="213"/>
      <c r="AE44" s="213"/>
      <c r="AF44" s="213"/>
      <c r="AG44" s="213" t="s">
        <v>138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35">
        <v>19</v>
      </c>
      <c r="B45" s="236" t="s">
        <v>317</v>
      </c>
      <c r="C45" s="250" t="s">
        <v>318</v>
      </c>
      <c r="D45" s="237" t="s">
        <v>183</v>
      </c>
      <c r="E45" s="238">
        <v>16</v>
      </c>
      <c r="F45" s="239"/>
      <c r="G45" s="240">
        <f>ROUND(E45*F45,2)</f>
        <v>0</v>
      </c>
      <c r="H45" s="239"/>
      <c r="I45" s="240">
        <f>ROUND(E45*H45,2)</f>
        <v>0</v>
      </c>
      <c r="J45" s="239"/>
      <c r="K45" s="240">
        <f>ROUND(E45*J45,2)</f>
        <v>0</v>
      </c>
      <c r="L45" s="240">
        <v>21</v>
      </c>
      <c r="M45" s="240">
        <f>G45*(1+L45/100)</f>
        <v>0</v>
      </c>
      <c r="N45" s="240">
        <v>0</v>
      </c>
      <c r="O45" s="240">
        <f>ROUND(E45*N45,2)</f>
        <v>0</v>
      </c>
      <c r="P45" s="240">
        <v>0</v>
      </c>
      <c r="Q45" s="240">
        <f>ROUND(E45*P45,2)</f>
        <v>0</v>
      </c>
      <c r="R45" s="240"/>
      <c r="S45" s="240" t="s">
        <v>119</v>
      </c>
      <c r="T45" s="241" t="s">
        <v>120</v>
      </c>
      <c r="U45" s="223">
        <v>0</v>
      </c>
      <c r="V45" s="223">
        <f>ROUND(E45*U45,2)</f>
        <v>0</v>
      </c>
      <c r="W45" s="223"/>
      <c r="X45" s="223" t="s">
        <v>142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203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6"/>
      <c r="D46" s="247"/>
      <c r="E46" s="247"/>
      <c r="F46" s="247"/>
      <c r="G46" s="247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13"/>
      <c r="Z46" s="213"/>
      <c r="AA46" s="213"/>
      <c r="AB46" s="213"/>
      <c r="AC46" s="213"/>
      <c r="AD46" s="213"/>
      <c r="AE46" s="213"/>
      <c r="AF46" s="213"/>
      <c r="AG46" s="213" t="s">
        <v>138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13" x14ac:dyDescent="0.25">
      <c r="A47" s="229" t="s">
        <v>114</v>
      </c>
      <c r="B47" s="230" t="s">
        <v>48</v>
      </c>
      <c r="C47" s="249" t="s">
        <v>64</v>
      </c>
      <c r="D47" s="231"/>
      <c r="E47" s="232"/>
      <c r="F47" s="233"/>
      <c r="G47" s="233">
        <f>SUMIF(AG48:AG51,"&lt;&gt;NOR",G48:G51)</f>
        <v>0</v>
      </c>
      <c r="H47" s="233"/>
      <c r="I47" s="233">
        <f>SUM(I48:I51)</f>
        <v>0</v>
      </c>
      <c r="J47" s="233"/>
      <c r="K47" s="233">
        <f>SUM(K48:K51)</f>
        <v>0</v>
      </c>
      <c r="L47" s="233"/>
      <c r="M47" s="233">
        <f>SUM(M48:M51)</f>
        <v>0</v>
      </c>
      <c r="N47" s="233"/>
      <c r="O47" s="233">
        <f>SUM(O48:O51)</f>
        <v>0</v>
      </c>
      <c r="P47" s="233"/>
      <c r="Q47" s="233">
        <f>SUM(Q48:Q51)</f>
        <v>0</v>
      </c>
      <c r="R47" s="233"/>
      <c r="S47" s="233"/>
      <c r="T47" s="234"/>
      <c r="U47" s="228"/>
      <c r="V47" s="228">
        <f>SUM(V48:V51)</f>
        <v>0</v>
      </c>
      <c r="W47" s="228"/>
      <c r="X47" s="228"/>
      <c r="AG47" t="s">
        <v>115</v>
      </c>
    </row>
    <row r="48" spans="1:60" outlineLevel="1" x14ac:dyDescent="0.25">
      <c r="A48" s="235">
        <v>20</v>
      </c>
      <c r="B48" s="236" t="s">
        <v>319</v>
      </c>
      <c r="C48" s="250" t="s">
        <v>320</v>
      </c>
      <c r="D48" s="237" t="s">
        <v>183</v>
      </c>
      <c r="E48" s="238">
        <v>1</v>
      </c>
      <c r="F48" s="239"/>
      <c r="G48" s="240">
        <f>ROUND(E48*F48,2)</f>
        <v>0</v>
      </c>
      <c r="H48" s="239"/>
      <c r="I48" s="240">
        <f>ROUND(E48*H48,2)</f>
        <v>0</v>
      </c>
      <c r="J48" s="239"/>
      <c r="K48" s="240">
        <f>ROUND(E48*J48,2)</f>
        <v>0</v>
      </c>
      <c r="L48" s="240">
        <v>21</v>
      </c>
      <c r="M48" s="240">
        <f>G48*(1+L48/100)</f>
        <v>0</v>
      </c>
      <c r="N48" s="240">
        <v>0</v>
      </c>
      <c r="O48" s="240">
        <f>ROUND(E48*N48,2)</f>
        <v>0</v>
      </c>
      <c r="P48" s="240">
        <v>0</v>
      </c>
      <c r="Q48" s="240">
        <f>ROUND(E48*P48,2)</f>
        <v>0</v>
      </c>
      <c r="R48" s="240"/>
      <c r="S48" s="240" t="s">
        <v>119</v>
      </c>
      <c r="T48" s="241" t="s">
        <v>120</v>
      </c>
      <c r="U48" s="223">
        <v>0</v>
      </c>
      <c r="V48" s="223">
        <f>ROUND(E48*U48,2)</f>
        <v>0</v>
      </c>
      <c r="W48" s="223"/>
      <c r="X48" s="223" t="s">
        <v>142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203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6"/>
      <c r="D49" s="247"/>
      <c r="E49" s="247"/>
      <c r="F49" s="247"/>
      <c r="G49" s="247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13"/>
      <c r="Z49" s="213"/>
      <c r="AA49" s="213"/>
      <c r="AB49" s="213"/>
      <c r="AC49" s="213"/>
      <c r="AD49" s="213"/>
      <c r="AE49" s="213"/>
      <c r="AF49" s="213"/>
      <c r="AG49" s="213" t="s">
        <v>138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35">
        <v>21</v>
      </c>
      <c r="B50" s="236" t="s">
        <v>321</v>
      </c>
      <c r="C50" s="250" t="s">
        <v>322</v>
      </c>
      <c r="D50" s="237" t="s">
        <v>183</v>
      </c>
      <c r="E50" s="238">
        <v>1</v>
      </c>
      <c r="F50" s="239"/>
      <c r="G50" s="240">
        <f>ROUND(E50*F50,2)</f>
        <v>0</v>
      </c>
      <c r="H50" s="239"/>
      <c r="I50" s="240">
        <f>ROUND(E50*H50,2)</f>
        <v>0</v>
      </c>
      <c r="J50" s="239"/>
      <c r="K50" s="240">
        <f>ROUND(E50*J50,2)</f>
        <v>0</v>
      </c>
      <c r="L50" s="240">
        <v>21</v>
      </c>
      <c r="M50" s="240">
        <f>G50*(1+L50/100)</f>
        <v>0</v>
      </c>
      <c r="N50" s="240">
        <v>0</v>
      </c>
      <c r="O50" s="240">
        <f>ROUND(E50*N50,2)</f>
        <v>0</v>
      </c>
      <c r="P50" s="240">
        <v>0</v>
      </c>
      <c r="Q50" s="240">
        <f>ROUND(E50*P50,2)</f>
        <v>0</v>
      </c>
      <c r="R50" s="240"/>
      <c r="S50" s="240" t="s">
        <v>119</v>
      </c>
      <c r="T50" s="241" t="s">
        <v>120</v>
      </c>
      <c r="U50" s="223">
        <v>0</v>
      </c>
      <c r="V50" s="223">
        <f>ROUND(E50*U50,2)</f>
        <v>0</v>
      </c>
      <c r="W50" s="223"/>
      <c r="X50" s="223" t="s">
        <v>142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203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6"/>
      <c r="D51" s="247"/>
      <c r="E51" s="247"/>
      <c r="F51" s="247"/>
      <c r="G51" s="247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13"/>
      <c r="Z51" s="213"/>
      <c r="AA51" s="213"/>
      <c r="AB51" s="213"/>
      <c r="AC51" s="213"/>
      <c r="AD51" s="213"/>
      <c r="AE51" s="213"/>
      <c r="AF51" s="213"/>
      <c r="AG51" s="213" t="s">
        <v>138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13" x14ac:dyDescent="0.25">
      <c r="A52" s="229" t="s">
        <v>114</v>
      </c>
      <c r="B52" s="230" t="s">
        <v>65</v>
      </c>
      <c r="C52" s="249" t="s">
        <v>66</v>
      </c>
      <c r="D52" s="231"/>
      <c r="E52" s="232"/>
      <c r="F52" s="233"/>
      <c r="G52" s="233">
        <f>SUMIF(AG53:AG58,"&lt;&gt;NOR",G53:G58)</f>
        <v>0</v>
      </c>
      <c r="H52" s="233"/>
      <c r="I52" s="233">
        <f>SUM(I53:I58)</f>
        <v>0</v>
      </c>
      <c r="J52" s="233"/>
      <c r="K52" s="233">
        <f>SUM(K53:K58)</f>
        <v>0</v>
      </c>
      <c r="L52" s="233"/>
      <c r="M52" s="233">
        <f>SUM(M53:M58)</f>
        <v>0</v>
      </c>
      <c r="N52" s="233"/>
      <c r="O52" s="233">
        <f>SUM(O53:O58)</f>
        <v>0</v>
      </c>
      <c r="P52" s="233"/>
      <c r="Q52" s="233">
        <f>SUM(Q53:Q58)</f>
        <v>0</v>
      </c>
      <c r="R52" s="233"/>
      <c r="S52" s="233"/>
      <c r="T52" s="234"/>
      <c r="U52" s="228"/>
      <c r="V52" s="228">
        <f>SUM(V53:V58)</f>
        <v>0</v>
      </c>
      <c r="W52" s="228"/>
      <c r="X52" s="228"/>
      <c r="AG52" t="s">
        <v>115</v>
      </c>
    </row>
    <row r="53" spans="1:60" outlineLevel="1" x14ac:dyDescent="0.25">
      <c r="A53" s="235">
        <v>22</v>
      </c>
      <c r="B53" s="236" t="s">
        <v>323</v>
      </c>
      <c r="C53" s="250" t="s">
        <v>324</v>
      </c>
      <c r="D53" s="237" t="s">
        <v>235</v>
      </c>
      <c r="E53" s="238">
        <v>20</v>
      </c>
      <c r="F53" s="239"/>
      <c r="G53" s="240">
        <f>ROUND(E53*F53,2)</f>
        <v>0</v>
      </c>
      <c r="H53" s="239"/>
      <c r="I53" s="240">
        <f>ROUND(E53*H53,2)</f>
        <v>0</v>
      </c>
      <c r="J53" s="239"/>
      <c r="K53" s="240">
        <f>ROUND(E53*J53,2)</f>
        <v>0</v>
      </c>
      <c r="L53" s="240">
        <v>21</v>
      </c>
      <c r="M53" s="240">
        <f>G53*(1+L53/100)</f>
        <v>0</v>
      </c>
      <c r="N53" s="240">
        <v>0</v>
      </c>
      <c r="O53" s="240">
        <f>ROUND(E53*N53,2)</f>
        <v>0</v>
      </c>
      <c r="P53" s="240">
        <v>0</v>
      </c>
      <c r="Q53" s="240">
        <f>ROUND(E53*P53,2)</f>
        <v>0</v>
      </c>
      <c r="R53" s="240"/>
      <c r="S53" s="240" t="s">
        <v>119</v>
      </c>
      <c r="T53" s="241" t="s">
        <v>120</v>
      </c>
      <c r="U53" s="223">
        <v>0</v>
      </c>
      <c r="V53" s="223">
        <f>ROUND(E53*U53,2)</f>
        <v>0</v>
      </c>
      <c r="W53" s="223"/>
      <c r="X53" s="223" t="s">
        <v>142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203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6"/>
      <c r="D54" s="247"/>
      <c r="E54" s="247"/>
      <c r="F54" s="247"/>
      <c r="G54" s="247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13"/>
      <c r="Z54" s="213"/>
      <c r="AA54" s="213"/>
      <c r="AB54" s="213"/>
      <c r="AC54" s="213"/>
      <c r="AD54" s="213"/>
      <c r="AE54" s="213"/>
      <c r="AF54" s="213"/>
      <c r="AG54" s="213" t="s">
        <v>138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35">
        <v>23</v>
      </c>
      <c r="B55" s="236" t="s">
        <v>325</v>
      </c>
      <c r="C55" s="250" t="s">
        <v>326</v>
      </c>
      <c r="D55" s="237" t="s">
        <v>186</v>
      </c>
      <c r="E55" s="238">
        <v>1</v>
      </c>
      <c r="F55" s="239"/>
      <c r="G55" s="240">
        <f>ROUND(E55*F55,2)</f>
        <v>0</v>
      </c>
      <c r="H55" s="239"/>
      <c r="I55" s="240">
        <f>ROUND(E55*H55,2)</f>
        <v>0</v>
      </c>
      <c r="J55" s="239"/>
      <c r="K55" s="240">
        <f>ROUND(E55*J55,2)</f>
        <v>0</v>
      </c>
      <c r="L55" s="240">
        <v>21</v>
      </c>
      <c r="M55" s="240">
        <f>G55*(1+L55/100)</f>
        <v>0</v>
      </c>
      <c r="N55" s="240">
        <v>0</v>
      </c>
      <c r="O55" s="240">
        <f>ROUND(E55*N55,2)</f>
        <v>0</v>
      </c>
      <c r="P55" s="240">
        <v>0</v>
      </c>
      <c r="Q55" s="240">
        <f>ROUND(E55*P55,2)</f>
        <v>0</v>
      </c>
      <c r="R55" s="240"/>
      <c r="S55" s="240" t="s">
        <v>119</v>
      </c>
      <c r="T55" s="241" t="s">
        <v>120</v>
      </c>
      <c r="U55" s="223">
        <v>0</v>
      </c>
      <c r="V55" s="223">
        <f>ROUND(E55*U55,2)</f>
        <v>0</v>
      </c>
      <c r="W55" s="223"/>
      <c r="X55" s="223" t="s">
        <v>142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203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6"/>
      <c r="D56" s="247"/>
      <c r="E56" s="247"/>
      <c r="F56" s="247"/>
      <c r="G56" s="247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3"/>
      <c r="W56" s="223"/>
      <c r="X56" s="223"/>
      <c r="Y56" s="213"/>
      <c r="Z56" s="213"/>
      <c r="AA56" s="213"/>
      <c r="AB56" s="213"/>
      <c r="AC56" s="213"/>
      <c r="AD56" s="213"/>
      <c r="AE56" s="213"/>
      <c r="AF56" s="213"/>
      <c r="AG56" s="213" t="s">
        <v>138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35">
        <v>24</v>
      </c>
      <c r="B57" s="236" t="s">
        <v>327</v>
      </c>
      <c r="C57" s="250" t="s">
        <v>328</v>
      </c>
      <c r="D57" s="237" t="s">
        <v>183</v>
      </c>
      <c r="E57" s="238">
        <v>1</v>
      </c>
      <c r="F57" s="239"/>
      <c r="G57" s="240">
        <f>ROUND(E57*F57,2)</f>
        <v>0</v>
      </c>
      <c r="H57" s="239"/>
      <c r="I57" s="240">
        <f>ROUND(E57*H57,2)</f>
        <v>0</v>
      </c>
      <c r="J57" s="239"/>
      <c r="K57" s="240">
        <f>ROUND(E57*J57,2)</f>
        <v>0</v>
      </c>
      <c r="L57" s="240">
        <v>21</v>
      </c>
      <c r="M57" s="240">
        <f>G57*(1+L57/100)</f>
        <v>0</v>
      </c>
      <c r="N57" s="240">
        <v>0</v>
      </c>
      <c r="O57" s="240">
        <f>ROUND(E57*N57,2)</f>
        <v>0</v>
      </c>
      <c r="P57" s="240">
        <v>0</v>
      </c>
      <c r="Q57" s="240">
        <f>ROUND(E57*P57,2)</f>
        <v>0</v>
      </c>
      <c r="R57" s="240"/>
      <c r="S57" s="240" t="s">
        <v>119</v>
      </c>
      <c r="T57" s="241" t="s">
        <v>120</v>
      </c>
      <c r="U57" s="223">
        <v>0</v>
      </c>
      <c r="V57" s="223">
        <f>ROUND(E57*U57,2)</f>
        <v>0</v>
      </c>
      <c r="W57" s="223"/>
      <c r="X57" s="223" t="s">
        <v>142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203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6"/>
      <c r="D58" s="247"/>
      <c r="E58" s="247"/>
      <c r="F58" s="247"/>
      <c r="G58" s="247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23"/>
      <c r="U58" s="223"/>
      <c r="V58" s="223"/>
      <c r="W58" s="223"/>
      <c r="X58" s="223"/>
      <c r="Y58" s="213"/>
      <c r="Z58" s="213"/>
      <c r="AA58" s="213"/>
      <c r="AB58" s="213"/>
      <c r="AC58" s="213"/>
      <c r="AD58" s="213"/>
      <c r="AE58" s="213"/>
      <c r="AF58" s="213"/>
      <c r="AG58" s="213" t="s">
        <v>138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13" x14ac:dyDescent="0.25">
      <c r="A59" s="229" t="s">
        <v>114</v>
      </c>
      <c r="B59" s="230" t="s">
        <v>68</v>
      </c>
      <c r="C59" s="249" t="s">
        <v>69</v>
      </c>
      <c r="D59" s="231"/>
      <c r="E59" s="232"/>
      <c r="F59" s="233"/>
      <c r="G59" s="233">
        <f>SUMIF(AG60:AG73,"&lt;&gt;NOR",G60:G73)</f>
        <v>0</v>
      </c>
      <c r="H59" s="233"/>
      <c r="I59" s="233">
        <f>SUM(I60:I73)</f>
        <v>0</v>
      </c>
      <c r="J59" s="233"/>
      <c r="K59" s="233">
        <f>SUM(K60:K73)</f>
        <v>0</v>
      </c>
      <c r="L59" s="233"/>
      <c r="M59" s="233">
        <f>SUM(M60:M73)</f>
        <v>0</v>
      </c>
      <c r="N59" s="233"/>
      <c r="O59" s="233">
        <f>SUM(O60:O73)</f>
        <v>0</v>
      </c>
      <c r="P59" s="233"/>
      <c r="Q59" s="233">
        <f>SUM(Q60:Q73)</f>
        <v>0</v>
      </c>
      <c r="R59" s="233"/>
      <c r="S59" s="233"/>
      <c r="T59" s="234"/>
      <c r="U59" s="228"/>
      <c r="V59" s="228">
        <f>SUM(V60:V73)</f>
        <v>0</v>
      </c>
      <c r="W59" s="228"/>
      <c r="X59" s="228"/>
      <c r="AG59" t="s">
        <v>115</v>
      </c>
    </row>
    <row r="60" spans="1:60" outlineLevel="1" x14ac:dyDescent="0.25">
      <c r="A60" s="235">
        <v>25</v>
      </c>
      <c r="B60" s="236" t="s">
        <v>329</v>
      </c>
      <c r="C60" s="250" t="s">
        <v>330</v>
      </c>
      <c r="D60" s="237" t="s">
        <v>235</v>
      </c>
      <c r="E60" s="238">
        <v>1</v>
      </c>
      <c r="F60" s="239"/>
      <c r="G60" s="240">
        <f>ROUND(E60*F60,2)</f>
        <v>0</v>
      </c>
      <c r="H60" s="239"/>
      <c r="I60" s="240">
        <f>ROUND(E60*H60,2)</f>
        <v>0</v>
      </c>
      <c r="J60" s="239"/>
      <c r="K60" s="240">
        <f>ROUND(E60*J60,2)</f>
        <v>0</v>
      </c>
      <c r="L60" s="240">
        <v>21</v>
      </c>
      <c r="M60" s="240">
        <f>G60*(1+L60/100)</f>
        <v>0</v>
      </c>
      <c r="N60" s="240">
        <v>0</v>
      </c>
      <c r="O60" s="240">
        <f>ROUND(E60*N60,2)</f>
        <v>0</v>
      </c>
      <c r="P60" s="240">
        <v>0</v>
      </c>
      <c r="Q60" s="240">
        <f>ROUND(E60*P60,2)</f>
        <v>0</v>
      </c>
      <c r="R60" s="240"/>
      <c r="S60" s="240" t="s">
        <v>119</v>
      </c>
      <c r="T60" s="241" t="s">
        <v>120</v>
      </c>
      <c r="U60" s="223">
        <v>0</v>
      </c>
      <c r="V60" s="223">
        <f>ROUND(E60*U60,2)</f>
        <v>0</v>
      </c>
      <c r="W60" s="223"/>
      <c r="X60" s="223" t="s">
        <v>142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203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6"/>
      <c r="D61" s="247"/>
      <c r="E61" s="247"/>
      <c r="F61" s="247"/>
      <c r="G61" s="247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23"/>
      <c r="U61" s="223"/>
      <c r="V61" s="223"/>
      <c r="W61" s="223"/>
      <c r="X61" s="223"/>
      <c r="Y61" s="213"/>
      <c r="Z61" s="213"/>
      <c r="AA61" s="213"/>
      <c r="AB61" s="213"/>
      <c r="AC61" s="213"/>
      <c r="AD61" s="213"/>
      <c r="AE61" s="213"/>
      <c r="AF61" s="213"/>
      <c r="AG61" s="213" t="s">
        <v>138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35">
        <v>26</v>
      </c>
      <c r="B62" s="236" t="s">
        <v>331</v>
      </c>
      <c r="C62" s="250" t="s">
        <v>332</v>
      </c>
      <c r="D62" s="237" t="s">
        <v>235</v>
      </c>
      <c r="E62" s="238">
        <v>12</v>
      </c>
      <c r="F62" s="239"/>
      <c r="G62" s="240">
        <f>ROUND(E62*F62,2)</f>
        <v>0</v>
      </c>
      <c r="H62" s="239"/>
      <c r="I62" s="240">
        <f>ROUND(E62*H62,2)</f>
        <v>0</v>
      </c>
      <c r="J62" s="239"/>
      <c r="K62" s="240">
        <f>ROUND(E62*J62,2)</f>
        <v>0</v>
      </c>
      <c r="L62" s="240">
        <v>21</v>
      </c>
      <c r="M62" s="240">
        <f>G62*(1+L62/100)</f>
        <v>0</v>
      </c>
      <c r="N62" s="240">
        <v>0</v>
      </c>
      <c r="O62" s="240">
        <f>ROUND(E62*N62,2)</f>
        <v>0</v>
      </c>
      <c r="P62" s="240">
        <v>0</v>
      </c>
      <c r="Q62" s="240">
        <f>ROUND(E62*P62,2)</f>
        <v>0</v>
      </c>
      <c r="R62" s="240"/>
      <c r="S62" s="240" t="s">
        <v>119</v>
      </c>
      <c r="T62" s="241" t="s">
        <v>120</v>
      </c>
      <c r="U62" s="223">
        <v>0</v>
      </c>
      <c r="V62" s="223">
        <f>ROUND(E62*U62,2)</f>
        <v>0</v>
      </c>
      <c r="W62" s="223"/>
      <c r="X62" s="223" t="s">
        <v>142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203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6"/>
      <c r="D63" s="247"/>
      <c r="E63" s="247"/>
      <c r="F63" s="247"/>
      <c r="G63" s="247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23"/>
      <c r="U63" s="223"/>
      <c r="V63" s="223"/>
      <c r="W63" s="223"/>
      <c r="X63" s="223"/>
      <c r="Y63" s="213"/>
      <c r="Z63" s="213"/>
      <c r="AA63" s="213"/>
      <c r="AB63" s="213"/>
      <c r="AC63" s="213"/>
      <c r="AD63" s="213"/>
      <c r="AE63" s="213"/>
      <c r="AF63" s="213"/>
      <c r="AG63" s="213" t="s">
        <v>138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35">
        <v>27</v>
      </c>
      <c r="B64" s="236" t="s">
        <v>333</v>
      </c>
      <c r="C64" s="250" t="s">
        <v>334</v>
      </c>
      <c r="D64" s="237" t="s">
        <v>235</v>
      </c>
      <c r="E64" s="238">
        <v>14</v>
      </c>
      <c r="F64" s="239"/>
      <c r="G64" s="240">
        <f>ROUND(E64*F64,2)</f>
        <v>0</v>
      </c>
      <c r="H64" s="239"/>
      <c r="I64" s="240">
        <f>ROUND(E64*H64,2)</f>
        <v>0</v>
      </c>
      <c r="J64" s="239"/>
      <c r="K64" s="240">
        <f>ROUND(E64*J64,2)</f>
        <v>0</v>
      </c>
      <c r="L64" s="240">
        <v>21</v>
      </c>
      <c r="M64" s="240">
        <f>G64*(1+L64/100)</f>
        <v>0</v>
      </c>
      <c r="N64" s="240">
        <v>0</v>
      </c>
      <c r="O64" s="240">
        <f>ROUND(E64*N64,2)</f>
        <v>0</v>
      </c>
      <c r="P64" s="240">
        <v>0</v>
      </c>
      <c r="Q64" s="240">
        <f>ROUND(E64*P64,2)</f>
        <v>0</v>
      </c>
      <c r="R64" s="240"/>
      <c r="S64" s="240" t="s">
        <v>119</v>
      </c>
      <c r="T64" s="241" t="s">
        <v>120</v>
      </c>
      <c r="U64" s="223">
        <v>0</v>
      </c>
      <c r="V64" s="223">
        <f>ROUND(E64*U64,2)</f>
        <v>0</v>
      </c>
      <c r="W64" s="223"/>
      <c r="X64" s="223" t="s">
        <v>142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203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6"/>
      <c r="D65" s="247"/>
      <c r="E65" s="247"/>
      <c r="F65" s="247"/>
      <c r="G65" s="247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23"/>
      <c r="U65" s="223"/>
      <c r="V65" s="223"/>
      <c r="W65" s="223"/>
      <c r="X65" s="223"/>
      <c r="Y65" s="213"/>
      <c r="Z65" s="213"/>
      <c r="AA65" s="213"/>
      <c r="AB65" s="213"/>
      <c r="AC65" s="213"/>
      <c r="AD65" s="213"/>
      <c r="AE65" s="213"/>
      <c r="AF65" s="213"/>
      <c r="AG65" s="213" t="s">
        <v>138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35">
        <v>28</v>
      </c>
      <c r="B66" s="236" t="s">
        <v>335</v>
      </c>
      <c r="C66" s="250" t="s">
        <v>287</v>
      </c>
      <c r="D66" s="237" t="s">
        <v>235</v>
      </c>
      <c r="E66" s="238">
        <v>6</v>
      </c>
      <c r="F66" s="239"/>
      <c r="G66" s="240">
        <f>ROUND(E66*F66,2)</f>
        <v>0</v>
      </c>
      <c r="H66" s="239"/>
      <c r="I66" s="240">
        <f>ROUND(E66*H66,2)</f>
        <v>0</v>
      </c>
      <c r="J66" s="239"/>
      <c r="K66" s="240">
        <f>ROUND(E66*J66,2)</f>
        <v>0</v>
      </c>
      <c r="L66" s="240">
        <v>21</v>
      </c>
      <c r="M66" s="240">
        <f>G66*(1+L66/100)</f>
        <v>0</v>
      </c>
      <c r="N66" s="240">
        <v>0</v>
      </c>
      <c r="O66" s="240">
        <f>ROUND(E66*N66,2)</f>
        <v>0</v>
      </c>
      <c r="P66" s="240">
        <v>0</v>
      </c>
      <c r="Q66" s="240">
        <f>ROUND(E66*P66,2)</f>
        <v>0</v>
      </c>
      <c r="R66" s="240"/>
      <c r="S66" s="240" t="s">
        <v>119</v>
      </c>
      <c r="T66" s="241" t="s">
        <v>120</v>
      </c>
      <c r="U66" s="223">
        <v>0</v>
      </c>
      <c r="V66" s="223">
        <f>ROUND(E66*U66,2)</f>
        <v>0</v>
      </c>
      <c r="W66" s="223"/>
      <c r="X66" s="223" t="s">
        <v>142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203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6"/>
      <c r="D67" s="247"/>
      <c r="E67" s="247"/>
      <c r="F67" s="247"/>
      <c r="G67" s="247"/>
      <c r="H67" s="223"/>
      <c r="I67" s="223"/>
      <c r="J67" s="223"/>
      <c r="K67" s="223"/>
      <c r="L67" s="223"/>
      <c r="M67" s="223"/>
      <c r="N67" s="223"/>
      <c r="O67" s="223"/>
      <c r="P67" s="223"/>
      <c r="Q67" s="223"/>
      <c r="R67" s="223"/>
      <c r="S67" s="223"/>
      <c r="T67" s="223"/>
      <c r="U67" s="223"/>
      <c r="V67" s="223"/>
      <c r="W67" s="223"/>
      <c r="X67" s="223"/>
      <c r="Y67" s="213"/>
      <c r="Z67" s="213"/>
      <c r="AA67" s="213"/>
      <c r="AB67" s="213"/>
      <c r="AC67" s="213"/>
      <c r="AD67" s="213"/>
      <c r="AE67" s="213"/>
      <c r="AF67" s="213"/>
      <c r="AG67" s="213" t="s">
        <v>138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35">
        <v>29</v>
      </c>
      <c r="B68" s="236" t="s">
        <v>336</v>
      </c>
      <c r="C68" s="250" t="s">
        <v>337</v>
      </c>
      <c r="D68" s="237" t="s">
        <v>183</v>
      </c>
      <c r="E68" s="238">
        <v>4</v>
      </c>
      <c r="F68" s="239"/>
      <c r="G68" s="240">
        <f>ROUND(E68*F68,2)</f>
        <v>0</v>
      </c>
      <c r="H68" s="239"/>
      <c r="I68" s="240">
        <f>ROUND(E68*H68,2)</f>
        <v>0</v>
      </c>
      <c r="J68" s="239"/>
      <c r="K68" s="240">
        <f>ROUND(E68*J68,2)</f>
        <v>0</v>
      </c>
      <c r="L68" s="240">
        <v>21</v>
      </c>
      <c r="M68" s="240">
        <f>G68*(1+L68/100)</f>
        <v>0</v>
      </c>
      <c r="N68" s="240">
        <v>0</v>
      </c>
      <c r="O68" s="240">
        <f>ROUND(E68*N68,2)</f>
        <v>0</v>
      </c>
      <c r="P68" s="240">
        <v>0</v>
      </c>
      <c r="Q68" s="240">
        <f>ROUND(E68*P68,2)</f>
        <v>0</v>
      </c>
      <c r="R68" s="240"/>
      <c r="S68" s="240" t="s">
        <v>119</v>
      </c>
      <c r="T68" s="241" t="s">
        <v>120</v>
      </c>
      <c r="U68" s="223">
        <v>0</v>
      </c>
      <c r="V68" s="223">
        <f>ROUND(E68*U68,2)</f>
        <v>0</v>
      </c>
      <c r="W68" s="223"/>
      <c r="X68" s="223" t="s">
        <v>142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203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56"/>
      <c r="D69" s="247"/>
      <c r="E69" s="247"/>
      <c r="F69" s="247"/>
      <c r="G69" s="247"/>
      <c r="H69" s="223"/>
      <c r="I69" s="223"/>
      <c r="J69" s="223"/>
      <c r="K69" s="223"/>
      <c r="L69" s="223"/>
      <c r="M69" s="223"/>
      <c r="N69" s="223"/>
      <c r="O69" s="223"/>
      <c r="P69" s="223"/>
      <c r="Q69" s="223"/>
      <c r="R69" s="223"/>
      <c r="S69" s="223"/>
      <c r="T69" s="223"/>
      <c r="U69" s="223"/>
      <c r="V69" s="223"/>
      <c r="W69" s="223"/>
      <c r="X69" s="223"/>
      <c r="Y69" s="213"/>
      <c r="Z69" s="213"/>
      <c r="AA69" s="213"/>
      <c r="AB69" s="213"/>
      <c r="AC69" s="213"/>
      <c r="AD69" s="213"/>
      <c r="AE69" s="213"/>
      <c r="AF69" s="213"/>
      <c r="AG69" s="213" t="s">
        <v>138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35">
        <v>30</v>
      </c>
      <c r="B70" s="236" t="s">
        <v>338</v>
      </c>
      <c r="C70" s="250" t="s">
        <v>339</v>
      </c>
      <c r="D70" s="237" t="s">
        <v>183</v>
      </c>
      <c r="E70" s="238">
        <v>8</v>
      </c>
      <c r="F70" s="239"/>
      <c r="G70" s="240">
        <f>ROUND(E70*F70,2)</f>
        <v>0</v>
      </c>
      <c r="H70" s="239"/>
      <c r="I70" s="240">
        <f>ROUND(E70*H70,2)</f>
        <v>0</v>
      </c>
      <c r="J70" s="239"/>
      <c r="K70" s="240">
        <f>ROUND(E70*J70,2)</f>
        <v>0</v>
      </c>
      <c r="L70" s="240">
        <v>21</v>
      </c>
      <c r="M70" s="240">
        <f>G70*(1+L70/100)</f>
        <v>0</v>
      </c>
      <c r="N70" s="240">
        <v>0</v>
      </c>
      <c r="O70" s="240">
        <f>ROUND(E70*N70,2)</f>
        <v>0</v>
      </c>
      <c r="P70" s="240">
        <v>0</v>
      </c>
      <c r="Q70" s="240">
        <f>ROUND(E70*P70,2)</f>
        <v>0</v>
      </c>
      <c r="R70" s="240"/>
      <c r="S70" s="240" t="s">
        <v>119</v>
      </c>
      <c r="T70" s="241" t="s">
        <v>120</v>
      </c>
      <c r="U70" s="223">
        <v>0</v>
      </c>
      <c r="V70" s="223">
        <f>ROUND(E70*U70,2)</f>
        <v>0</v>
      </c>
      <c r="W70" s="223"/>
      <c r="X70" s="223" t="s">
        <v>142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203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56"/>
      <c r="D71" s="247"/>
      <c r="E71" s="247"/>
      <c r="F71" s="247"/>
      <c r="G71" s="247"/>
      <c r="H71" s="223"/>
      <c r="I71" s="223"/>
      <c r="J71" s="223"/>
      <c r="K71" s="223"/>
      <c r="L71" s="223"/>
      <c r="M71" s="223"/>
      <c r="N71" s="223"/>
      <c r="O71" s="223"/>
      <c r="P71" s="223"/>
      <c r="Q71" s="223"/>
      <c r="R71" s="223"/>
      <c r="S71" s="223"/>
      <c r="T71" s="223"/>
      <c r="U71" s="223"/>
      <c r="V71" s="223"/>
      <c r="W71" s="223"/>
      <c r="X71" s="223"/>
      <c r="Y71" s="213"/>
      <c r="Z71" s="213"/>
      <c r="AA71" s="213"/>
      <c r="AB71" s="213"/>
      <c r="AC71" s="213"/>
      <c r="AD71" s="213"/>
      <c r="AE71" s="213"/>
      <c r="AF71" s="213"/>
      <c r="AG71" s="213" t="s">
        <v>138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35">
        <v>31</v>
      </c>
      <c r="B72" s="236" t="s">
        <v>340</v>
      </c>
      <c r="C72" s="250" t="s">
        <v>302</v>
      </c>
      <c r="D72" s="237" t="s">
        <v>296</v>
      </c>
      <c r="E72" s="238">
        <v>4</v>
      </c>
      <c r="F72" s="239"/>
      <c r="G72" s="240">
        <f>ROUND(E72*F72,2)</f>
        <v>0</v>
      </c>
      <c r="H72" s="239"/>
      <c r="I72" s="240">
        <f>ROUND(E72*H72,2)</f>
        <v>0</v>
      </c>
      <c r="J72" s="239"/>
      <c r="K72" s="240">
        <f>ROUND(E72*J72,2)</f>
        <v>0</v>
      </c>
      <c r="L72" s="240">
        <v>21</v>
      </c>
      <c r="M72" s="240">
        <f>G72*(1+L72/100)</f>
        <v>0</v>
      </c>
      <c r="N72" s="240">
        <v>0</v>
      </c>
      <c r="O72" s="240">
        <f>ROUND(E72*N72,2)</f>
        <v>0</v>
      </c>
      <c r="P72" s="240">
        <v>0</v>
      </c>
      <c r="Q72" s="240">
        <f>ROUND(E72*P72,2)</f>
        <v>0</v>
      </c>
      <c r="R72" s="240"/>
      <c r="S72" s="240" t="s">
        <v>119</v>
      </c>
      <c r="T72" s="241" t="s">
        <v>120</v>
      </c>
      <c r="U72" s="223">
        <v>0</v>
      </c>
      <c r="V72" s="223">
        <f>ROUND(E72*U72,2)</f>
        <v>0</v>
      </c>
      <c r="W72" s="223"/>
      <c r="X72" s="223" t="s">
        <v>142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203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6"/>
      <c r="D73" s="247"/>
      <c r="E73" s="247"/>
      <c r="F73" s="247"/>
      <c r="G73" s="247"/>
      <c r="H73" s="223"/>
      <c r="I73" s="223"/>
      <c r="J73" s="223"/>
      <c r="K73" s="223"/>
      <c r="L73" s="223"/>
      <c r="M73" s="223"/>
      <c r="N73" s="223"/>
      <c r="O73" s="223"/>
      <c r="P73" s="223"/>
      <c r="Q73" s="223"/>
      <c r="R73" s="223"/>
      <c r="S73" s="223"/>
      <c r="T73" s="223"/>
      <c r="U73" s="223"/>
      <c r="V73" s="223"/>
      <c r="W73" s="223"/>
      <c r="X73" s="223"/>
      <c r="Y73" s="213"/>
      <c r="Z73" s="213"/>
      <c r="AA73" s="213"/>
      <c r="AB73" s="213"/>
      <c r="AC73" s="213"/>
      <c r="AD73" s="213"/>
      <c r="AE73" s="213"/>
      <c r="AF73" s="213"/>
      <c r="AG73" s="213" t="s">
        <v>138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13" x14ac:dyDescent="0.25">
      <c r="A74" s="229" t="s">
        <v>114</v>
      </c>
      <c r="B74" s="230" t="s">
        <v>70</v>
      </c>
      <c r="C74" s="249" t="s">
        <v>71</v>
      </c>
      <c r="D74" s="231"/>
      <c r="E74" s="232"/>
      <c r="F74" s="233"/>
      <c r="G74" s="233">
        <f>SUMIF(AG75:AG78,"&lt;&gt;NOR",G75:G78)</f>
        <v>0</v>
      </c>
      <c r="H74" s="233"/>
      <c r="I74" s="233">
        <f>SUM(I75:I78)</f>
        <v>0</v>
      </c>
      <c r="J74" s="233"/>
      <c r="K74" s="233">
        <f>SUM(K75:K78)</f>
        <v>0</v>
      </c>
      <c r="L74" s="233"/>
      <c r="M74" s="233">
        <f>SUM(M75:M78)</f>
        <v>0</v>
      </c>
      <c r="N74" s="233"/>
      <c r="O74" s="233">
        <f>SUM(O75:O78)</f>
        <v>0</v>
      </c>
      <c r="P74" s="233"/>
      <c r="Q74" s="233">
        <f>SUM(Q75:Q78)</f>
        <v>0</v>
      </c>
      <c r="R74" s="233"/>
      <c r="S74" s="233"/>
      <c r="T74" s="234"/>
      <c r="U74" s="228"/>
      <c r="V74" s="228">
        <f>SUM(V75:V78)</f>
        <v>0</v>
      </c>
      <c r="W74" s="228"/>
      <c r="X74" s="228"/>
      <c r="AG74" t="s">
        <v>115</v>
      </c>
    </row>
    <row r="75" spans="1:60" outlineLevel="1" x14ac:dyDescent="0.25">
      <c r="A75" s="235">
        <v>32</v>
      </c>
      <c r="B75" s="236" t="s">
        <v>341</v>
      </c>
      <c r="C75" s="250" t="s">
        <v>342</v>
      </c>
      <c r="D75" s="237" t="s">
        <v>183</v>
      </c>
      <c r="E75" s="238">
        <v>1</v>
      </c>
      <c r="F75" s="239"/>
      <c r="G75" s="240">
        <f>ROUND(E75*F75,2)</f>
        <v>0</v>
      </c>
      <c r="H75" s="239"/>
      <c r="I75" s="240">
        <f>ROUND(E75*H75,2)</f>
        <v>0</v>
      </c>
      <c r="J75" s="239"/>
      <c r="K75" s="240">
        <f>ROUND(E75*J75,2)</f>
        <v>0</v>
      </c>
      <c r="L75" s="240">
        <v>21</v>
      </c>
      <c r="M75" s="240">
        <f>G75*(1+L75/100)</f>
        <v>0</v>
      </c>
      <c r="N75" s="240">
        <v>0</v>
      </c>
      <c r="O75" s="240">
        <f>ROUND(E75*N75,2)</f>
        <v>0</v>
      </c>
      <c r="P75" s="240">
        <v>0</v>
      </c>
      <c r="Q75" s="240">
        <f>ROUND(E75*P75,2)</f>
        <v>0</v>
      </c>
      <c r="R75" s="240"/>
      <c r="S75" s="240" t="s">
        <v>119</v>
      </c>
      <c r="T75" s="241" t="s">
        <v>120</v>
      </c>
      <c r="U75" s="223">
        <v>0</v>
      </c>
      <c r="V75" s="223">
        <f>ROUND(E75*U75,2)</f>
        <v>0</v>
      </c>
      <c r="W75" s="223"/>
      <c r="X75" s="223" t="s">
        <v>142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203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6"/>
      <c r="D76" s="247"/>
      <c r="E76" s="247"/>
      <c r="F76" s="247"/>
      <c r="G76" s="247"/>
      <c r="H76" s="223"/>
      <c r="I76" s="223"/>
      <c r="J76" s="223"/>
      <c r="K76" s="223"/>
      <c r="L76" s="223"/>
      <c r="M76" s="223"/>
      <c r="N76" s="223"/>
      <c r="O76" s="223"/>
      <c r="P76" s="223"/>
      <c r="Q76" s="223"/>
      <c r="R76" s="223"/>
      <c r="S76" s="223"/>
      <c r="T76" s="223"/>
      <c r="U76" s="223"/>
      <c r="V76" s="223"/>
      <c r="W76" s="223"/>
      <c r="X76" s="223"/>
      <c r="Y76" s="213"/>
      <c r="Z76" s="213"/>
      <c r="AA76" s="213"/>
      <c r="AB76" s="213"/>
      <c r="AC76" s="213"/>
      <c r="AD76" s="213"/>
      <c r="AE76" s="213"/>
      <c r="AF76" s="213"/>
      <c r="AG76" s="213" t="s">
        <v>138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35">
        <v>33</v>
      </c>
      <c r="B77" s="236" t="s">
        <v>343</v>
      </c>
      <c r="C77" s="250" t="s">
        <v>344</v>
      </c>
      <c r="D77" s="237" t="s">
        <v>265</v>
      </c>
      <c r="E77" s="238">
        <v>1</v>
      </c>
      <c r="F77" s="239"/>
      <c r="G77" s="240">
        <f>ROUND(E77*F77,2)</f>
        <v>0</v>
      </c>
      <c r="H77" s="239"/>
      <c r="I77" s="240">
        <f>ROUND(E77*H77,2)</f>
        <v>0</v>
      </c>
      <c r="J77" s="239"/>
      <c r="K77" s="240">
        <f>ROUND(E77*J77,2)</f>
        <v>0</v>
      </c>
      <c r="L77" s="240">
        <v>21</v>
      </c>
      <c r="M77" s="240">
        <f>G77*(1+L77/100)</f>
        <v>0</v>
      </c>
      <c r="N77" s="240">
        <v>0</v>
      </c>
      <c r="O77" s="240">
        <f>ROUND(E77*N77,2)</f>
        <v>0</v>
      </c>
      <c r="P77" s="240">
        <v>0</v>
      </c>
      <c r="Q77" s="240">
        <f>ROUND(E77*P77,2)</f>
        <v>0</v>
      </c>
      <c r="R77" s="240"/>
      <c r="S77" s="240" t="s">
        <v>119</v>
      </c>
      <c r="T77" s="241" t="s">
        <v>120</v>
      </c>
      <c r="U77" s="223">
        <v>0</v>
      </c>
      <c r="V77" s="223">
        <f>ROUND(E77*U77,2)</f>
        <v>0</v>
      </c>
      <c r="W77" s="223"/>
      <c r="X77" s="223" t="s">
        <v>142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203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6"/>
      <c r="D78" s="247"/>
      <c r="E78" s="247"/>
      <c r="F78" s="247"/>
      <c r="G78" s="247"/>
      <c r="H78" s="223"/>
      <c r="I78" s="223"/>
      <c r="J78" s="223"/>
      <c r="K78" s="223"/>
      <c r="L78" s="223"/>
      <c r="M78" s="223"/>
      <c r="N78" s="223"/>
      <c r="O78" s="223"/>
      <c r="P78" s="223"/>
      <c r="Q78" s="223"/>
      <c r="R78" s="223"/>
      <c r="S78" s="223"/>
      <c r="T78" s="223"/>
      <c r="U78" s="223"/>
      <c r="V78" s="223"/>
      <c r="W78" s="223"/>
      <c r="X78" s="223"/>
      <c r="Y78" s="213"/>
      <c r="Z78" s="213"/>
      <c r="AA78" s="213"/>
      <c r="AB78" s="213"/>
      <c r="AC78" s="213"/>
      <c r="AD78" s="213"/>
      <c r="AE78" s="213"/>
      <c r="AF78" s="213"/>
      <c r="AG78" s="213" t="s">
        <v>138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13" x14ac:dyDescent="0.25">
      <c r="A79" s="229" t="s">
        <v>114</v>
      </c>
      <c r="B79" s="230" t="s">
        <v>72</v>
      </c>
      <c r="C79" s="249" t="s">
        <v>73</v>
      </c>
      <c r="D79" s="231"/>
      <c r="E79" s="232"/>
      <c r="F79" s="233"/>
      <c r="G79" s="233">
        <f>SUMIF(AG80:AG85,"&lt;&gt;NOR",G80:G85)</f>
        <v>0</v>
      </c>
      <c r="H79" s="233"/>
      <c r="I79" s="233">
        <f>SUM(I80:I85)</f>
        <v>0</v>
      </c>
      <c r="J79" s="233"/>
      <c r="K79" s="233">
        <f>SUM(K80:K85)</f>
        <v>0</v>
      </c>
      <c r="L79" s="233"/>
      <c r="M79" s="233">
        <f>SUM(M80:M85)</f>
        <v>0</v>
      </c>
      <c r="N79" s="233"/>
      <c r="O79" s="233">
        <f>SUM(O80:O85)</f>
        <v>0</v>
      </c>
      <c r="P79" s="233"/>
      <c r="Q79" s="233">
        <f>SUM(Q80:Q85)</f>
        <v>0</v>
      </c>
      <c r="R79" s="233"/>
      <c r="S79" s="233"/>
      <c r="T79" s="234"/>
      <c r="U79" s="228"/>
      <c r="V79" s="228">
        <f>SUM(V80:V85)</f>
        <v>0</v>
      </c>
      <c r="W79" s="228"/>
      <c r="X79" s="228"/>
      <c r="AG79" t="s">
        <v>115</v>
      </c>
    </row>
    <row r="80" spans="1:60" outlineLevel="1" x14ac:dyDescent="0.25">
      <c r="A80" s="235">
        <v>34</v>
      </c>
      <c r="B80" s="236" t="s">
        <v>345</v>
      </c>
      <c r="C80" s="250" t="s">
        <v>346</v>
      </c>
      <c r="D80" s="237" t="s">
        <v>273</v>
      </c>
      <c r="E80" s="238">
        <v>15</v>
      </c>
      <c r="F80" s="239"/>
      <c r="G80" s="240">
        <f>ROUND(E80*F80,2)</f>
        <v>0</v>
      </c>
      <c r="H80" s="239"/>
      <c r="I80" s="240">
        <f>ROUND(E80*H80,2)</f>
        <v>0</v>
      </c>
      <c r="J80" s="239"/>
      <c r="K80" s="240">
        <f>ROUND(E80*J80,2)</f>
        <v>0</v>
      </c>
      <c r="L80" s="240">
        <v>21</v>
      </c>
      <c r="M80" s="240">
        <f>G80*(1+L80/100)</f>
        <v>0</v>
      </c>
      <c r="N80" s="240">
        <v>0</v>
      </c>
      <c r="O80" s="240">
        <f>ROUND(E80*N80,2)</f>
        <v>0</v>
      </c>
      <c r="P80" s="240">
        <v>0</v>
      </c>
      <c r="Q80" s="240">
        <f>ROUND(E80*P80,2)</f>
        <v>0</v>
      </c>
      <c r="R80" s="240"/>
      <c r="S80" s="240" t="s">
        <v>119</v>
      </c>
      <c r="T80" s="241" t="s">
        <v>120</v>
      </c>
      <c r="U80" s="223">
        <v>0</v>
      </c>
      <c r="V80" s="223">
        <f>ROUND(E80*U80,2)</f>
        <v>0</v>
      </c>
      <c r="W80" s="223"/>
      <c r="X80" s="223" t="s">
        <v>142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203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56"/>
      <c r="D81" s="247"/>
      <c r="E81" s="247"/>
      <c r="F81" s="247"/>
      <c r="G81" s="247"/>
      <c r="H81" s="223"/>
      <c r="I81" s="223"/>
      <c r="J81" s="223"/>
      <c r="K81" s="223"/>
      <c r="L81" s="223"/>
      <c r="M81" s="223"/>
      <c r="N81" s="223"/>
      <c r="O81" s="223"/>
      <c r="P81" s="223"/>
      <c r="Q81" s="223"/>
      <c r="R81" s="223"/>
      <c r="S81" s="223"/>
      <c r="T81" s="223"/>
      <c r="U81" s="223"/>
      <c r="V81" s="223"/>
      <c r="W81" s="223"/>
      <c r="X81" s="223"/>
      <c r="Y81" s="213"/>
      <c r="Z81" s="213"/>
      <c r="AA81" s="213"/>
      <c r="AB81" s="213"/>
      <c r="AC81" s="213"/>
      <c r="AD81" s="213"/>
      <c r="AE81" s="213"/>
      <c r="AF81" s="213"/>
      <c r="AG81" s="213" t="s">
        <v>138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35">
        <v>35</v>
      </c>
      <c r="B82" s="236" t="s">
        <v>347</v>
      </c>
      <c r="C82" s="250" t="s">
        <v>348</v>
      </c>
      <c r="D82" s="237" t="s">
        <v>273</v>
      </c>
      <c r="E82" s="238">
        <v>15</v>
      </c>
      <c r="F82" s="239"/>
      <c r="G82" s="240">
        <f>ROUND(E82*F82,2)</f>
        <v>0</v>
      </c>
      <c r="H82" s="239"/>
      <c r="I82" s="240">
        <f>ROUND(E82*H82,2)</f>
        <v>0</v>
      </c>
      <c r="J82" s="239"/>
      <c r="K82" s="240">
        <f>ROUND(E82*J82,2)</f>
        <v>0</v>
      </c>
      <c r="L82" s="240">
        <v>21</v>
      </c>
      <c r="M82" s="240">
        <f>G82*(1+L82/100)</f>
        <v>0</v>
      </c>
      <c r="N82" s="240">
        <v>0</v>
      </c>
      <c r="O82" s="240">
        <f>ROUND(E82*N82,2)</f>
        <v>0</v>
      </c>
      <c r="P82" s="240">
        <v>0</v>
      </c>
      <c r="Q82" s="240">
        <f>ROUND(E82*P82,2)</f>
        <v>0</v>
      </c>
      <c r="R82" s="240"/>
      <c r="S82" s="240" t="s">
        <v>119</v>
      </c>
      <c r="T82" s="241" t="s">
        <v>120</v>
      </c>
      <c r="U82" s="223">
        <v>0</v>
      </c>
      <c r="V82" s="223">
        <f>ROUND(E82*U82,2)</f>
        <v>0</v>
      </c>
      <c r="W82" s="223"/>
      <c r="X82" s="223" t="s">
        <v>142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203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6"/>
      <c r="D83" s="247"/>
      <c r="E83" s="247"/>
      <c r="F83" s="247"/>
      <c r="G83" s="247"/>
      <c r="H83" s="223"/>
      <c r="I83" s="223"/>
      <c r="J83" s="223"/>
      <c r="K83" s="223"/>
      <c r="L83" s="223"/>
      <c r="M83" s="223"/>
      <c r="N83" s="223"/>
      <c r="O83" s="223"/>
      <c r="P83" s="223"/>
      <c r="Q83" s="223"/>
      <c r="R83" s="223"/>
      <c r="S83" s="223"/>
      <c r="T83" s="223"/>
      <c r="U83" s="223"/>
      <c r="V83" s="223"/>
      <c r="W83" s="223"/>
      <c r="X83" s="223"/>
      <c r="Y83" s="213"/>
      <c r="Z83" s="213"/>
      <c r="AA83" s="213"/>
      <c r="AB83" s="213"/>
      <c r="AC83" s="213"/>
      <c r="AD83" s="213"/>
      <c r="AE83" s="213"/>
      <c r="AF83" s="213"/>
      <c r="AG83" s="213" t="s">
        <v>138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35">
        <v>36</v>
      </c>
      <c r="B84" s="236" t="s">
        <v>349</v>
      </c>
      <c r="C84" s="250" t="s">
        <v>350</v>
      </c>
      <c r="D84" s="237" t="s">
        <v>235</v>
      </c>
      <c r="E84" s="238">
        <v>8</v>
      </c>
      <c r="F84" s="239"/>
      <c r="G84" s="240">
        <f>ROUND(E84*F84,2)</f>
        <v>0</v>
      </c>
      <c r="H84" s="239"/>
      <c r="I84" s="240">
        <f>ROUND(E84*H84,2)</f>
        <v>0</v>
      </c>
      <c r="J84" s="239"/>
      <c r="K84" s="240">
        <f>ROUND(E84*J84,2)</f>
        <v>0</v>
      </c>
      <c r="L84" s="240">
        <v>21</v>
      </c>
      <c r="M84" s="240">
        <f>G84*(1+L84/100)</f>
        <v>0</v>
      </c>
      <c r="N84" s="240">
        <v>0</v>
      </c>
      <c r="O84" s="240">
        <f>ROUND(E84*N84,2)</f>
        <v>0</v>
      </c>
      <c r="P84" s="240">
        <v>0</v>
      </c>
      <c r="Q84" s="240">
        <f>ROUND(E84*P84,2)</f>
        <v>0</v>
      </c>
      <c r="R84" s="240"/>
      <c r="S84" s="240" t="s">
        <v>119</v>
      </c>
      <c r="T84" s="241" t="s">
        <v>120</v>
      </c>
      <c r="U84" s="223">
        <v>0</v>
      </c>
      <c r="V84" s="223">
        <f>ROUND(E84*U84,2)</f>
        <v>0</v>
      </c>
      <c r="W84" s="223"/>
      <c r="X84" s="223" t="s">
        <v>142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203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56"/>
      <c r="D85" s="247"/>
      <c r="E85" s="247"/>
      <c r="F85" s="247"/>
      <c r="G85" s="247"/>
      <c r="H85" s="223"/>
      <c r="I85" s="223"/>
      <c r="J85" s="223"/>
      <c r="K85" s="223"/>
      <c r="L85" s="223"/>
      <c r="M85" s="223"/>
      <c r="N85" s="223"/>
      <c r="O85" s="223"/>
      <c r="P85" s="223"/>
      <c r="Q85" s="223"/>
      <c r="R85" s="223"/>
      <c r="S85" s="223"/>
      <c r="T85" s="223"/>
      <c r="U85" s="223"/>
      <c r="V85" s="223"/>
      <c r="W85" s="223"/>
      <c r="X85" s="223"/>
      <c r="Y85" s="213"/>
      <c r="Z85" s="213"/>
      <c r="AA85" s="213"/>
      <c r="AB85" s="213"/>
      <c r="AC85" s="213"/>
      <c r="AD85" s="213"/>
      <c r="AE85" s="213"/>
      <c r="AF85" s="213"/>
      <c r="AG85" s="213" t="s">
        <v>138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x14ac:dyDescent="0.25">
      <c r="A86" s="3"/>
      <c r="B86" s="4"/>
      <c r="C86" s="257"/>
      <c r="D86" s="6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AE86">
        <v>15</v>
      </c>
      <c r="AF86">
        <v>21</v>
      </c>
      <c r="AG86" t="s">
        <v>101</v>
      </c>
    </row>
    <row r="87" spans="1:60" ht="13" x14ac:dyDescent="0.25">
      <c r="A87" s="216"/>
      <c r="B87" s="217" t="s">
        <v>29</v>
      </c>
      <c r="C87" s="258"/>
      <c r="D87" s="218"/>
      <c r="E87" s="219"/>
      <c r="F87" s="219"/>
      <c r="G87" s="248">
        <f>G8+G47+G52+G59+G74+G79</f>
        <v>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AE87">
        <f>SUMIF(L7:L85,AE86,G7:G85)</f>
        <v>0</v>
      </c>
      <c r="AF87">
        <f>SUMIF(L7:L85,AF86,G7:G85)</f>
        <v>0</v>
      </c>
      <c r="AG87" t="s">
        <v>223</v>
      </c>
    </row>
    <row r="88" spans="1:60" x14ac:dyDescent="0.25">
      <c r="C88" s="259"/>
      <c r="D88" s="10"/>
      <c r="AG88" t="s">
        <v>224</v>
      </c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8opwgAwVgYZthaXqZLGyg/5XQmbmtJR//yR3PZBaezIaeUwaTXS5Zwc74MpSRkofEID/ekKeUolDp/4SYaR9vA==" saltValue="Qlq59eSmu0P/92igMGryzA==" spinCount="100000" sheet="1"/>
  <mergeCells count="40">
    <mergeCell ref="C78:G78"/>
    <mergeCell ref="C81:G81"/>
    <mergeCell ref="C83:G83"/>
    <mergeCell ref="C85:G85"/>
    <mergeCell ref="C65:G65"/>
    <mergeCell ref="C67:G67"/>
    <mergeCell ref="C69:G69"/>
    <mergeCell ref="C71:G71"/>
    <mergeCell ref="C73:G73"/>
    <mergeCell ref="C76:G76"/>
    <mergeCell ref="C51:G51"/>
    <mergeCell ref="C54:G54"/>
    <mergeCell ref="C56:G56"/>
    <mergeCell ref="C58:G58"/>
    <mergeCell ref="C61:G61"/>
    <mergeCell ref="C63:G63"/>
    <mergeCell ref="C38:G38"/>
    <mergeCell ref="C40:G40"/>
    <mergeCell ref="C42:G42"/>
    <mergeCell ref="C44:G44"/>
    <mergeCell ref="C46:G46"/>
    <mergeCell ref="C49:G49"/>
    <mergeCell ref="C26:G26"/>
    <mergeCell ref="C28:G28"/>
    <mergeCell ref="C30:G30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54</vt:i4>
      </vt:variant>
    </vt:vector>
  </HeadingPairs>
  <TitlesOfParts>
    <vt:vector size="61" baseType="lpstr">
      <vt:lpstr>Pokyny pro vyplnění</vt:lpstr>
      <vt:lpstr>Stavba</vt:lpstr>
      <vt:lpstr>VzorPolozky</vt:lpstr>
      <vt:lpstr>2 R190477201 Pol</vt:lpstr>
      <vt:lpstr>2 R190477202 Pol</vt:lpstr>
      <vt:lpstr>2 R190477203 Pol</vt:lpstr>
      <vt:lpstr>2 R190477204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 R190477201 Pol'!Názvy_tisku</vt:lpstr>
      <vt:lpstr>'2 R190477202 Pol'!Názvy_tisku</vt:lpstr>
      <vt:lpstr>'2 R190477203 Pol'!Názvy_tisku</vt:lpstr>
      <vt:lpstr>'2 R190477204 Pol'!Názvy_tisku</vt:lpstr>
      <vt:lpstr>oadresa</vt:lpstr>
      <vt:lpstr>Stavba!Objednatel</vt:lpstr>
      <vt:lpstr>Stavba!Objekt</vt:lpstr>
      <vt:lpstr>'2 R190477201 Pol'!Oblast_tisku</vt:lpstr>
      <vt:lpstr>'2 R190477202 Pol'!Oblast_tisku</vt:lpstr>
      <vt:lpstr>'2 R190477203 Pol'!Oblast_tisku</vt:lpstr>
      <vt:lpstr>'2 R190477204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Matusu</dc:creator>
  <cp:lastModifiedBy>Matusu</cp:lastModifiedBy>
  <cp:lastPrinted>2019-03-19T12:27:02Z</cp:lastPrinted>
  <dcterms:created xsi:type="dcterms:W3CDTF">2009-04-08T07:15:50Z</dcterms:created>
  <dcterms:modified xsi:type="dcterms:W3CDTF">2020-03-02T08:41:17Z</dcterms:modified>
</cp:coreProperties>
</file>