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8_{46581939-5B0D-48ED-845E-EA8AFC2A69FC}" xr6:coauthVersionLast="47" xr6:coauthVersionMax="47" xr10:uidLastSave="{00000000-0000-0000-0000-000000000000}"/>
  <bookViews>
    <workbookView xWindow="-90" yWindow="-90" windowWidth="19380" windowHeight="10260" activeTab="2" xr2:uid="{00000000-000D-0000-FFFF-FFFF00000000}"/>
  </bookViews>
  <sheets>
    <sheet name="VZ_ZD_P04_5G" sheetId="3" r:id="rId1"/>
    <sheet name="VZ_ZD_P04_HW" sheetId="4" r:id="rId2"/>
    <sheet name="VZ_ZD_P04_rozpočet"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6" l="1"/>
  <c r="E39" i="6" s="1"/>
  <c r="E42" i="6"/>
  <c r="C39" i="6"/>
  <c r="D35" i="6"/>
  <c r="C35" i="6"/>
  <c r="E38" i="6"/>
  <c r="F38" i="6" s="1"/>
  <c r="G38" i="6" s="1"/>
  <c r="D39" i="6"/>
  <c r="D41" i="6"/>
  <c r="C41" i="6"/>
  <c r="D33" i="6"/>
  <c r="C33" i="6"/>
  <c r="D31" i="6"/>
  <c r="C31" i="6"/>
  <c r="E30" i="6"/>
  <c r="F30" i="6" s="1"/>
  <c r="G30" i="6" s="1"/>
  <c r="E29" i="6"/>
  <c r="F29" i="6" s="1"/>
  <c r="D28" i="6"/>
  <c r="C28" i="6"/>
  <c r="D25" i="6"/>
  <c r="E26" i="6"/>
  <c r="F26" i="6" s="1"/>
  <c r="G26" i="6" s="1"/>
  <c r="G25" i="6" s="1"/>
  <c r="C25" i="6"/>
  <c r="C21" i="6"/>
  <c r="D21" i="6"/>
  <c r="C16" i="6"/>
  <c r="C15" i="6" s="1"/>
  <c r="E18" i="6"/>
  <c r="D16" i="6"/>
  <c r="E20" i="6"/>
  <c r="E19" i="6"/>
  <c r="F19" i="6" s="1"/>
  <c r="G19" i="6" s="1"/>
  <c r="E17" i="6"/>
  <c r="E22" i="6"/>
  <c r="F22" i="6" s="1"/>
  <c r="E37" i="6"/>
  <c r="F37" i="6" s="1"/>
  <c r="G37" i="6" s="1"/>
  <c r="E36" i="6"/>
  <c r="F36" i="6" s="1"/>
  <c r="G36" i="6" s="1"/>
  <c r="E34" i="6"/>
  <c r="E33" i="6" s="1"/>
  <c r="E32" i="6"/>
  <c r="E31" i="6" s="1"/>
  <c r="E24" i="6"/>
  <c r="F24" i="6" s="1"/>
  <c r="G24" i="6" s="1"/>
  <c r="E23" i="6"/>
  <c r="F23" i="6" s="1"/>
  <c r="G23" i="6" s="1"/>
  <c r="F42" i="6" l="1"/>
  <c r="E41" i="6"/>
  <c r="E8" i="6" s="1"/>
  <c r="G8" i="6" s="1"/>
  <c r="F40" i="6"/>
  <c r="G40" i="6" s="1"/>
  <c r="E35" i="6"/>
  <c r="F39" i="6"/>
  <c r="G39" i="6" s="1"/>
  <c r="E28" i="6"/>
  <c r="E27" i="6" s="1"/>
  <c r="F27" i="6" s="1"/>
  <c r="G27" i="6" s="1"/>
  <c r="F28" i="6"/>
  <c r="C27" i="6"/>
  <c r="D27" i="6"/>
  <c r="G29" i="6"/>
  <c r="G28" i="6" s="1"/>
  <c r="G42" i="6"/>
  <c r="F8" i="6"/>
  <c r="D15" i="6"/>
  <c r="E25" i="6"/>
  <c r="F25" i="6"/>
  <c r="F21" i="6"/>
  <c r="E21" i="6"/>
  <c r="E16" i="6"/>
  <c r="F32" i="6"/>
  <c r="F20" i="6"/>
  <c r="G20" i="6" s="1"/>
  <c r="F34" i="6"/>
  <c r="F18" i="6"/>
  <c r="F17" i="6"/>
  <c r="G17" i="6" s="1"/>
  <c r="G22" i="6"/>
  <c r="G21" i="6" s="1"/>
  <c r="F41" i="6" l="1"/>
  <c r="G41" i="6" s="1"/>
  <c r="F35" i="6"/>
  <c r="G35" i="6" s="1"/>
  <c r="E43" i="6"/>
  <c r="F43" i="6" s="1"/>
  <c r="G43" i="6" s="1"/>
  <c r="E7" i="6"/>
  <c r="G32" i="6"/>
  <c r="G31" i="6" s="1"/>
  <c r="F31" i="6"/>
  <c r="G34" i="6"/>
  <c r="G33" i="6" s="1"/>
  <c r="F33" i="6"/>
  <c r="E15" i="6"/>
  <c r="F15" i="6" s="1"/>
  <c r="G15" i="6" s="1"/>
  <c r="G18" i="6"/>
  <c r="G16" i="6" s="1"/>
  <c r="F16" i="6"/>
  <c r="G7" i="6" l="1"/>
  <c r="E9" i="6"/>
  <c r="G9" i="6" s="1"/>
  <c r="F7" i="6"/>
  <c r="F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56" authorId="0" shapeId="0" xr:uid="{FCBE05E4-F290-4815-A4F2-E86782E4DE31}">
      <text>
        <r>
          <rPr>
            <sz val="11"/>
            <color theme="1"/>
            <rFont val="Calibri"/>
            <family val="2"/>
            <scheme val="minor"/>
          </rPr>
          <t>[Komentář ve vlákně]
Vaše verze aplikace Excel vám umožňuje číst tento komentář ve vlákně, ale jakékoli jeho úpravy se odeberou, pokud se soubor otevře v novější verzi aplikace Excel. Další informace: https://go.microsoft.com/fwlink/?linkid=870924
Komentář:
    Prosím na zvážení, moc děkuji</t>
        </r>
      </text>
    </comment>
  </commentList>
</comments>
</file>

<file path=xl/sharedStrings.xml><?xml version="1.0" encoding="utf-8"?>
<sst xmlns="http://schemas.openxmlformats.org/spreadsheetml/2006/main" count="326" uniqueCount="173">
  <si>
    <t>Požadavek</t>
  </si>
  <si>
    <t>#</t>
  </si>
  <si>
    <t>Obecné</t>
  </si>
  <si>
    <t>Splňuje ANO/NE *</t>
  </si>
  <si>
    <t>Poznámka</t>
  </si>
  <si>
    <t>1.1</t>
  </si>
  <si>
    <t>5G SA (Stand Alone) technologie</t>
  </si>
  <si>
    <t>[doplní Dodavatel]</t>
  </si>
  <si>
    <t>1.2</t>
  </si>
  <si>
    <t>1.4</t>
  </si>
  <si>
    <t>1.6</t>
  </si>
  <si>
    <t>Kvalita sítě (pro individuálního uživatele): průměrná Downlink rychlost min. 100 Mbps</t>
  </si>
  <si>
    <t>1.7</t>
  </si>
  <si>
    <t>Kvalita sítě (pro individuálního uživatele): průměrná Uplink rychlost min. 50 Mbps</t>
  </si>
  <si>
    <t>1.8</t>
  </si>
  <si>
    <t>Kvalita sítě (pro individuálního uživatele): síťová latence do 30 ms (milisekund)</t>
  </si>
  <si>
    <t>Synchronizace sítě: časová a fázová synchronizace dle 5G standardů 3GPP</t>
  </si>
  <si>
    <t>5G rádiová síť (RAN)</t>
  </si>
  <si>
    <t>2.2</t>
  </si>
  <si>
    <t>Podpora 3GPP NG-RAN (Next Generation Radio Access Network) standardů</t>
  </si>
  <si>
    <t>2.3</t>
  </si>
  <si>
    <t>Vnitřní (indoor) pokrytí: podpora c-band (N78)</t>
  </si>
  <si>
    <t>2.4</t>
  </si>
  <si>
    <t>2.5</t>
  </si>
  <si>
    <t>Vnitřní (indoor) pokrytí: podpora min. 2x2 MIMO</t>
  </si>
  <si>
    <t>2.6</t>
  </si>
  <si>
    <t>Venkovní (outdoor) pokrytí: podpora min.  2x2 MIMO</t>
  </si>
  <si>
    <t>5G jádro sítě (Core)</t>
  </si>
  <si>
    <t>3.1</t>
  </si>
  <si>
    <t>Síťové funkce: podpora UDM/AUSF (Unified Data Management / Authentification Server Function)</t>
  </si>
  <si>
    <t>3.2</t>
  </si>
  <si>
    <t>Síťové funkce: podpora AMF (Access and Mobility Management Function)</t>
  </si>
  <si>
    <t>3.3</t>
  </si>
  <si>
    <t>Síťové funkce: podpora SMF (Session Management Function)</t>
  </si>
  <si>
    <t>3.4</t>
  </si>
  <si>
    <t>Síťové funkce: podpora UPF (User Plane Function)</t>
  </si>
  <si>
    <t>3.5</t>
  </si>
  <si>
    <t>Síťové funkce: podpora NRF (Network Repository Function)</t>
  </si>
  <si>
    <t>3.6</t>
  </si>
  <si>
    <t>Síťové funkce: podpora PCF (Policy Control Function)</t>
  </si>
  <si>
    <t>3.7</t>
  </si>
  <si>
    <t>Podpora funkcionalit:
o	 Registration Management
o	 Connection Management
o	 Mobility Management
o	 Session Management
o	 User plane management
o	 Control Plane Load Control, Congestion and Overload Control
o	 QoS Flow Mapping</t>
  </si>
  <si>
    <t>3.8</t>
  </si>
  <si>
    <t>Podpora mobilních Datových (Data) služeb</t>
  </si>
  <si>
    <t>3.9</t>
  </si>
  <si>
    <t>3.10</t>
  </si>
  <si>
    <t>3.12</t>
  </si>
  <si>
    <t>3.13</t>
  </si>
  <si>
    <t xml:space="preserve">Podpora fyzických SIM ve formátech Mini (2FF), Micro (3FF) a Nano (4FF), podpora eSIM není požadována, ale vítána </t>
  </si>
  <si>
    <t>3.14</t>
  </si>
  <si>
    <t>Fyzické SIM karty musí být aktivovány a konfigurovány pro 5G privátní síť s unikátním identifikačním číslem (sériové číslo nebo UiCCID)</t>
  </si>
  <si>
    <t>3.15</t>
  </si>
  <si>
    <t>ReadOnly přístup pro technické specialisty Zadavatele do systému správy 5G privátní sítě za účelem:
o	  kontroly nastavení sítě a jejích funkčních bloků,
o	  monitorování stavu sítě z pohledu funkcionality (alarmy) a výkonosti (reporty),
o	  kontroly uživatelů a jejich přístupových práv.</t>
  </si>
  <si>
    <t>Integrace do datové sítě Zadavetele</t>
  </si>
  <si>
    <t>4.1</t>
  </si>
  <si>
    <t>4.2</t>
  </si>
  <si>
    <t>Podpora IPv4</t>
  </si>
  <si>
    <t>4.3</t>
  </si>
  <si>
    <t>Podpora 1000Base-T nebo 1000Base-X SFP (MM) Fiber a 10GBase-X SFP+ (MM) Fiber rozhraní</t>
  </si>
  <si>
    <t>5G Core schopné fungovat jako Radius proxy a zasílat Radius AAA spávy do Radius systému Zadavatele</t>
  </si>
  <si>
    <t>Požadavky na hardware umístěný do prostor Zadavatele</t>
  </si>
  <si>
    <t>5.1</t>
  </si>
  <si>
    <t>CE certifikace</t>
  </si>
  <si>
    <t>5.2</t>
  </si>
  <si>
    <t>zařízení do datových sálů/rozvoden: provedení rack mount 19" s maximální hloubkou 80 cm</t>
  </si>
  <si>
    <t>5.3</t>
  </si>
  <si>
    <t>*Pokud dodavatel doplní do požadovaných technických parametrů NE, je to důvod pro vyloučení uchazeče z další účasti v zadávacím řízení</t>
  </si>
  <si>
    <t>3.16</t>
  </si>
  <si>
    <t>Vnitřní (indoor) pokrytí: podpora min. 100 MHz frekvenčních kanálů</t>
  </si>
  <si>
    <t>Venkovní (outdoor) pokrytí: nepožadujeme zajištění vyhrazených frekvenčních kanálů, ale je nutné dodržet požadavky na kvalitu sítě viz 1.6, 1.7, 1.8</t>
  </si>
  <si>
    <t>Síťové funkce: podpora IMS (IP multimedia subsystem)</t>
  </si>
  <si>
    <t>Podpora externího DHCP (zadavatele)</t>
  </si>
  <si>
    <t>Bezpečnost sítě: Implementace pokročilých bezpečnostních protokolů pro ochranu dat a zařízení připojených k síti:
o	  dle standardů 3GPP TS 33.401, TS 33.501, TS 33.512-515
o	  v databázi uživatelů se využívá šifrování pomocí algoritmu AES-128 nebo AES-256</t>
  </si>
  <si>
    <t>Integrace do datové sítě Zadavatele formou samostatné datové domény připojené pomocí VLAN. Připojení prostřednictvím samostatného optického vlákna Zadavatele. Předání služby na Fiber rozhraní Dodavatele</t>
  </si>
  <si>
    <t>vnitřní (indoor) rádiové vysílače/jednotky: uzavřená konstrukce s možností montáže na stěnu nebo podhledový strop</t>
  </si>
  <si>
    <t>Instalovná technologie: minimálně release 16 dle 3GPP</t>
  </si>
  <si>
    <t>Privátní síť musí umožnit navyšovat per jeden uživatel/zařízení/funkcionalita pro jednoho uživatele. Tedy například musí být možno dokoupit licenci na hlasové služby jen pro jednoho uživatele navíc respektive licencovat hlasové hovory pro jednu SIM. (Povinnost kupovat licence po balíčkách s minimálním objemem například 100ks nejsou dovoleny)</t>
  </si>
  <si>
    <t>Monitoring prvků sítě: REST-API či terminálový přístup (CLI) ke všem dodávaným síťovým prvkům pro potřeby monitoringu</t>
  </si>
  <si>
    <t>Monitoring a vzdálená podpora: Rozhraní pro vzdálenou podporu a dohled Sítě součástí dodávky</t>
  </si>
  <si>
    <t>Podpora konfigurace statických IP adresních rozsahů (prefixů)</t>
  </si>
  <si>
    <t>1.3</t>
  </si>
  <si>
    <t>1.9</t>
  </si>
  <si>
    <t>3.11</t>
  </si>
  <si>
    <t>3.17</t>
  </si>
  <si>
    <t>3.18</t>
  </si>
  <si>
    <t>3.19</t>
  </si>
  <si>
    <t>3.20</t>
  </si>
  <si>
    <t>3.21</t>
  </si>
  <si>
    <t>4.4</t>
  </si>
  <si>
    <t>Dostupnost sítě: 99,5% je požadováno redundantní HA - High Availability řešení v režimu active - active</t>
  </si>
  <si>
    <t>Dodaná síť musí být schopná obsloužit minimálně: 150 uživatelů/zařízení</t>
  </si>
  <si>
    <t>Nejsou požadovány nasledovné funkcionality:
o	  interworking s jinými bezdrátovými sítěmi (např. LTE, WiFi),
o	  roaming,
o	  SMS (Messaging)  služby,
o	  Účtovací (Charging) služby.</t>
  </si>
  <si>
    <t>Monitoring prvků sítě: API pro správu a řízení mobilní privátní sítě musí být dostupné z lokálního serveru (tj. jako součást lokálně umístěného mobilního CORE). Toto platí pro CORE, RAN prvky je možné monitorovat z Cloudové platformy mimo lokalitu</t>
  </si>
  <si>
    <t>Kapacita sítě: propustnost 2 Gbps</t>
  </si>
  <si>
    <t>1.5</t>
  </si>
  <si>
    <t>2.1</t>
  </si>
  <si>
    <t>Výstavba a provoz kampusové privátní 5G sítě (5G MPN) - technická specifikace</t>
  </si>
  <si>
    <t>Funkce/parametr</t>
  </si>
  <si>
    <t>Jednotka</t>
  </si>
  <si>
    <t>Nabídka účastníka</t>
  </si>
  <si>
    <t>Velikost displeje / rozlišení</t>
  </si>
  <si>
    <t>palce</t>
  </si>
  <si>
    <t>9-10,5 palce minimální rozlišení 1920x1200</t>
  </si>
  <si>
    <t>Paměť a uložiště</t>
  </si>
  <si>
    <t>Minimální požadavek</t>
  </si>
  <si>
    <t>RAM 4GB, Úložiště 64GB</t>
  </si>
  <si>
    <t>Operační systém</t>
  </si>
  <si>
    <t>Android</t>
  </si>
  <si>
    <t>Baterie</t>
  </si>
  <si>
    <t>7600mAh</t>
  </si>
  <si>
    <t>Frekvenční pásmo</t>
  </si>
  <si>
    <t>fungování v izolované privátní síti, podpora frekvenčního pásma n1/2/3/5/7/8/20/28/38/40/41/66/71/77/78</t>
  </si>
  <si>
    <t>Vyměnitelná baterie</t>
  </si>
  <si>
    <t>možnost výměny baterie uživatelem</t>
  </si>
  <si>
    <t>Úprava pro nemocniční prostředí</t>
  </si>
  <si>
    <t>zvýšená ochrana proti chemikáliím</t>
  </si>
  <si>
    <t>Správa identity uživatele</t>
  </si>
  <si>
    <t>Možnost přihlašování / přizpůsobení zařízení různým uživatelům</t>
  </si>
  <si>
    <t>Programovatelné /emergency tlačítko</t>
  </si>
  <si>
    <t>HW tlačítko s možností předprogramování funkce (např kontakt ostrahy)</t>
  </si>
  <si>
    <t>Integrovaný snímač 1D/2D kodů</t>
  </si>
  <si>
    <t>HW snímač 1D/2D kódů</t>
  </si>
  <si>
    <t>5,5-6,5 palce, minimální rozlišení 1080 x 2160</t>
  </si>
  <si>
    <t>RAM 6GB, Úložiště 64GB</t>
  </si>
  <si>
    <t>3800 mAH</t>
  </si>
  <si>
    <t>doplní účastník zadávacího řízení</t>
  </si>
  <si>
    <t>)Podpora mobilních Hlasových (Hlas) služeb VoNR uvnitř privátní sítě, možnost licencovat jednotlivá zařízení po jednotkách na tuto funkcionalitu (aktuálně nepožadováno, ale CORE musí tuto funkcionalitu podporovat)</t>
  </si>
  <si>
    <t>Parametry dodávaného HW - koncová zařízení</t>
  </si>
  <si>
    <t>Název VZ: Realizace 5G kampusu pro nemocnici České Budějovice</t>
  </si>
  <si>
    <t>Položka ceny</t>
  </si>
  <si>
    <t>Cena v Kč bez DPH</t>
  </si>
  <si>
    <t>DPH v Kč</t>
  </si>
  <si>
    <t>Cena v Kč s DPH</t>
  </si>
  <si>
    <t>Celková nabídková cena za servisní služby dle vzorové Smlouvy o dílo a poskytování služeb po skončení záruční doby</t>
  </si>
  <si>
    <t>Celková nabídková cena za plnění této VZ (dodávky i servisní služby)</t>
  </si>
  <si>
    <t>Počet jednotek</t>
  </si>
  <si>
    <t>Rozšířená podpora (servisní služby po skončení záruční doby)</t>
  </si>
  <si>
    <t>hod / čtvrtletí</t>
  </si>
  <si>
    <t>Příloha č. 4 Zadávací dokumentace</t>
  </si>
  <si>
    <t>Komponenta</t>
  </si>
  <si>
    <t>Cena bez DPH</t>
  </si>
  <si>
    <t>Cena celkem s DPH</t>
  </si>
  <si>
    <t>DPH 21%</t>
  </si>
  <si>
    <t>Hardware</t>
  </si>
  <si>
    <t>Software</t>
  </si>
  <si>
    <t>Služby</t>
  </si>
  <si>
    <t>Rozpočet projektu (cenový souhrn)</t>
  </si>
  <si>
    <t>Celkový souhrn ceny</t>
  </si>
  <si>
    <t>Jednotková cena</t>
  </si>
  <si>
    <t>CORE HW</t>
  </si>
  <si>
    <t>GRADMASTER HW</t>
  </si>
  <si>
    <t>RAN HW - Radia pro zajištění pokrytí</t>
  </si>
  <si>
    <t>SWITCH HW pro připojení radií</t>
  </si>
  <si>
    <t>Licence CORE</t>
  </si>
  <si>
    <t>Licence GRANDMASTER</t>
  </si>
  <si>
    <t>Licence RAN</t>
  </si>
  <si>
    <t>Instalace CORE+RAN+SWITCH a zprovoznění</t>
  </si>
  <si>
    <t>Instalace RAN+SWITCH a zprovoznění</t>
  </si>
  <si>
    <t>2. Dodávka a vybudování privátní 5G sítě - budova C</t>
  </si>
  <si>
    <t>1. Dodávka a vybudování privátní 5G sítě - budova CH</t>
  </si>
  <si>
    <t>3. Dodávka koncových zařízení a jejich integrace v 5G síti a propojení se stávajícími aplikacemi nemocnice</t>
  </si>
  <si>
    <t>Integrace do 5G sítě</t>
  </si>
  <si>
    <t>5. Pozáruční podpora služeb</t>
  </si>
  <si>
    <t>4. Školení zaměstnanců nemocnice</t>
  </si>
  <si>
    <t>Zajištění školení personálu nemocnice k efektivnímu využívání 5G sítě a nových technologií</t>
  </si>
  <si>
    <t>počet</t>
  </si>
  <si>
    <t>CELKEM</t>
  </si>
  <si>
    <t>služba</t>
  </si>
  <si>
    <t xml:space="preserve">Celková nabídková cena za dodávky dle vzorové Smlouvy o dílo a poskytování služeb </t>
  </si>
  <si>
    <t>PDA, skener čárových a 2D kódů</t>
  </si>
  <si>
    <t>Tablet, skener čárových a 2D kódů</t>
  </si>
  <si>
    <t xml:space="preserve">PDA včetně skeneru čárových a 2D kódů </t>
  </si>
  <si>
    <t>Tablet včetně skeneru čárových a 2D kódů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</si>
</sst>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0.00\ &quot;Kč&quot;"/>
    <numFmt numFmtId="165" formatCode="_-* #,##0.00\ [$Kč-405]_-;\-* #,##0.00\ [$Kč-405]_-;_-* &quot;-&quot;??\ [$Kč-405]_-;_-@_-"/>
  </numFmts>
  <fonts count="2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8"/>
      <name val="Calibri"/>
      <family val="2"/>
      <scheme val="minor"/>
    </font>
    <font>
      <sz val="11"/>
      <color rgb="FF000000"/>
      <name val="Times New Roman"/>
      <family val="1"/>
      <charset val="238"/>
    </font>
    <font>
      <b/>
      <sz val="28"/>
      <color rgb="FF000000"/>
      <name val="Times New Roman"/>
      <family val="1"/>
      <charset val="238"/>
    </font>
    <font>
      <sz val="11"/>
      <color theme="1"/>
      <name val="Times New Roman"/>
      <family val="1"/>
      <charset val="238"/>
    </font>
    <font>
      <b/>
      <sz val="11"/>
      <color rgb="FF000000"/>
      <name val="Times New Roman"/>
      <family val="1"/>
      <charset val="238"/>
    </font>
    <font>
      <b/>
      <sz val="11"/>
      <color theme="1"/>
      <name val="Times New Roman"/>
      <family val="1"/>
      <charset val="238"/>
    </font>
    <font>
      <b/>
      <i/>
      <sz val="14"/>
      <color rgb="FF000000"/>
      <name val="Times New Roman"/>
      <family val="1"/>
      <charset val="238"/>
    </font>
    <font>
      <b/>
      <sz val="11"/>
      <color rgb="FFFF0000"/>
      <name val="Times New Roman"/>
      <family val="1"/>
      <charset val="238"/>
    </font>
    <font>
      <b/>
      <sz val="11"/>
      <color rgb="FF00B0F0"/>
      <name val="Times New Roman"/>
      <family val="1"/>
      <charset val="238"/>
    </font>
    <font>
      <i/>
      <sz val="14"/>
      <color rgb="FF000000"/>
      <name val="Times New Roman"/>
      <family val="1"/>
      <charset val="238"/>
    </font>
    <font>
      <b/>
      <sz val="16"/>
      <name val="Times New Roman"/>
      <family val="1"/>
      <charset val="238"/>
    </font>
    <font>
      <sz val="11"/>
      <color theme="1"/>
      <name val="Calibri"/>
      <family val="2"/>
      <scheme val="minor"/>
    </font>
    <font>
      <b/>
      <sz val="12"/>
      <name val="Times New Roman"/>
      <family val="1"/>
      <charset val="238"/>
    </font>
    <font>
      <sz val="10"/>
      <color rgb="FF000000"/>
      <name val="Times New Roman"/>
      <family val="1"/>
    </font>
    <font>
      <b/>
      <sz val="10"/>
      <name val="Times New Roman"/>
      <family val="1"/>
      <charset val="238"/>
    </font>
    <font>
      <b/>
      <sz val="11"/>
      <name val="Times New Roman"/>
      <family val="1"/>
      <charset val="238"/>
    </font>
    <font>
      <sz val="11"/>
      <name val="Times New Roman"/>
      <family val="1"/>
      <charset val="238"/>
    </font>
  </fonts>
  <fills count="11">
    <fill>
      <patternFill patternType="none"/>
    </fill>
    <fill>
      <patternFill patternType="gray125"/>
    </fill>
    <fill>
      <patternFill patternType="solid">
        <fgColor theme="4" tint="0.59999389629810485"/>
        <bgColor indexed="64"/>
      </patternFill>
    </fill>
    <fill>
      <patternFill patternType="solid">
        <fgColor theme="4" tint="0.59999389629810485"/>
        <bgColor rgb="FF000000"/>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39997558519241921"/>
        <bgColor rgb="FF000000"/>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auto="1"/>
      </bottom>
      <diagonal/>
    </border>
    <border>
      <left style="thin">
        <color auto="1"/>
      </left>
      <right style="thin">
        <color auto="1"/>
      </right>
      <top style="medium">
        <color indexed="64"/>
      </top>
      <bottom style="medium">
        <color auto="1"/>
      </bottom>
      <diagonal/>
    </border>
    <border>
      <left style="thin">
        <color auto="1"/>
      </left>
      <right style="medium">
        <color indexed="64"/>
      </right>
      <top style="medium">
        <color indexed="64"/>
      </top>
      <bottom style="medium">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thin">
        <color auto="1"/>
      </right>
      <top/>
      <bottom style="thin">
        <color auto="1"/>
      </bottom>
      <diagonal/>
    </border>
    <border>
      <left style="medium">
        <color indexed="64"/>
      </left>
      <right style="thin">
        <color auto="1"/>
      </right>
      <top style="thin">
        <color auto="1"/>
      </top>
      <bottom style="medium">
        <color indexed="64"/>
      </bottom>
      <diagonal/>
    </border>
    <border>
      <left style="medium">
        <color indexed="64"/>
      </left>
      <right/>
      <top style="thin">
        <color auto="1"/>
      </top>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indexed="64"/>
      </right>
      <top/>
      <bottom style="thin">
        <color auto="1"/>
      </bottom>
      <diagonal/>
    </border>
    <border>
      <left style="thin">
        <color auto="1"/>
      </left>
      <right/>
      <top/>
      <bottom/>
      <diagonal/>
    </border>
    <border>
      <left style="thin">
        <color auto="1"/>
      </left>
      <right style="medium">
        <color indexed="64"/>
      </right>
      <top/>
      <bottom style="medium">
        <color indexed="64"/>
      </bottom>
      <diagonal/>
    </border>
  </borders>
  <cellStyleXfs count="5">
    <xf numFmtId="0" fontId="0" fillId="0" borderId="0"/>
    <xf numFmtId="0" fontId="2" fillId="0" borderId="0"/>
    <xf numFmtId="0" fontId="1" fillId="0" borderId="0"/>
    <xf numFmtId="44" fontId="14" fillId="0" borderId="0" applyFont="0" applyFill="0" applyBorder="0" applyAlignment="0" applyProtection="0"/>
    <xf numFmtId="0" fontId="16" fillId="0" borderId="0"/>
  </cellStyleXfs>
  <cellXfs count="181">
    <xf numFmtId="0" fontId="0" fillId="0" borderId="0" xfId="0"/>
    <xf numFmtId="0" fontId="6" fillId="0" borderId="0" xfId="2" applyFont="1"/>
    <xf numFmtId="0" fontId="6" fillId="0" borderId="1" xfId="2" applyFont="1" applyBorder="1" applyAlignment="1">
      <alignment wrapText="1"/>
    </xf>
    <xf numFmtId="0" fontId="10" fillId="0" borderId="0" xfId="2" applyFont="1"/>
    <xf numFmtId="0" fontId="6" fillId="0" borderId="1" xfId="2" applyFont="1" applyBorder="1" applyAlignment="1">
      <alignment horizontal="left" wrapText="1"/>
    </xf>
    <xf numFmtId="0" fontId="11" fillId="0" borderId="0" xfId="2" applyFont="1"/>
    <xf numFmtId="0" fontId="6" fillId="0" borderId="1" xfId="2" applyFont="1" applyBorder="1"/>
    <xf numFmtId="0" fontId="6" fillId="0" borderId="2" xfId="2" applyFont="1" applyBorder="1" applyAlignment="1">
      <alignment wrapText="1"/>
    </xf>
    <xf numFmtId="49" fontId="4" fillId="0" borderId="3" xfId="2" applyNumberFormat="1" applyFont="1" applyBorder="1" applyAlignment="1">
      <alignment horizontal="center" vertical="center"/>
    </xf>
    <xf numFmtId="0" fontId="6" fillId="0" borderId="1" xfId="2" applyFont="1" applyBorder="1" applyAlignment="1">
      <alignment vertical="center"/>
    </xf>
    <xf numFmtId="0" fontId="6" fillId="0" borderId="1" xfId="2" applyFont="1" applyBorder="1" applyAlignment="1">
      <alignment vertical="center" wrapText="1"/>
    </xf>
    <xf numFmtId="49" fontId="4" fillId="0" borderId="4" xfId="2" applyNumberFormat="1" applyFont="1" applyBorder="1" applyAlignment="1">
      <alignment horizontal="center" vertical="center"/>
    </xf>
    <xf numFmtId="0" fontId="6" fillId="0" borderId="0" xfId="2" applyFont="1" applyAlignment="1">
      <alignment vertical="center"/>
    </xf>
    <xf numFmtId="49" fontId="4" fillId="0" borderId="8" xfId="2" applyNumberFormat="1" applyFont="1" applyBorder="1" applyAlignment="1">
      <alignment horizontal="center" vertical="center"/>
    </xf>
    <xf numFmtId="0" fontId="6" fillId="0" borderId="6" xfId="2" applyFont="1" applyBorder="1" applyAlignment="1">
      <alignment wrapText="1"/>
    </xf>
    <xf numFmtId="0" fontId="6" fillId="0" borderId="0" xfId="2" applyFont="1" applyAlignment="1">
      <alignment horizontal="center" vertical="center"/>
    </xf>
    <xf numFmtId="0" fontId="6" fillId="0" borderId="0" xfId="0" applyFont="1" applyAlignment="1">
      <alignment wrapText="1"/>
    </xf>
    <xf numFmtId="0" fontId="6" fillId="0" borderId="4" xfId="0" applyFont="1" applyBorder="1" applyAlignment="1">
      <alignment horizontal="left" vertical="center" wrapText="1"/>
    </xf>
    <xf numFmtId="0" fontId="6" fillId="0" borderId="1" xfId="0" applyFont="1" applyBorder="1" applyAlignment="1">
      <alignment horizontal="left" vertical="center" wrapText="1"/>
    </xf>
    <xf numFmtId="0" fontId="6" fillId="0" borderId="15" xfId="0" applyFont="1" applyBorder="1" applyAlignment="1">
      <alignment horizontal="left" vertical="center" wrapText="1"/>
    </xf>
    <xf numFmtId="0" fontId="6" fillId="0" borderId="7"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49" fontId="4" fillId="0" borderId="15" xfId="2" applyNumberFormat="1" applyFont="1" applyBorder="1" applyAlignment="1">
      <alignment horizontal="center" vertical="center"/>
    </xf>
    <xf numFmtId="0" fontId="6" fillId="0" borderId="7" xfId="2" applyFont="1" applyBorder="1" applyAlignment="1">
      <alignment vertical="center" wrapText="1"/>
    </xf>
    <xf numFmtId="0" fontId="6" fillId="0" borderId="6" xfId="2" applyFont="1" applyBorder="1" applyAlignment="1">
      <alignment vertical="top" wrapText="1"/>
    </xf>
    <xf numFmtId="49" fontId="4" fillId="0" borderId="19" xfId="2" applyNumberFormat="1" applyFont="1" applyBorder="1" applyAlignment="1">
      <alignment horizontal="center" vertical="center"/>
    </xf>
    <xf numFmtId="0" fontId="6" fillId="0" borderId="7" xfId="2" applyFont="1" applyBorder="1" applyAlignment="1">
      <alignment wrapText="1"/>
    </xf>
    <xf numFmtId="0" fontId="6" fillId="0" borderId="6" xfId="2" applyFont="1" applyBorder="1"/>
    <xf numFmtId="0" fontId="6" fillId="0" borderId="20" xfId="2" applyFont="1" applyBorder="1" applyAlignment="1">
      <alignment wrapText="1"/>
    </xf>
    <xf numFmtId="0" fontId="6" fillId="0" borderId="21" xfId="2" applyFont="1" applyBorder="1" applyAlignment="1">
      <alignment wrapText="1"/>
    </xf>
    <xf numFmtId="0" fontId="4" fillId="2" borderId="9" xfId="2" applyFont="1" applyFill="1" applyBorder="1" applyAlignment="1">
      <alignment horizontal="center" vertical="center"/>
    </xf>
    <xf numFmtId="0" fontId="7" fillId="4" borderId="12" xfId="2" applyFont="1" applyFill="1" applyBorder="1" applyAlignment="1">
      <alignment horizontal="center" vertical="center"/>
    </xf>
    <xf numFmtId="0" fontId="8" fillId="4" borderId="13" xfId="2" applyFont="1" applyFill="1" applyBorder="1" applyAlignment="1">
      <alignment horizontal="center" vertical="center"/>
    </xf>
    <xf numFmtId="0" fontId="8" fillId="4" borderId="14" xfId="2" applyFont="1" applyFill="1" applyBorder="1" applyAlignment="1">
      <alignment horizontal="center"/>
    </xf>
    <xf numFmtId="0" fontId="7" fillId="5" borderId="9" xfId="2" applyFont="1" applyFill="1" applyBorder="1" applyAlignment="1">
      <alignment horizontal="center" vertical="center"/>
    </xf>
    <xf numFmtId="0" fontId="8" fillId="5" borderId="9" xfId="2" applyFont="1" applyFill="1" applyBorder="1" applyAlignment="1">
      <alignment horizontal="center" vertical="center"/>
    </xf>
    <xf numFmtId="0" fontId="9" fillId="6" borderId="10" xfId="2" applyFont="1" applyFill="1" applyBorder="1" applyAlignment="1">
      <alignment vertical="center"/>
    </xf>
    <xf numFmtId="0" fontId="12" fillId="6" borderId="10" xfId="2" applyFont="1" applyFill="1" applyBorder="1" applyAlignment="1">
      <alignment horizontal="center" vertical="center"/>
    </xf>
    <xf numFmtId="0" fontId="12" fillId="6" borderId="11" xfId="2" applyFont="1" applyFill="1" applyBorder="1" applyAlignment="1">
      <alignment vertical="center"/>
    </xf>
    <xf numFmtId="0" fontId="8" fillId="4" borderId="12"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13" fillId="0" borderId="0" xfId="0" applyFont="1" applyAlignment="1">
      <alignment vertical="center"/>
    </xf>
    <xf numFmtId="0" fontId="13" fillId="7" borderId="9" xfId="0" applyFont="1" applyFill="1" applyBorder="1" applyAlignment="1">
      <alignment horizontal="center" vertical="center"/>
    </xf>
    <xf numFmtId="0" fontId="13" fillId="7" borderId="10" xfId="0" applyFont="1" applyFill="1" applyBorder="1" applyAlignment="1">
      <alignment horizontal="center" vertical="center"/>
    </xf>
    <xf numFmtId="0" fontId="13" fillId="7" borderId="11" xfId="0" applyFont="1" applyFill="1" applyBorder="1" applyAlignment="1">
      <alignment horizontal="center" vertical="center"/>
    </xf>
    <xf numFmtId="0" fontId="6" fillId="7" borderId="0" xfId="2" applyFont="1" applyFill="1"/>
    <xf numFmtId="0" fontId="6" fillId="0" borderId="0" xfId="0" applyFont="1"/>
    <xf numFmtId="0" fontId="17" fillId="0" borderId="0" xfId="0" applyFont="1" applyAlignment="1">
      <alignment horizontal="center" vertical="center"/>
    </xf>
    <xf numFmtId="0" fontId="6" fillId="9" borderId="6" xfId="2" applyFont="1" applyFill="1" applyBorder="1" applyAlignment="1">
      <alignment horizontal="center" vertical="center"/>
    </xf>
    <xf numFmtId="0" fontId="6" fillId="9" borderId="1" xfId="0" applyFont="1" applyFill="1" applyBorder="1" applyAlignment="1">
      <alignment vertical="center" wrapText="1"/>
    </xf>
    <xf numFmtId="49" fontId="4" fillId="10" borderId="3" xfId="2" applyNumberFormat="1" applyFont="1" applyFill="1" applyBorder="1" applyAlignment="1">
      <alignment horizontal="center" vertical="center"/>
    </xf>
    <xf numFmtId="0" fontId="6" fillId="10" borderId="1" xfId="2" applyFont="1" applyFill="1" applyBorder="1" applyAlignment="1">
      <alignment horizontal="left" wrapText="1"/>
    </xf>
    <xf numFmtId="0" fontId="6" fillId="10" borderId="1" xfId="2" applyFont="1" applyFill="1" applyBorder="1"/>
    <xf numFmtId="0" fontId="6" fillId="9" borderId="1" xfId="2" applyFont="1" applyFill="1" applyBorder="1" applyAlignment="1">
      <alignment horizontal="center" vertical="center"/>
    </xf>
    <xf numFmtId="0" fontId="6" fillId="9" borderId="7" xfId="2" applyFont="1" applyFill="1" applyBorder="1" applyAlignment="1">
      <alignment horizontal="center" vertical="center"/>
    </xf>
    <xf numFmtId="0" fontId="6" fillId="8" borderId="1" xfId="0" applyFont="1" applyFill="1" applyBorder="1" applyAlignment="1">
      <alignment vertical="center" wrapText="1"/>
    </xf>
    <xf numFmtId="0" fontId="7" fillId="5" borderId="27" xfId="0" applyFont="1" applyFill="1" applyBorder="1" applyAlignment="1">
      <alignment horizontal="center" vertical="center" wrapText="1"/>
    </xf>
    <xf numFmtId="0" fontId="7" fillId="5" borderId="11" xfId="0" applyFont="1" applyFill="1" applyBorder="1" applyAlignment="1">
      <alignment horizontal="center" vertical="center" wrapText="1"/>
    </xf>
    <xf numFmtId="44" fontId="7" fillId="5" borderId="11" xfId="3" applyFont="1" applyFill="1" applyBorder="1" applyAlignment="1">
      <alignment horizontal="right" vertical="center" wrapText="1"/>
    </xf>
    <xf numFmtId="38" fontId="7" fillId="5" borderId="27" xfId="3" applyNumberFormat="1" applyFont="1" applyFill="1" applyBorder="1" applyAlignment="1">
      <alignment horizontal="center" vertical="center" wrapText="1"/>
    </xf>
    <xf numFmtId="44" fontId="7" fillId="5" borderId="27" xfId="3" applyFont="1" applyFill="1" applyBorder="1" applyAlignment="1">
      <alignment horizontal="right" vertical="center" wrapText="1"/>
    </xf>
    <xf numFmtId="0" fontId="7" fillId="2" borderId="27" xfId="0" applyFont="1" applyFill="1" applyBorder="1" applyAlignment="1">
      <alignment horizontal="center" vertical="center" wrapText="1"/>
    </xf>
    <xf numFmtId="0" fontId="7" fillId="2" borderId="11" xfId="0" applyFont="1" applyFill="1" applyBorder="1" applyAlignment="1">
      <alignment horizontal="center" vertical="center" wrapText="1"/>
    </xf>
    <xf numFmtId="44" fontId="7" fillId="2" borderId="11" xfId="3" applyFont="1" applyFill="1" applyBorder="1" applyAlignment="1">
      <alignment horizontal="right" vertical="center" wrapText="1"/>
    </xf>
    <xf numFmtId="38" fontId="7" fillId="2" borderId="27" xfId="3" applyNumberFormat="1" applyFont="1" applyFill="1" applyBorder="1" applyAlignment="1">
      <alignment horizontal="center" vertical="center" wrapText="1"/>
    </xf>
    <xf numFmtId="44" fontId="7" fillId="2" borderId="27" xfId="3" applyFont="1" applyFill="1" applyBorder="1" applyAlignment="1">
      <alignment horizontal="right" vertical="center" wrapText="1"/>
    </xf>
    <xf numFmtId="0" fontId="4" fillId="10" borderId="22" xfId="0" applyFont="1" applyFill="1" applyBorder="1" applyAlignment="1">
      <alignment vertical="center"/>
    </xf>
    <xf numFmtId="0" fontId="4" fillId="10" borderId="23" xfId="0" applyFont="1" applyFill="1" applyBorder="1" applyAlignment="1">
      <alignment horizontal="center" vertical="center"/>
    </xf>
    <xf numFmtId="38" fontId="19" fillId="8" borderId="23" xfId="0" applyNumberFormat="1" applyFont="1" applyFill="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horizontal="center" vertical="center" wrapText="1"/>
    </xf>
    <xf numFmtId="38" fontId="19" fillId="8" borderId="1" xfId="0" applyNumberFormat="1" applyFont="1" applyFill="1" applyBorder="1" applyAlignment="1">
      <alignment horizontal="center" vertical="center"/>
    </xf>
    <xf numFmtId="0" fontId="4" fillId="0" borderId="18" xfId="0" applyFont="1" applyBorder="1" applyAlignment="1">
      <alignment vertical="center" wrapText="1"/>
    </xf>
    <xf numFmtId="0" fontId="4" fillId="0" borderId="5" xfId="0" applyFont="1" applyBorder="1" applyAlignment="1">
      <alignment horizontal="center" vertical="center" wrapText="1"/>
    </xf>
    <xf numFmtId="38" fontId="19" fillId="8" borderId="5" xfId="0" applyNumberFormat="1" applyFont="1" applyFill="1" applyBorder="1" applyAlignment="1">
      <alignment horizontal="center" vertical="center"/>
    </xf>
    <xf numFmtId="0" fontId="7" fillId="2" borderId="27" xfId="0" applyFont="1" applyFill="1" applyBorder="1" applyAlignment="1">
      <alignment vertical="center"/>
    </xf>
    <xf numFmtId="0" fontId="7" fillId="2" borderId="27" xfId="0" applyFont="1" applyFill="1" applyBorder="1" applyAlignment="1">
      <alignment horizontal="center" vertical="center"/>
    </xf>
    <xf numFmtId="38" fontId="7" fillId="2" borderId="27" xfId="0" applyNumberFormat="1" applyFont="1" applyFill="1" applyBorder="1" applyAlignment="1">
      <alignment horizontal="center" vertical="center"/>
    </xf>
    <xf numFmtId="0" fontId="4" fillId="0" borderId="22" xfId="0" applyFont="1" applyBorder="1" applyAlignment="1">
      <alignment vertical="center" wrapText="1"/>
    </xf>
    <xf numFmtId="0" fontId="4" fillId="0" borderId="23" xfId="0" applyFont="1" applyBorder="1" applyAlignment="1">
      <alignment horizontal="center" vertical="center" wrapText="1"/>
    </xf>
    <xf numFmtId="0" fontId="4" fillId="0" borderId="12" xfId="0" applyFont="1" applyBorder="1" applyAlignment="1">
      <alignment vertical="center" wrapText="1"/>
    </xf>
    <xf numFmtId="0" fontId="4" fillId="0" borderId="13" xfId="0" applyFont="1" applyBorder="1" applyAlignment="1">
      <alignment horizontal="center" vertical="center" wrapText="1"/>
    </xf>
    <xf numFmtId="38" fontId="19" fillId="8" borderId="13" xfId="0" applyNumberFormat="1" applyFont="1" applyFill="1" applyBorder="1" applyAlignment="1">
      <alignment horizontal="center" vertical="center"/>
    </xf>
    <xf numFmtId="0" fontId="4" fillId="0" borderId="32" xfId="0" applyFont="1" applyBorder="1" applyAlignment="1">
      <alignment vertical="center" wrapText="1"/>
    </xf>
    <xf numFmtId="0" fontId="4" fillId="0" borderId="33" xfId="0" applyFont="1" applyBorder="1" applyAlignment="1">
      <alignment horizontal="center" vertical="center" wrapText="1"/>
    </xf>
    <xf numFmtId="38" fontId="19" fillId="8" borderId="33" xfId="0" applyNumberFormat="1" applyFont="1" applyFill="1" applyBorder="1" applyAlignment="1">
      <alignment horizontal="center" vertical="center"/>
    </xf>
    <xf numFmtId="0" fontId="7" fillId="5" borderId="28" xfId="0" applyFont="1" applyFill="1" applyBorder="1" applyAlignment="1">
      <alignment horizontal="center" vertical="center" wrapText="1"/>
    </xf>
    <xf numFmtId="0" fontId="7" fillId="5" borderId="29" xfId="0" applyFont="1" applyFill="1" applyBorder="1" applyAlignment="1">
      <alignment horizontal="center" vertical="center" wrapText="1"/>
    </xf>
    <xf numFmtId="38" fontId="7" fillId="5" borderId="28" xfId="3" applyNumberFormat="1" applyFont="1" applyFill="1" applyBorder="1" applyAlignment="1">
      <alignment horizontal="center" vertical="center" wrapText="1"/>
    </xf>
    <xf numFmtId="0" fontId="7" fillId="5" borderId="31" xfId="0" applyFont="1" applyFill="1" applyBorder="1" applyAlignment="1">
      <alignment horizontal="center" vertical="center" wrapText="1"/>
    </xf>
    <xf numFmtId="38" fontId="7" fillId="5" borderId="30" xfId="3" applyNumberFormat="1" applyFont="1" applyFill="1" applyBorder="1" applyAlignment="1">
      <alignment horizontal="center" vertical="center" wrapText="1"/>
    </xf>
    <xf numFmtId="0" fontId="8" fillId="4" borderId="27" xfId="0" applyFont="1" applyFill="1" applyBorder="1" applyAlignment="1">
      <alignment horizontal="center" vertical="center"/>
    </xf>
    <xf numFmtId="0" fontId="8" fillId="4" borderId="11" xfId="0" applyFont="1" applyFill="1" applyBorder="1" applyAlignment="1">
      <alignment horizontal="center" vertical="center"/>
    </xf>
    <xf numFmtId="0" fontId="6" fillId="0" borderId="0" xfId="0" applyFont="1" applyAlignment="1">
      <alignment horizontal="center" wrapText="1"/>
    </xf>
    <xf numFmtId="0" fontId="13" fillId="0" borderId="0" xfId="0" applyFont="1" applyAlignment="1">
      <alignment horizontal="center" vertical="center"/>
    </xf>
    <xf numFmtId="44" fontId="7" fillId="5" borderId="11" xfId="3" applyFont="1" applyFill="1" applyBorder="1" applyAlignment="1">
      <alignment horizontal="center" vertical="center" wrapText="1"/>
    </xf>
    <xf numFmtId="44" fontId="7" fillId="2" borderId="11" xfId="3" applyFont="1" applyFill="1" applyBorder="1" applyAlignment="1">
      <alignment horizontal="center" vertical="center" wrapText="1"/>
    </xf>
    <xf numFmtId="165" fontId="7" fillId="2" borderId="10" xfId="0" applyNumberFormat="1" applyFont="1" applyFill="1" applyBorder="1" applyAlignment="1">
      <alignment horizontal="center" vertical="center"/>
    </xf>
    <xf numFmtId="44" fontId="7" fillId="5" borderId="29" xfId="3" applyFont="1" applyFill="1" applyBorder="1" applyAlignment="1">
      <alignment horizontal="center" vertical="center" wrapText="1"/>
    </xf>
    <xf numFmtId="44" fontId="7" fillId="5" borderId="31" xfId="3" applyFont="1" applyFill="1" applyBorder="1" applyAlignment="1">
      <alignment horizontal="center" vertical="center" wrapText="1"/>
    </xf>
    <xf numFmtId="0" fontId="6" fillId="0" borderId="0" xfId="0" applyFont="1" applyAlignment="1">
      <alignment horizontal="center"/>
    </xf>
    <xf numFmtId="44" fontId="7" fillId="5" borderId="27" xfId="3" applyFont="1" applyFill="1" applyBorder="1" applyAlignment="1">
      <alignment horizontal="center" vertical="center" wrapText="1"/>
    </xf>
    <xf numFmtId="44" fontId="7" fillId="2" borderId="27" xfId="3" applyFont="1" applyFill="1" applyBorder="1" applyAlignment="1">
      <alignment horizontal="center" vertical="center" wrapText="1"/>
    </xf>
    <xf numFmtId="40" fontId="18" fillId="10" borderId="23" xfId="0" applyNumberFormat="1" applyFont="1" applyFill="1" applyBorder="1" applyAlignment="1">
      <alignment horizontal="center" vertical="center"/>
    </xf>
    <xf numFmtId="40" fontId="18" fillId="0" borderId="1" xfId="0" applyNumberFormat="1" applyFont="1" applyBorder="1" applyAlignment="1">
      <alignment horizontal="center" vertical="center"/>
    </xf>
    <xf numFmtId="40" fontId="18" fillId="0" borderId="5" xfId="0" applyNumberFormat="1" applyFont="1" applyBorder="1" applyAlignment="1">
      <alignment horizontal="center" vertical="center"/>
    </xf>
    <xf numFmtId="165" fontId="19" fillId="8" borderId="23" xfId="0" applyNumberFormat="1" applyFont="1" applyFill="1" applyBorder="1" applyAlignment="1">
      <alignment horizontal="center" vertical="center"/>
    </xf>
    <xf numFmtId="165" fontId="19" fillId="8" borderId="1" xfId="0" applyNumberFormat="1" applyFont="1" applyFill="1" applyBorder="1" applyAlignment="1">
      <alignment horizontal="center" vertical="center"/>
    </xf>
    <xf numFmtId="165" fontId="19" fillId="8" borderId="5" xfId="0" applyNumberFormat="1" applyFont="1" applyFill="1" applyBorder="1" applyAlignment="1">
      <alignment horizontal="center" vertical="center"/>
    </xf>
    <xf numFmtId="40" fontId="4" fillId="10" borderId="23" xfId="0" applyNumberFormat="1" applyFont="1" applyFill="1" applyBorder="1" applyAlignment="1">
      <alignment horizontal="center" vertical="center"/>
    </xf>
    <xf numFmtId="44" fontId="4" fillId="10" borderId="24" xfId="3" applyFont="1" applyFill="1" applyBorder="1" applyAlignment="1">
      <alignment horizontal="center" vertical="center" wrapText="1"/>
    </xf>
    <xf numFmtId="40" fontId="4" fillId="0" borderId="1" xfId="0" applyNumberFormat="1" applyFont="1" applyBorder="1" applyAlignment="1">
      <alignment horizontal="center" vertical="center"/>
    </xf>
    <xf numFmtId="44" fontId="4" fillId="0" borderId="25" xfId="3" applyFont="1" applyFill="1" applyBorder="1" applyAlignment="1">
      <alignment horizontal="center" vertical="center" wrapText="1"/>
    </xf>
    <xf numFmtId="40" fontId="4" fillId="0" borderId="5" xfId="0" applyNumberFormat="1" applyFont="1" applyBorder="1" applyAlignment="1">
      <alignment horizontal="center" vertical="center"/>
    </xf>
    <xf numFmtId="44" fontId="4" fillId="0" borderId="26" xfId="3" applyFont="1" applyFill="1" applyBorder="1" applyAlignment="1">
      <alignment horizontal="center" vertical="center" wrapText="1"/>
    </xf>
    <xf numFmtId="165" fontId="7" fillId="2" borderId="11" xfId="0" applyNumberFormat="1" applyFont="1" applyFill="1" applyBorder="1" applyAlignment="1">
      <alignment horizontal="center" vertical="center"/>
    </xf>
    <xf numFmtId="165" fontId="7" fillId="2" borderId="27" xfId="0" applyNumberFormat="1" applyFont="1" applyFill="1" applyBorder="1" applyAlignment="1">
      <alignment horizontal="center" vertical="center"/>
    </xf>
    <xf numFmtId="40" fontId="19" fillId="0" borderId="23" xfId="0" applyNumberFormat="1" applyFont="1" applyBorder="1" applyAlignment="1">
      <alignment horizontal="center" vertical="center"/>
    </xf>
    <xf numFmtId="44" fontId="4" fillId="0" borderId="24" xfId="3" applyFont="1" applyFill="1" applyBorder="1" applyAlignment="1">
      <alignment horizontal="center" vertical="center" wrapText="1"/>
    </xf>
    <xf numFmtId="40" fontId="19" fillId="0" borderId="1" xfId="0" applyNumberFormat="1" applyFont="1" applyBorder="1" applyAlignment="1">
      <alignment horizontal="center" vertical="center"/>
    </xf>
    <xf numFmtId="40" fontId="19" fillId="0" borderId="5" xfId="0" applyNumberFormat="1" applyFont="1" applyBorder="1" applyAlignment="1">
      <alignment horizontal="center" vertical="center"/>
    </xf>
    <xf numFmtId="40" fontId="19" fillId="0" borderId="13" xfId="0" applyNumberFormat="1" applyFont="1" applyBorder="1" applyAlignment="1">
      <alignment horizontal="center" vertical="center"/>
    </xf>
    <xf numFmtId="44" fontId="4" fillId="0" borderId="14" xfId="3" applyFont="1" applyFill="1" applyBorder="1" applyAlignment="1">
      <alignment horizontal="center" vertical="center" wrapText="1"/>
    </xf>
    <xf numFmtId="40" fontId="19" fillId="0" borderId="33" xfId="0" applyNumberFormat="1" applyFont="1" applyBorder="1" applyAlignment="1">
      <alignment horizontal="center" vertical="center"/>
    </xf>
    <xf numFmtId="44" fontId="4" fillId="0" borderId="36" xfId="3" applyFont="1" applyFill="1" applyBorder="1" applyAlignment="1">
      <alignment horizontal="center" vertical="center" wrapText="1"/>
    </xf>
    <xf numFmtId="44" fontId="7" fillId="5" borderId="28" xfId="3" applyFont="1" applyFill="1" applyBorder="1" applyAlignment="1">
      <alignment horizontal="center" vertical="center" wrapText="1"/>
    </xf>
    <xf numFmtId="44" fontId="7" fillId="5" borderId="30" xfId="3" applyFont="1" applyFill="1" applyBorder="1" applyAlignment="1">
      <alignment horizontal="center" vertical="center" wrapText="1"/>
    </xf>
    <xf numFmtId="165" fontId="19" fillId="8" borderId="13" xfId="0" applyNumberFormat="1" applyFont="1" applyFill="1" applyBorder="1" applyAlignment="1">
      <alignment horizontal="center" vertical="center"/>
    </xf>
    <xf numFmtId="165" fontId="19" fillId="8" borderId="33" xfId="0" applyNumberFormat="1" applyFont="1" applyFill="1" applyBorder="1" applyAlignment="1">
      <alignment horizontal="center" vertical="center"/>
    </xf>
    <xf numFmtId="164" fontId="6" fillId="0" borderId="6" xfId="3" applyNumberFormat="1" applyFont="1" applyFill="1" applyBorder="1" applyAlignment="1">
      <alignment horizontal="center" vertical="center" wrapText="1"/>
    </xf>
    <xf numFmtId="164" fontId="8" fillId="0" borderId="34" xfId="0" applyNumberFormat="1" applyFont="1" applyBorder="1" applyAlignment="1">
      <alignment horizontal="center" vertical="center"/>
    </xf>
    <xf numFmtId="164" fontId="6" fillId="0" borderId="1" xfId="3" applyNumberFormat="1" applyFont="1" applyFill="1" applyBorder="1" applyAlignment="1">
      <alignment horizontal="center" vertical="center" wrapText="1"/>
    </xf>
    <xf numFmtId="164" fontId="8" fillId="0" borderId="25" xfId="0" applyNumberFormat="1" applyFont="1" applyBorder="1" applyAlignment="1">
      <alignment horizontal="center" vertical="center"/>
    </xf>
    <xf numFmtId="164" fontId="8" fillId="0" borderId="5" xfId="3" applyNumberFormat="1" applyFont="1" applyFill="1" applyBorder="1" applyAlignment="1">
      <alignment horizontal="center" vertical="center" wrapText="1"/>
    </xf>
    <xf numFmtId="164" fontId="8" fillId="0" borderId="26" xfId="0" applyNumberFormat="1" applyFont="1" applyBorder="1" applyAlignment="1">
      <alignment horizontal="center" vertical="center"/>
    </xf>
    <xf numFmtId="49" fontId="4" fillId="0" borderId="1" xfId="2" applyNumberFormat="1" applyFont="1" applyBorder="1" applyAlignment="1">
      <alignment horizontal="center" vertical="center"/>
    </xf>
    <xf numFmtId="0" fontId="7" fillId="5" borderId="27" xfId="0" applyFont="1" applyFill="1" applyBorder="1" applyAlignment="1">
      <alignment horizontal="center" vertical="top" wrapText="1"/>
    </xf>
    <xf numFmtId="0" fontId="6" fillId="0" borderId="0" xfId="2" applyFont="1" applyAlignment="1">
      <alignment horizontal="left" vertical="top" wrapText="1"/>
    </xf>
    <xf numFmtId="0" fontId="5" fillId="3" borderId="10" xfId="2" applyFont="1" applyFill="1" applyBorder="1" applyAlignment="1">
      <alignment horizontal="center" vertical="center" wrapText="1"/>
    </xf>
    <xf numFmtId="0" fontId="5" fillId="3" borderId="11" xfId="2" applyFont="1" applyFill="1" applyBorder="1" applyAlignment="1">
      <alignment horizontal="center" vertical="center" wrapText="1"/>
    </xf>
    <xf numFmtId="0" fontId="9" fillId="6" borderId="10" xfId="2" applyFont="1" applyFill="1" applyBorder="1" applyAlignment="1">
      <alignment horizontal="left" vertical="center"/>
    </xf>
    <xf numFmtId="0" fontId="9" fillId="6" borderId="11" xfId="2" applyFont="1" applyFill="1" applyBorder="1" applyAlignment="1">
      <alignment horizontal="left" vertical="center"/>
    </xf>
    <xf numFmtId="0" fontId="13" fillId="2" borderId="9"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5" fillId="3" borderId="9" xfId="2" applyFont="1" applyFill="1" applyBorder="1" applyAlignment="1">
      <alignment horizontal="center" vertical="center" wrapText="1"/>
    </xf>
    <xf numFmtId="0" fontId="6" fillId="0" borderId="10" xfId="0" applyFont="1" applyBorder="1" applyAlignment="1">
      <alignment horizont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0" xfId="0" applyFont="1" applyAlignment="1">
      <alignment horizontal="center" vertical="center" wrapText="1"/>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18" fillId="0" borderId="16" xfId="0" applyFont="1" applyBorder="1" applyAlignment="1">
      <alignment horizontal="left" vertical="center" wrapText="1"/>
    </xf>
    <xf numFmtId="0" fontId="18" fillId="0" borderId="6" xfId="0" applyFont="1" applyBorder="1" applyAlignment="1">
      <alignment horizontal="left"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8" fillId="0" borderId="18" xfId="0" applyFont="1" applyBorder="1" applyAlignment="1">
      <alignment horizontal="left" vertical="center" wrapText="1"/>
    </xf>
    <xf numFmtId="0" fontId="8" fillId="0" borderId="5" xfId="0" applyFont="1" applyBorder="1" applyAlignment="1">
      <alignment horizontal="left" vertical="center" wrapText="1"/>
    </xf>
    <xf numFmtId="0" fontId="7" fillId="4" borderId="27" xfId="0" applyFont="1" applyFill="1" applyBorder="1" applyAlignment="1">
      <alignment horizontal="center" vertical="center"/>
    </xf>
    <xf numFmtId="0" fontId="18" fillId="4" borderId="28" xfId="4" applyFont="1" applyFill="1" applyBorder="1" applyAlignment="1">
      <alignment horizontal="center" vertical="center" wrapText="1"/>
    </xf>
    <xf numFmtId="0" fontId="18" fillId="4" borderId="30" xfId="4" applyFont="1" applyFill="1" applyBorder="1" applyAlignment="1">
      <alignment horizontal="center" vertical="center" wrapText="1"/>
    </xf>
    <xf numFmtId="0" fontId="18" fillId="4" borderId="29" xfId="4" applyFont="1" applyFill="1" applyBorder="1" applyAlignment="1">
      <alignment horizontal="center" vertical="center" wrapText="1"/>
    </xf>
    <xf numFmtId="0" fontId="18" fillId="4" borderId="31" xfId="4" applyFont="1" applyFill="1" applyBorder="1" applyAlignment="1">
      <alignment horizontal="center" vertical="center" wrapText="1"/>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7" fillId="4" borderId="28" xfId="0" applyFont="1" applyFill="1" applyBorder="1" applyAlignment="1">
      <alignment horizontal="center" vertical="center"/>
    </xf>
    <xf numFmtId="0" fontId="7" fillId="4" borderId="30" xfId="0" applyFont="1" applyFill="1" applyBorder="1" applyAlignment="1">
      <alignment horizontal="center" vertical="center"/>
    </xf>
  </cellXfs>
  <cellStyles count="5">
    <cellStyle name="Měna" xfId="3" builtinId="4"/>
    <cellStyle name="Normal 2" xfId="4" xr:uid="{CCAD6CEA-FB0A-4DC5-AE30-139964836A7F}"/>
    <cellStyle name="Normální" xfId="0" builtinId="0"/>
    <cellStyle name="Normální 2" xfId="1" xr:uid="{3A6467BB-13AB-4CA6-A329-B2C36BA42DB2}"/>
    <cellStyle name="Normální 3" xfId="2" xr:uid="{727CD781-5304-4A1F-9444-5A2D40C764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6A42-777B-49A7-A73B-18F8BBCF5100}">
  <dimension ref="A1:F58"/>
  <sheetViews>
    <sheetView zoomScaleNormal="100" workbookViewId="0">
      <selection activeCell="B61" sqref="B61"/>
    </sheetView>
  </sheetViews>
  <sheetFormatPr defaultColWidth="8.76953125" defaultRowHeight="14.5" x14ac:dyDescent="0.7"/>
  <cols>
    <col min="1" max="1" width="20.76953125" style="12" customWidth="1"/>
    <col min="2" max="2" width="118" style="1" customWidth="1"/>
    <col min="3" max="3" width="20.31640625" style="15" bestFit="1" customWidth="1"/>
    <col min="4" max="4" width="37.31640625" style="1" customWidth="1"/>
    <col min="5" max="16384" width="8.76953125" style="1"/>
  </cols>
  <sheetData>
    <row r="1" spans="1:6" ht="16.25" thickBot="1" x14ac:dyDescent="0.85">
      <c r="A1" s="149" t="s">
        <v>138</v>
      </c>
      <c r="B1" s="150"/>
      <c r="C1" s="150"/>
      <c r="D1" s="151"/>
    </row>
    <row r="2" spans="1:6" s="49" customFormat="1" ht="6.45" customHeight="1" thickBot="1" x14ac:dyDescent="0.85">
      <c r="A2" s="46"/>
      <c r="B2" s="47"/>
      <c r="C2" s="47"/>
      <c r="D2" s="48"/>
    </row>
    <row r="3" spans="1:6" ht="21" thickBot="1" x14ac:dyDescent="0.85">
      <c r="A3" s="146" t="s">
        <v>128</v>
      </c>
      <c r="B3" s="147"/>
      <c r="C3" s="147"/>
      <c r="D3" s="148"/>
      <c r="E3" s="45"/>
    </row>
    <row r="4" spans="1:6" ht="6" customHeight="1" thickBot="1" x14ac:dyDescent="0.85"/>
    <row r="5" spans="1:6" ht="70.2" customHeight="1" thickBot="1" x14ac:dyDescent="0.85">
      <c r="A5" s="33"/>
      <c r="B5" s="142" t="s">
        <v>96</v>
      </c>
      <c r="C5" s="142"/>
      <c r="D5" s="143"/>
    </row>
    <row r="6" spans="1:6" ht="15.25" thickBot="1" x14ac:dyDescent="0.85">
      <c r="A6" s="34" t="s">
        <v>1</v>
      </c>
      <c r="B6" s="35" t="s">
        <v>0</v>
      </c>
      <c r="C6" s="35" t="s">
        <v>3</v>
      </c>
      <c r="D6" s="36" t="s">
        <v>4</v>
      </c>
    </row>
    <row r="7" spans="1:6" ht="18.5" thickBot="1" x14ac:dyDescent="0.85">
      <c r="A7" s="37">
        <v>1</v>
      </c>
      <c r="B7" s="144" t="s">
        <v>2</v>
      </c>
      <c r="C7" s="144"/>
      <c r="D7" s="145"/>
    </row>
    <row r="8" spans="1:6" x14ac:dyDescent="0.7">
      <c r="A8" s="13" t="s">
        <v>5</v>
      </c>
      <c r="B8" s="14" t="s">
        <v>6</v>
      </c>
      <c r="C8" s="52" t="s">
        <v>7</v>
      </c>
      <c r="D8" s="52" t="s">
        <v>7</v>
      </c>
      <c r="F8" s="3"/>
    </row>
    <row r="9" spans="1:6" x14ac:dyDescent="0.7">
      <c r="A9" s="8" t="s">
        <v>8</v>
      </c>
      <c r="B9" s="4" t="s">
        <v>89</v>
      </c>
      <c r="C9" s="57" t="s">
        <v>7</v>
      </c>
      <c r="D9" s="52" t="s">
        <v>7</v>
      </c>
      <c r="F9" s="5"/>
    </row>
    <row r="10" spans="1:6" x14ac:dyDescent="0.7">
      <c r="A10" s="54" t="s">
        <v>80</v>
      </c>
      <c r="B10" s="55" t="s">
        <v>90</v>
      </c>
      <c r="C10" s="52" t="s">
        <v>7</v>
      </c>
      <c r="D10" s="52" t="s">
        <v>7</v>
      </c>
    </row>
    <row r="11" spans="1:6" ht="43.5" x14ac:dyDescent="0.7">
      <c r="A11" s="54" t="s">
        <v>9</v>
      </c>
      <c r="B11" s="55" t="s">
        <v>76</v>
      </c>
      <c r="C11" s="52" t="s">
        <v>7</v>
      </c>
      <c r="D11" s="52" t="s">
        <v>7</v>
      </c>
    </row>
    <row r="12" spans="1:6" x14ac:dyDescent="0.7">
      <c r="A12" s="54" t="s">
        <v>94</v>
      </c>
      <c r="B12" s="56" t="s">
        <v>11</v>
      </c>
      <c r="C12" s="52" t="s">
        <v>7</v>
      </c>
      <c r="D12" s="52" t="s">
        <v>7</v>
      </c>
    </row>
    <row r="13" spans="1:6" x14ac:dyDescent="0.7">
      <c r="A13" s="54" t="s">
        <v>10</v>
      </c>
      <c r="B13" s="56" t="s">
        <v>13</v>
      </c>
      <c r="C13" s="52" t="s">
        <v>7</v>
      </c>
      <c r="D13" s="52" t="s">
        <v>7</v>
      </c>
    </row>
    <row r="14" spans="1:6" x14ac:dyDescent="0.7">
      <c r="A14" s="54" t="s">
        <v>12</v>
      </c>
      <c r="B14" s="56" t="s">
        <v>15</v>
      </c>
      <c r="C14" s="52" t="s">
        <v>7</v>
      </c>
      <c r="D14" s="52" t="s">
        <v>7</v>
      </c>
    </row>
    <row r="15" spans="1:6" ht="43.5" x14ac:dyDescent="0.7">
      <c r="A15" s="11" t="s">
        <v>14</v>
      </c>
      <c r="B15" s="2" t="s">
        <v>72</v>
      </c>
      <c r="C15" s="57" t="s">
        <v>7</v>
      </c>
      <c r="D15" s="52" t="s">
        <v>7</v>
      </c>
    </row>
    <row r="16" spans="1:6" ht="15.25" thickBot="1" x14ac:dyDescent="0.85">
      <c r="A16" s="11" t="s">
        <v>81</v>
      </c>
      <c r="B16" s="6" t="s">
        <v>16</v>
      </c>
      <c r="C16" s="57" t="s">
        <v>7</v>
      </c>
      <c r="D16" s="52" t="s">
        <v>7</v>
      </c>
    </row>
    <row r="17" spans="1:4" ht="19" thickBot="1" x14ac:dyDescent="0.85">
      <c r="A17" s="38">
        <v>2</v>
      </c>
      <c r="B17" s="39" t="s">
        <v>17</v>
      </c>
      <c r="C17" s="40"/>
      <c r="D17" s="41"/>
    </row>
    <row r="18" spans="1:4" x14ac:dyDescent="0.7">
      <c r="A18" s="13" t="s">
        <v>95</v>
      </c>
      <c r="B18" s="32" t="s">
        <v>19</v>
      </c>
      <c r="C18" s="52" t="s">
        <v>7</v>
      </c>
      <c r="D18" s="52" t="s">
        <v>7</v>
      </c>
    </row>
    <row r="19" spans="1:4" x14ac:dyDescent="0.7">
      <c r="A19" s="8" t="s">
        <v>18</v>
      </c>
      <c r="B19" s="7" t="s">
        <v>21</v>
      </c>
      <c r="C19" s="57" t="s">
        <v>7</v>
      </c>
      <c r="D19" s="52" t="s">
        <v>7</v>
      </c>
    </row>
    <row r="20" spans="1:4" x14ac:dyDescent="0.7">
      <c r="A20" s="8" t="s">
        <v>20</v>
      </c>
      <c r="B20" s="7" t="s">
        <v>68</v>
      </c>
      <c r="C20" s="57" t="s">
        <v>7</v>
      </c>
      <c r="D20" s="52" t="s">
        <v>7</v>
      </c>
    </row>
    <row r="21" spans="1:4" x14ac:dyDescent="0.7">
      <c r="A21" s="8" t="s">
        <v>22</v>
      </c>
      <c r="B21" s="7" t="s">
        <v>24</v>
      </c>
      <c r="C21" s="57" t="s">
        <v>7</v>
      </c>
      <c r="D21" s="52" t="s">
        <v>7</v>
      </c>
    </row>
    <row r="22" spans="1:4" ht="29" x14ac:dyDescent="0.7">
      <c r="A22" s="8" t="s">
        <v>23</v>
      </c>
      <c r="B22" s="7" t="s">
        <v>69</v>
      </c>
      <c r="C22" s="57" t="s">
        <v>7</v>
      </c>
      <c r="D22" s="52" t="s">
        <v>7</v>
      </c>
    </row>
    <row r="23" spans="1:4" ht="15.25" thickBot="1" x14ac:dyDescent="0.85">
      <c r="A23" s="28" t="s">
        <v>25</v>
      </c>
      <c r="B23" s="31" t="s">
        <v>26</v>
      </c>
      <c r="C23" s="58" t="s">
        <v>7</v>
      </c>
      <c r="D23" s="52" t="s">
        <v>7</v>
      </c>
    </row>
    <row r="24" spans="1:4" ht="19" thickBot="1" x14ac:dyDescent="0.85">
      <c r="A24" s="38">
        <v>3</v>
      </c>
      <c r="B24" s="39" t="s">
        <v>27</v>
      </c>
      <c r="C24" s="40"/>
      <c r="D24" s="41"/>
    </row>
    <row r="25" spans="1:4" x14ac:dyDescent="0.7">
      <c r="A25" s="13" t="s">
        <v>28</v>
      </c>
      <c r="B25" s="14" t="s">
        <v>29</v>
      </c>
      <c r="C25" s="52" t="s">
        <v>7</v>
      </c>
      <c r="D25" s="52" t="s">
        <v>7</v>
      </c>
    </row>
    <row r="26" spans="1:4" x14ac:dyDescent="0.7">
      <c r="A26" s="8" t="s">
        <v>30</v>
      </c>
      <c r="B26" s="2" t="s">
        <v>75</v>
      </c>
      <c r="C26" s="57" t="s">
        <v>7</v>
      </c>
      <c r="D26" s="52" t="s">
        <v>7</v>
      </c>
    </row>
    <row r="27" spans="1:4" x14ac:dyDescent="0.7">
      <c r="A27" s="8" t="s">
        <v>32</v>
      </c>
      <c r="B27" s="4" t="s">
        <v>93</v>
      </c>
      <c r="C27" s="57" t="s">
        <v>7</v>
      </c>
      <c r="D27" s="52" t="s">
        <v>7</v>
      </c>
    </row>
    <row r="28" spans="1:4" x14ac:dyDescent="0.7">
      <c r="A28" s="8" t="s">
        <v>34</v>
      </c>
      <c r="B28" s="2" t="s">
        <v>31</v>
      </c>
      <c r="C28" s="57" t="s">
        <v>7</v>
      </c>
      <c r="D28" s="52" t="s">
        <v>7</v>
      </c>
    </row>
    <row r="29" spans="1:4" x14ac:dyDescent="0.7">
      <c r="A29" s="8" t="s">
        <v>36</v>
      </c>
      <c r="B29" s="2" t="s">
        <v>33</v>
      </c>
      <c r="C29" s="57" t="s">
        <v>7</v>
      </c>
      <c r="D29" s="52" t="s">
        <v>7</v>
      </c>
    </row>
    <row r="30" spans="1:4" x14ac:dyDescent="0.7">
      <c r="A30" s="8" t="s">
        <v>38</v>
      </c>
      <c r="B30" s="2" t="s">
        <v>35</v>
      </c>
      <c r="C30" s="57" t="s">
        <v>7</v>
      </c>
      <c r="D30" s="52" t="s">
        <v>7</v>
      </c>
    </row>
    <row r="31" spans="1:4" x14ac:dyDescent="0.7">
      <c r="A31" s="8" t="s">
        <v>40</v>
      </c>
      <c r="B31" s="2" t="s">
        <v>37</v>
      </c>
      <c r="C31" s="57" t="s">
        <v>7</v>
      </c>
      <c r="D31" s="52" t="s">
        <v>7</v>
      </c>
    </row>
    <row r="32" spans="1:4" x14ac:dyDescent="0.7">
      <c r="A32" s="8" t="s">
        <v>42</v>
      </c>
      <c r="B32" s="2" t="s">
        <v>39</v>
      </c>
      <c r="C32" s="57" t="s">
        <v>7</v>
      </c>
      <c r="D32" s="52" t="s">
        <v>7</v>
      </c>
    </row>
    <row r="33" spans="1:4" x14ac:dyDescent="0.7">
      <c r="A33" s="8" t="s">
        <v>44</v>
      </c>
      <c r="B33" s="2" t="s">
        <v>70</v>
      </c>
      <c r="C33" s="57" t="s">
        <v>7</v>
      </c>
      <c r="D33" s="52" t="s">
        <v>7</v>
      </c>
    </row>
    <row r="34" spans="1:4" ht="116" x14ac:dyDescent="0.7">
      <c r="A34" s="8" t="s">
        <v>45</v>
      </c>
      <c r="B34" s="2" t="s">
        <v>41</v>
      </c>
      <c r="C34" s="57" t="s">
        <v>7</v>
      </c>
      <c r="D34" s="52" t="s">
        <v>7</v>
      </c>
    </row>
    <row r="35" spans="1:4" x14ac:dyDescent="0.7">
      <c r="A35" s="8" t="s">
        <v>82</v>
      </c>
      <c r="B35" s="2" t="s">
        <v>43</v>
      </c>
      <c r="C35" s="57" t="s">
        <v>7</v>
      </c>
      <c r="D35" s="52" t="s">
        <v>7</v>
      </c>
    </row>
    <row r="36" spans="1:4" ht="29" x14ac:dyDescent="0.7">
      <c r="A36" s="8" t="s">
        <v>46</v>
      </c>
      <c r="B36" s="2" t="s">
        <v>126</v>
      </c>
      <c r="C36" s="57" t="s">
        <v>7</v>
      </c>
      <c r="D36" s="52" t="s">
        <v>7</v>
      </c>
    </row>
    <row r="37" spans="1:4" ht="72.5" x14ac:dyDescent="0.7">
      <c r="A37" s="8" t="s">
        <v>47</v>
      </c>
      <c r="B37" s="2" t="s">
        <v>91</v>
      </c>
      <c r="C37" s="57" t="s">
        <v>7</v>
      </c>
      <c r="D37" s="52" t="s">
        <v>7</v>
      </c>
    </row>
    <row r="38" spans="1:4" x14ac:dyDescent="0.7">
      <c r="A38" s="8" t="s">
        <v>49</v>
      </c>
      <c r="B38" s="2" t="s">
        <v>79</v>
      </c>
      <c r="C38" s="57" t="s">
        <v>7</v>
      </c>
      <c r="D38" s="52" t="s">
        <v>7</v>
      </c>
    </row>
    <row r="39" spans="1:4" x14ac:dyDescent="0.7">
      <c r="A39" s="8" t="s">
        <v>51</v>
      </c>
      <c r="B39" s="2" t="s">
        <v>71</v>
      </c>
      <c r="C39" s="57" t="s">
        <v>7</v>
      </c>
      <c r="D39" s="52" t="s">
        <v>7</v>
      </c>
    </row>
    <row r="40" spans="1:4" x14ac:dyDescent="0.7">
      <c r="A40" s="8" t="s">
        <v>67</v>
      </c>
      <c r="B40" s="9" t="s">
        <v>48</v>
      </c>
      <c r="C40" s="57" t="s">
        <v>7</v>
      </c>
      <c r="D40" s="52" t="s">
        <v>7</v>
      </c>
    </row>
    <row r="41" spans="1:4" x14ac:dyDescent="0.7">
      <c r="A41" s="8" t="s">
        <v>83</v>
      </c>
      <c r="B41" s="9" t="s">
        <v>50</v>
      </c>
      <c r="C41" s="57" t="s">
        <v>7</v>
      </c>
      <c r="D41" s="52" t="s">
        <v>7</v>
      </c>
    </row>
    <row r="42" spans="1:4" x14ac:dyDescent="0.7">
      <c r="A42" s="8" t="s">
        <v>84</v>
      </c>
      <c r="B42" s="9" t="s">
        <v>77</v>
      </c>
      <c r="C42" s="57" t="s">
        <v>7</v>
      </c>
      <c r="D42" s="52" t="s">
        <v>7</v>
      </c>
    </row>
    <row r="43" spans="1:4" ht="29" x14ac:dyDescent="0.7">
      <c r="A43" s="8" t="s">
        <v>85</v>
      </c>
      <c r="B43" s="10" t="s">
        <v>92</v>
      </c>
      <c r="C43" s="57" t="s">
        <v>7</v>
      </c>
      <c r="D43" s="52" t="s">
        <v>7</v>
      </c>
    </row>
    <row r="44" spans="1:4" ht="58" x14ac:dyDescent="0.7">
      <c r="A44" s="8" t="s">
        <v>86</v>
      </c>
      <c r="B44" s="10" t="s">
        <v>52</v>
      </c>
      <c r="C44" s="57" t="s">
        <v>7</v>
      </c>
      <c r="D44" s="52" t="s">
        <v>7</v>
      </c>
    </row>
    <row r="45" spans="1:4" ht="15.25" thickBot="1" x14ac:dyDescent="0.85">
      <c r="A45" s="25" t="s">
        <v>87</v>
      </c>
      <c r="B45" s="26" t="s">
        <v>78</v>
      </c>
      <c r="C45" s="58" t="s">
        <v>7</v>
      </c>
      <c r="D45" s="52" t="s">
        <v>7</v>
      </c>
    </row>
    <row r="46" spans="1:4" ht="19" thickBot="1" x14ac:dyDescent="0.85">
      <c r="A46" s="38">
        <v>4</v>
      </c>
      <c r="B46" s="39" t="s">
        <v>53</v>
      </c>
      <c r="C46" s="40"/>
      <c r="D46" s="41"/>
    </row>
    <row r="47" spans="1:4" ht="29" x14ac:dyDescent="0.7">
      <c r="A47" s="13" t="s">
        <v>54</v>
      </c>
      <c r="B47" s="27" t="s">
        <v>73</v>
      </c>
      <c r="C47" s="52" t="s">
        <v>7</v>
      </c>
      <c r="D47" s="52" t="s">
        <v>7</v>
      </c>
    </row>
    <row r="48" spans="1:4" x14ac:dyDescent="0.7">
      <c r="A48" s="8" t="s">
        <v>55</v>
      </c>
      <c r="B48" s="2" t="s">
        <v>56</v>
      </c>
      <c r="C48" s="57" t="s">
        <v>7</v>
      </c>
      <c r="D48" s="52" t="s">
        <v>7</v>
      </c>
    </row>
    <row r="49" spans="1:4" x14ac:dyDescent="0.7">
      <c r="A49" s="8" t="s">
        <v>57</v>
      </c>
      <c r="B49" s="2" t="s">
        <v>58</v>
      </c>
      <c r="C49" s="57" t="s">
        <v>7</v>
      </c>
      <c r="D49" s="52" t="s">
        <v>7</v>
      </c>
    </row>
    <row r="50" spans="1:4" ht="15.25" thickBot="1" x14ac:dyDescent="0.85">
      <c r="A50" s="28" t="s">
        <v>88</v>
      </c>
      <c r="B50" s="29" t="s">
        <v>59</v>
      </c>
      <c r="C50" s="58" t="s">
        <v>7</v>
      </c>
      <c r="D50" s="52" t="s">
        <v>7</v>
      </c>
    </row>
    <row r="51" spans="1:4" ht="19" thickBot="1" x14ac:dyDescent="0.85">
      <c r="A51" s="38">
        <v>5</v>
      </c>
      <c r="B51" s="39" t="s">
        <v>60</v>
      </c>
      <c r="C51" s="40"/>
      <c r="D51" s="41"/>
    </row>
    <row r="52" spans="1:4" x14ac:dyDescent="0.7">
      <c r="A52" s="13" t="s">
        <v>61</v>
      </c>
      <c r="B52" s="30" t="s">
        <v>62</v>
      </c>
      <c r="C52" s="52" t="s">
        <v>7</v>
      </c>
      <c r="D52" s="52" t="s">
        <v>7</v>
      </c>
    </row>
    <row r="53" spans="1:4" x14ac:dyDescent="0.7">
      <c r="A53" s="139" t="s">
        <v>63</v>
      </c>
      <c r="B53" s="6" t="s">
        <v>64</v>
      </c>
      <c r="C53" s="57" t="s">
        <v>7</v>
      </c>
      <c r="D53" s="57" t="s">
        <v>7</v>
      </c>
    </row>
    <row r="54" spans="1:4" x14ac:dyDescent="0.7">
      <c r="A54" s="139" t="s">
        <v>65</v>
      </c>
      <c r="B54" s="2" t="s">
        <v>74</v>
      </c>
      <c r="C54" s="57" t="s">
        <v>7</v>
      </c>
      <c r="D54" s="57" t="s">
        <v>7</v>
      </c>
    </row>
    <row r="56" spans="1:4" x14ac:dyDescent="0.7">
      <c r="A56" s="141" t="s">
        <v>66</v>
      </c>
      <c r="B56" s="141"/>
      <c r="C56" s="141"/>
      <c r="D56" s="141"/>
    </row>
    <row r="58" spans="1:4" x14ac:dyDescent="0.7">
      <c r="A58" s="53"/>
      <c r="B58" s="24" t="s">
        <v>125</v>
      </c>
    </row>
  </sheetData>
  <mergeCells count="5">
    <mergeCell ref="A56:D56"/>
    <mergeCell ref="B5:D5"/>
    <mergeCell ref="B7:D7"/>
    <mergeCell ref="A3:D3"/>
    <mergeCell ref="A1:D1"/>
  </mergeCells>
  <phoneticPr fontId="3" type="noConversion"/>
  <pageMargins left="0.7" right="0.7" top="0.78740157499999996" bottom="0.78740157499999996" header="0.3" footer="0.3"/>
  <pageSetup paperSize="9" orientation="portrait" r:id="rId1"/>
  <ignoredErrors>
    <ignoredError sqref="A37:A45" twoDigitTextYear="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4A1C0-9F5D-4744-B131-850B3A7B817E}">
  <dimension ref="A1:D30"/>
  <sheetViews>
    <sheetView workbookViewId="0">
      <selection activeCell="A8" sqref="A8"/>
    </sheetView>
  </sheetViews>
  <sheetFormatPr defaultColWidth="10.76953125" defaultRowHeight="14.5" x14ac:dyDescent="0.7"/>
  <cols>
    <col min="1" max="1" width="31.86328125" style="16" bestFit="1" customWidth="1"/>
    <col min="2" max="2" width="29.6796875" style="16" customWidth="1"/>
    <col min="3" max="3" width="33" style="16" customWidth="1"/>
    <col min="4" max="4" width="33.453125" style="16" customWidth="1"/>
    <col min="5" max="16384" width="10.76953125" style="16"/>
  </cols>
  <sheetData>
    <row r="1" spans="1:4" ht="17.7" customHeight="1" thickBot="1" x14ac:dyDescent="0.85">
      <c r="A1" s="149" t="s">
        <v>138</v>
      </c>
      <c r="B1" s="150"/>
      <c r="C1" s="150"/>
      <c r="D1" s="151"/>
    </row>
    <row r="2" spans="1:4" ht="6.75" customHeight="1" thickBot="1" x14ac:dyDescent="0.85"/>
    <row r="3" spans="1:4" ht="21" thickBot="1" x14ac:dyDescent="0.85">
      <c r="A3" s="146" t="s">
        <v>128</v>
      </c>
      <c r="B3" s="147"/>
      <c r="C3" s="147"/>
      <c r="D3" s="148"/>
    </row>
    <row r="4" spans="1:4" ht="5.6" customHeight="1" thickBot="1" x14ac:dyDescent="0.85">
      <c r="A4" s="156"/>
      <c r="B4" s="156"/>
      <c r="C4" s="156"/>
      <c r="D4" s="156"/>
    </row>
    <row r="5" spans="1:4" ht="52.95" customHeight="1" thickBot="1" x14ac:dyDescent="0.85">
      <c r="A5" s="155" t="s">
        <v>127</v>
      </c>
      <c r="B5" s="142"/>
      <c r="C5" s="142"/>
      <c r="D5" s="143"/>
    </row>
    <row r="6" spans="1:4" ht="15.25" thickBot="1" x14ac:dyDescent="0.85">
      <c r="A6" s="42" t="s">
        <v>97</v>
      </c>
      <c r="B6" s="43" t="s">
        <v>98</v>
      </c>
      <c r="C6" s="43" t="s">
        <v>0</v>
      </c>
      <c r="D6" s="44" t="s">
        <v>99</v>
      </c>
    </row>
    <row r="7" spans="1:4" ht="25.2" customHeight="1" thickBot="1" x14ac:dyDescent="0.85">
      <c r="A7" s="152" t="s">
        <v>172</v>
      </c>
      <c r="B7" s="153"/>
      <c r="C7" s="153"/>
      <c r="D7" s="154"/>
    </row>
    <row r="8" spans="1:4" ht="29" x14ac:dyDescent="0.7">
      <c r="A8" s="21" t="s">
        <v>100</v>
      </c>
      <c r="B8" s="22" t="s">
        <v>101</v>
      </c>
      <c r="C8" s="22" t="s">
        <v>102</v>
      </c>
      <c r="D8" s="52" t="s">
        <v>7</v>
      </c>
    </row>
    <row r="9" spans="1:4" x14ac:dyDescent="0.7">
      <c r="A9" s="17" t="s">
        <v>103</v>
      </c>
      <c r="B9" s="18" t="s">
        <v>104</v>
      </c>
      <c r="C9" s="18" t="s">
        <v>105</v>
      </c>
      <c r="D9" s="52" t="s">
        <v>7</v>
      </c>
    </row>
    <row r="10" spans="1:4" x14ac:dyDescent="0.7">
      <c r="A10" s="17" t="s">
        <v>106</v>
      </c>
      <c r="B10" s="18"/>
      <c r="C10" s="18" t="s">
        <v>107</v>
      </c>
      <c r="D10" s="52" t="s">
        <v>7</v>
      </c>
    </row>
    <row r="11" spans="1:4" x14ac:dyDescent="0.7">
      <c r="A11" s="17" t="s">
        <v>108</v>
      </c>
      <c r="B11" s="18" t="s">
        <v>104</v>
      </c>
      <c r="C11" s="18" t="s">
        <v>109</v>
      </c>
      <c r="D11" s="52" t="s">
        <v>7</v>
      </c>
    </row>
    <row r="12" spans="1:4" ht="58" x14ac:dyDescent="0.7">
      <c r="A12" s="17" t="s">
        <v>110</v>
      </c>
      <c r="B12" s="18"/>
      <c r="C12" s="18" t="s">
        <v>111</v>
      </c>
      <c r="D12" s="52" t="s">
        <v>7</v>
      </c>
    </row>
    <row r="13" spans="1:4" x14ac:dyDescent="0.7">
      <c r="A13" s="17" t="s">
        <v>112</v>
      </c>
      <c r="B13" s="18"/>
      <c r="C13" s="18" t="s">
        <v>113</v>
      </c>
      <c r="D13" s="52" t="s">
        <v>7</v>
      </c>
    </row>
    <row r="14" spans="1:4" x14ac:dyDescent="0.7">
      <c r="A14" s="17" t="s">
        <v>114</v>
      </c>
      <c r="B14" s="18"/>
      <c r="C14" s="18" t="s">
        <v>115</v>
      </c>
      <c r="D14" s="52" t="s">
        <v>7</v>
      </c>
    </row>
    <row r="15" spans="1:4" ht="29" x14ac:dyDescent="0.7">
      <c r="A15" s="17" t="s">
        <v>116</v>
      </c>
      <c r="B15" s="18"/>
      <c r="C15" s="18" t="s">
        <v>117</v>
      </c>
      <c r="D15" s="52" t="s">
        <v>7</v>
      </c>
    </row>
    <row r="16" spans="1:4" ht="43.5" x14ac:dyDescent="0.7">
      <c r="A16" s="17" t="s">
        <v>118</v>
      </c>
      <c r="B16" s="18"/>
      <c r="C16" s="18" t="s">
        <v>119</v>
      </c>
      <c r="D16" s="52" t="s">
        <v>7</v>
      </c>
    </row>
    <row r="17" spans="1:4" ht="15.25" thickBot="1" x14ac:dyDescent="0.85">
      <c r="A17" s="19" t="s">
        <v>120</v>
      </c>
      <c r="B17" s="20"/>
      <c r="C17" s="20" t="s">
        <v>121</v>
      </c>
      <c r="D17" s="52" t="s">
        <v>7</v>
      </c>
    </row>
    <row r="18" spans="1:4" ht="25.2" customHeight="1" thickBot="1" x14ac:dyDescent="0.85">
      <c r="A18" s="152" t="s">
        <v>171</v>
      </c>
      <c r="B18" s="153"/>
      <c r="C18" s="153"/>
      <c r="D18" s="154"/>
    </row>
    <row r="19" spans="1:4" ht="29" x14ac:dyDescent="0.7">
      <c r="A19" s="21" t="s">
        <v>100</v>
      </c>
      <c r="B19" s="23"/>
      <c r="C19" s="24" t="s">
        <v>122</v>
      </c>
      <c r="D19" s="52" t="s">
        <v>7</v>
      </c>
    </row>
    <row r="20" spans="1:4" x14ac:dyDescent="0.7">
      <c r="A20" s="17" t="s">
        <v>103</v>
      </c>
      <c r="B20" s="18" t="s">
        <v>104</v>
      </c>
      <c r="C20" s="18" t="s">
        <v>123</v>
      </c>
      <c r="D20" s="52" t="s">
        <v>7</v>
      </c>
    </row>
    <row r="21" spans="1:4" x14ac:dyDescent="0.7">
      <c r="A21" s="17" t="s">
        <v>106</v>
      </c>
      <c r="B21" s="18"/>
      <c r="C21" s="18" t="s">
        <v>107</v>
      </c>
      <c r="D21" s="52" t="s">
        <v>7</v>
      </c>
    </row>
    <row r="22" spans="1:4" x14ac:dyDescent="0.7">
      <c r="A22" s="17" t="s">
        <v>108</v>
      </c>
      <c r="B22" s="18" t="s">
        <v>104</v>
      </c>
      <c r="C22" s="18" t="s">
        <v>124</v>
      </c>
      <c r="D22" s="52" t="s">
        <v>7</v>
      </c>
    </row>
    <row r="23" spans="1:4" ht="58" x14ac:dyDescent="0.7">
      <c r="A23" s="17" t="s">
        <v>110</v>
      </c>
      <c r="B23" s="18"/>
      <c r="C23" s="18" t="s">
        <v>111</v>
      </c>
      <c r="D23" s="52" t="s">
        <v>7</v>
      </c>
    </row>
    <row r="24" spans="1:4" x14ac:dyDescent="0.7">
      <c r="A24" s="17" t="s">
        <v>112</v>
      </c>
      <c r="B24" s="18"/>
      <c r="C24" s="18" t="s">
        <v>113</v>
      </c>
      <c r="D24" s="52" t="s">
        <v>7</v>
      </c>
    </row>
    <row r="25" spans="1:4" x14ac:dyDescent="0.7">
      <c r="A25" s="17" t="s">
        <v>114</v>
      </c>
      <c r="B25" s="18"/>
      <c r="C25" s="18" t="s">
        <v>115</v>
      </c>
      <c r="D25" s="52" t="s">
        <v>7</v>
      </c>
    </row>
    <row r="26" spans="1:4" ht="29" x14ac:dyDescent="0.7">
      <c r="A26" s="17" t="s">
        <v>116</v>
      </c>
      <c r="B26" s="18"/>
      <c r="C26" s="18" t="s">
        <v>117</v>
      </c>
      <c r="D26" s="52" t="s">
        <v>7</v>
      </c>
    </row>
    <row r="27" spans="1:4" ht="43.5" x14ac:dyDescent="0.7">
      <c r="A27" s="17" t="s">
        <v>118</v>
      </c>
      <c r="B27" s="18"/>
      <c r="C27" s="18" t="s">
        <v>119</v>
      </c>
      <c r="D27" s="52" t="s">
        <v>7</v>
      </c>
    </row>
    <row r="28" spans="1:4" x14ac:dyDescent="0.7">
      <c r="A28" s="18" t="s">
        <v>120</v>
      </c>
      <c r="B28" s="18"/>
      <c r="C28" s="18" t="s">
        <v>121</v>
      </c>
      <c r="D28" s="57" t="s">
        <v>7</v>
      </c>
    </row>
    <row r="30" spans="1:4" x14ac:dyDescent="0.7">
      <c r="A30" s="53"/>
      <c r="B30" s="24" t="s">
        <v>125</v>
      </c>
    </row>
  </sheetData>
  <mergeCells count="6">
    <mergeCell ref="A1:D1"/>
    <mergeCell ref="A7:D7"/>
    <mergeCell ref="A18:D18"/>
    <mergeCell ref="A5:D5"/>
    <mergeCell ref="A3:D3"/>
    <mergeCell ref="A4:D4"/>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733D4-248B-4E88-AC07-BCAF80D0B227}">
  <dimension ref="A1:G45"/>
  <sheetViews>
    <sheetView tabSelected="1" zoomScale="96" zoomScaleNormal="96" workbookViewId="0">
      <selection activeCell="E36" sqref="E36"/>
    </sheetView>
  </sheetViews>
  <sheetFormatPr defaultColWidth="8.76953125" defaultRowHeight="14.5" x14ac:dyDescent="0.7"/>
  <cols>
    <col min="1" max="1" width="31.76953125" style="50" customWidth="1"/>
    <col min="2" max="2" width="12.76953125" style="50" customWidth="1"/>
    <col min="3" max="3" width="18.2265625" style="104" bestFit="1" customWidth="1"/>
    <col min="4" max="4" width="13" style="50" customWidth="1"/>
    <col min="5" max="5" width="18.453125" style="50" customWidth="1"/>
    <col min="6" max="6" width="15.86328125" style="50" bestFit="1" customWidth="1"/>
    <col min="7" max="7" width="17.453125" style="50" customWidth="1"/>
    <col min="8" max="8" width="10.86328125" style="50" bestFit="1" customWidth="1"/>
    <col min="9" max="9" width="8.76953125" style="50" bestFit="1" customWidth="1"/>
    <col min="10" max="16384" width="8.76953125" style="50"/>
  </cols>
  <sheetData>
    <row r="1" spans="1:7" s="16" customFormat="1" ht="16.850000000000001" customHeight="1" thickBot="1" x14ac:dyDescent="0.85">
      <c r="A1" s="149" t="s">
        <v>138</v>
      </c>
      <c r="B1" s="150"/>
      <c r="C1" s="150"/>
      <c r="D1" s="150"/>
      <c r="E1" s="150"/>
      <c r="F1" s="150"/>
      <c r="G1" s="151"/>
    </row>
    <row r="2" spans="1:7" s="16" customFormat="1" ht="6.75" customHeight="1" thickBot="1" x14ac:dyDescent="0.85">
      <c r="C2" s="97"/>
    </row>
    <row r="3" spans="1:7" s="16" customFormat="1" ht="21" thickBot="1" x14ac:dyDescent="0.85">
      <c r="A3" s="146" t="s">
        <v>128</v>
      </c>
      <c r="B3" s="147"/>
      <c r="C3" s="147"/>
      <c r="D3" s="147"/>
      <c r="E3" s="147"/>
      <c r="F3" s="147"/>
      <c r="G3" s="148"/>
    </row>
    <row r="4" spans="1:7" s="16" customFormat="1" ht="6" customHeight="1" thickBot="1" x14ac:dyDescent="0.85">
      <c r="A4" s="45"/>
      <c r="B4" s="45"/>
      <c r="C4" s="98"/>
      <c r="D4" s="45"/>
      <c r="E4" s="45"/>
      <c r="F4" s="45"/>
      <c r="G4" s="45"/>
    </row>
    <row r="5" spans="1:7" s="16" customFormat="1" ht="15.25" thickBot="1" x14ac:dyDescent="0.85">
      <c r="A5" s="162" t="s">
        <v>147</v>
      </c>
      <c r="B5" s="163"/>
      <c r="C5" s="163"/>
      <c r="D5" s="163"/>
      <c r="E5" s="163"/>
      <c r="F5" s="163"/>
      <c r="G5" s="164"/>
    </row>
    <row r="6" spans="1:7" ht="24.45" customHeight="1" thickBot="1" x14ac:dyDescent="0.85">
      <c r="A6" s="176" t="s">
        <v>129</v>
      </c>
      <c r="B6" s="177"/>
      <c r="C6" s="177"/>
      <c r="D6" s="178"/>
      <c r="E6" s="95" t="s">
        <v>130</v>
      </c>
      <c r="F6" s="95" t="s">
        <v>131</v>
      </c>
      <c r="G6" s="96" t="s">
        <v>132</v>
      </c>
    </row>
    <row r="7" spans="1:7" ht="26.7" customHeight="1" x14ac:dyDescent="0.7">
      <c r="A7" s="165" t="s">
        <v>168</v>
      </c>
      <c r="B7" s="166"/>
      <c r="C7" s="166"/>
      <c r="D7" s="166"/>
      <c r="E7" s="133">
        <f>SUM(E15+E27+E35+E39)</f>
        <v>0</v>
      </c>
      <c r="F7" s="133">
        <f>G7-E7</f>
        <v>0</v>
      </c>
      <c r="G7" s="134">
        <f>SUM(E7*1.21)</f>
        <v>0</v>
      </c>
    </row>
    <row r="8" spans="1:7" ht="28.1" customHeight="1" x14ac:dyDescent="0.7">
      <c r="A8" s="167" t="s">
        <v>133</v>
      </c>
      <c r="B8" s="168"/>
      <c r="C8" s="168"/>
      <c r="D8" s="168"/>
      <c r="E8" s="135">
        <f>SUM(E41)</f>
        <v>0</v>
      </c>
      <c r="F8" s="135">
        <f>G8-E8</f>
        <v>0</v>
      </c>
      <c r="G8" s="136">
        <f>SUM(E8*1.21)</f>
        <v>0</v>
      </c>
    </row>
    <row r="9" spans="1:7" ht="26.6" customHeight="1" thickBot="1" x14ac:dyDescent="0.85">
      <c r="A9" s="169" t="s">
        <v>134</v>
      </c>
      <c r="B9" s="170"/>
      <c r="C9" s="170"/>
      <c r="D9" s="170"/>
      <c r="E9" s="137">
        <f>SUM(E7:E8)</f>
        <v>0</v>
      </c>
      <c r="F9" s="137">
        <f>SUM(F7:F8)</f>
        <v>0</v>
      </c>
      <c r="G9" s="138">
        <f>SUM(E9*1.21)</f>
        <v>0</v>
      </c>
    </row>
    <row r="10" spans="1:7" ht="10.85" customHeight="1" x14ac:dyDescent="0.7">
      <c r="A10" s="51"/>
      <c r="B10" s="51"/>
      <c r="C10" s="51"/>
      <c r="D10" s="51"/>
      <c r="E10" s="51"/>
      <c r="F10" s="51"/>
      <c r="G10" s="51"/>
    </row>
    <row r="11" spans="1:7" ht="10.85" customHeight="1" thickBot="1" x14ac:dyDescent="0.85">
      <c r="A11" s="51"/>
      <c r="B11" s="51"/>
      <c r="C11" s="51"/>
      <c r="D11" s="51"/>
      <c r="E11" s="51"/>
      <c r="F11" s="51"/>
      <c r="G11" s="51"/>
    </row>
    <row r="12" spans="1:7" ht="15.75" customHeight="1" thickBot="1" x14ac:dyDescent="0.85">
      <c r="A12" s="162" t="s">
        <v>146</v>
      </c>
      <c r="B12" s="163"/>
      <c r="C12" s="163"/>
      <c r="D12" s="163"/>
      <c r="E12" s="163"/>
      <c r="F12" s="163"/>
      <c r="G12" s="164"/>
    </row>
    <row r="13" spans="1:7" ht="15.45" customHeight="1" thickBot="1" x14ac:dyDescent="0.85">
      <c r="A13" s="171" t="s">
        <v>139</v>
      </c>
      <c r="B13" s="179" t="s">
        <v>98</v>
      </c>
      <c r="C13" s="172" t="s">
        <v>148</v>
      </c>
      <c r="D13" s="172" t="s">
        <v>135</v>
      </c>
      <c r="E13" s="172" t="s">
        <v>140</v>
      </c>
      <c r="F13" s="174" t="s">
        <v>141</v>
      </c>
      <c r="G13" s="172" t="s">
        <v>142</v>
      </c>
    </row>
    <row r="14" spans="1:7" ht="15.25" thickBot="1" x14ac:dyDescent="0.85">
      <c r="A14" s="171"/>
      <c r="B14" s="180"/>
      <c r="C14" s="173"/>
      <c r="D14" s="173"/>
      <c r="E14" s="173"/>
      <c r="F14" s="175"/>
      <c r="G14" s="173"/>
    </row>
    <row r="15" spans="1:7" ht="29.25" thickBot="1" x14ac:dyDescent="0.85">
      <c r="A15" s="60" t="s">
        <v>159</v>
      </c>
      <c r="B15" s="61"/>
      <c r="C15" s="99">
        <f>SUM(C16+C21+C25)</f>
        <v>0</v>
      </c>
      <c r="D15" s="63">
        <f>SUM(D16+D21+D25)</f>
        <v>0</v>
      </c>
      <c r="E15" s="105">
        <f>SUM(E16+E21+E25)</f>
        <v>0</v>
      </c>
      <c r="F15" s="62">
        <f>SUM(E15*1.21)</f>
        <v>0</v>
      </c>
      <c r="G15" s="64">
        <f>SUM(F15-E15)</f>
        <v>0</v>
      </c>
    </row>
    <row r="16" spans="1:7" ht="15.25" thickBot="1" x14ac:dyDescent="0.85">
      <c r="A16" s="65" t="s">
        <v>143</v>
      </c>
      <c r="B16" s="66"/>
      <c r="C16" s="100">
        <f>SUM(C17:C20)</f>
        <v>0</v>
      </c>
      <c r="D16" s="68">
        <f>SUM(D17:D20)</f>
        <v>0</v>
      </c>
      <c r="E16" s="106">
        <f>SUM(E17:E20)</f>
        <v>0</v>
      </c>
      <c r="F16" s="67">
        <f>SUM(F17:F20)</f>
        <v>0</v>
      </c>
      <c r="G16" s="69">
        <f>SUM(G17:G20)</f>
        <v>0</v>
      </c>
    </row>
    <row r="17" spans="1:7" x14ac:dyDescent="0.7">
      <c r="A17" s="70" t="s">
        <v>149</v>
      </c>
      <c r="B17" s="71" t="s">
        <v>165</v>
      </c>
      <c r="C17" s="110">
        <v>0</v>
      </c>
      <c r="D17" s="72">
        <v>0</v>
      </c>
      <c r="E17" s="107">
        <f>SUM(C17)*D17</f>
        <v>0</v>
      </c>
      <c r="F17" s="113">
        <f>E17*1.21</f>
        <v>0</v>
      </c>
      <c r="G17" s="114">
        <f>SUM(F17-E17)</f>
        <v>0</v>
      </c>
    </row>
    <row r="18" spans="1:7" x14ac:dyDescent="0.7">
      <c r="A18" s="73" t="s">
        <v>150</v>
      </c>
      <c r="B18" s="74" t="s">
        <v>165</v>
      </c>
      <c r="C18" s="111">
        <v>0</v>
      </c>
      <c r="D18" s="75">
        <v>0</v>
      </c>
      <c r="E18" s="108">
        <f>SUM(C18)*D18</f>
        <v>0</v>
      </c>
      <c r="F18" s="115">
        <f>E18*1.21</f>
        <v>0</v>
      </c>
      <c r="G18" s="116">
        <f>SUM(F18-E18)</f>
        <v>0</v>
      </c>
    </row>
    <row r="19" spans="1:7" ht="29" x14ac:dyDescent="0.7">
      <c r="A19" s="73" t="s">
        <v>151</v>
      </c>
      <c r="B19" s="74" t="s">
        <v>165</v>
      </c>
      <c r="C19" s="111">
        <v>0</v>
      </c>
      <c r="D19" s="75">
        <v>0</v>
      </c>
      <c r="E19" s="108">
        <f>SUM(C19)*D19</f>
        <v>0</v>
      </c>
      <c r="F19" s="115">
        <f>E19*1.21</f>
        <v>0</v>
      </c>
      <c r="G19" s="116">
        <f>SUM(F19-E19)</f>
        <v>0</v>
      </c>
    </row>
    <row r="20" spans="1:7" ht="15.25" thickBot="1" x14ac:dyDescent="0.85">
      <c r="A20" s="76" t="s">
        <v>152</v>
      </c>
      <c r="B20" s="77" t="s">
        <v>165</v>
      </c>
      <c r="C20" s="112">
        <v>0</v>
      </c>
      <c r="D20" s="78">
        <v>0</v>
      </c>
      <c r="E20" s="109">
        <f>SUM(C20)*D20</f>
        <v>0</v>
      </c>
      <c r="F20" s="117">
        <f>E20*1.21</f>
        <v>0</v>
      </c>
      <c r="G20" s="118">
        <f>SUM(F20-E20)</f>
        <v>0</v>
      </c>
    </row>
    <row r="21" spans="1:7" ht="15.25" thickBot="1" x14ac:dyDescent="0.85">
      <c r="A21" s="79" t="s">
        <v>144</v>
      </c>
      <c r="B21" s="80"/>
      <c r="C21" s="101">
        <f>SUM(C22:C24)</f>
        <v>0</v>
      </c>
      <c r="D21" s="81">
        <f>SUM(D22:D24)</f>
        <v>0</v>
      </c>
      <c r="E21" s="119">
        <f>SUM(E22:E24)</f>
        <v>0</v>
      </c>
      <c r="F21" s="119">
        <f>SUM(F22:F24)</f>
        <v>0</v>
      </c>
      <c r="G21" s="120">
        <f>SUM(G22:G24)</f>
        <v>0</v>
      </c>
    </row>
    <row r="22" spans="1:7" x14ac:dyDescent="0.7">
      <c r="A22" s="82" t="s">
        <v>153</v>
      </c>
      <c r="B22" s="83" t="s">
        <v>165</v>
      </c>
      <c r="C22" s="110">
        <v>0</v>
      </c>
      <c r="D22" s="72">
        <v>0</v>
      </c>
      <c r="E22" s="121">
        <f>SUM(C22)*D22</f>
        <v>0</v>
      </c>
      <c r="F22" s="121">
        <f t="shared" ref="F22:F24" si="0">E22*1.21</f>
        <v>0</v>
      </c>
      <c r="G22" s="122">
        <f t="shared" ref="G22:G37" si="1">SUM(F22-E22)</f>
        <v>0</v>
      </c>
    </row>
    <row r="23" spans="1:7" x14ac:dyDescent="0.7">
      <c r="A23" s="73" t="s">
        <v>154</v>
      </c>
      <c r="B23" s="74" t="s">
        <v>165</v>
      </c>
      <c r="C23" s="111">
        <v>0</v>
      </c>
      <c r="D23" s="75">
        <v>0</v>
      </c>
      <c r="E23" s="123">
        <f>SUM(C23)*D23</f>
        <v>0</v>
      </c>
      <c r="F23" s="123">
        <f t="shared" si="0"/>
        <v>0</v>
      </c>
      <c r="G23" s="116">
        <f t="shared" si="1"/>
        <v>0</v>
      </c>
    </row>
    <row r="24" spans="1:7" ht="15.25" thickBot="1" x14ac:dyDescent="0.85">
      <c r="A24" s="76" t="s">
        <v>155</v>
      </c>
      <c r="B24" s="77" t="s">
        <v>165</v>
      </c>
      <c r="C24" s="112">
        <v>0</v>
      </c>
      <c r="D24" s="78">
        <v>0</v>
      </c>
      <c r="E24" s="124">
        <f>SUM(C24)*D24</f>
        <v>0</v>
      </c>
      <c r="F24" s="124">
        <f t="shared" si="0"/>
        <v>0</v>
      </c>
      <c r="G24" s="118">
        <f t="shared" si="1"/>
        <v>0</v>
      </c>
    </row>
    <row r="25" spans="1:7" ht="15.25" thickBot="1" x14ac:dyDescent="0.85">
      <c r="A25" s="79" t="s">
        <v>145</v>
      </c>
      <c r="B25" s="80"/>
      <c r="C25" s="101">
        <f>SUM(C26)</f>
        <v>0</v>
      </c>
      <c r="D25" s="81">
        <f>SUM(D26)</f>
        <v>0</v>
      </c>
      <c r="E25" s="119">
        <f>SUM(E26)</f>
        <v>0</v>
      </c>
      <c r="F25" s="119">
        <f>SUM(F26)</f>
        <v>0</v>
      </c>
      <c r="G25" s="120">
        <f>SUM(G26)</f>
        <v>0</v>
      </c>
    </row>
    <row r="26" spans="1:7" ht="29.75" thickBot="1" x14ac:dyDescent="0.85">
      <c r="A26" s="84" t="s">
        <v>156</v>
      </c>
      <c r="B26" s="85" t="s">
        <v>167</v>
      </c>
      <c r="C26" s="131">
        <v>0</v>
      </c>
      <c r="D26" s="86">
        <v>0</v>
      </c>
      <c r="E26" s="125">
        <f>SUM(C26)*D26</f>
        <v>0</v>
      </c>
      <c r="F26" s="125">
        <f t="shared" ref="F26" si="2">E26*1.21</f>
        <v>0</v>
      </c>
      <c r="G26" s="126">
        <f t="shared" ref="G26" si="3">SUM(F26-E26)</f>
        <v>0</v>
      </c>
    </row>
    <row r="27" spans="1:7" ht="29.25" thickBot="1" x14ac:dyDescent="0.85">
      <c r="A27" s="60" t="s">
        <v>158</v>
      </c>
      <c r="B27" s="61"/>
      <c r="C27" s="99">
        <f>SUM(C28+C31+C33)</f>
        <v>0</v>
      </c>
      <c r="D27" s="63">
        <f>SUM(D28+D31+D33)</f>
        <v>0</v>
      </c>
      <c r="E27" s="105">
        <f>SUM(E28+E31+E33)</f>
        <v>0</v>
      </c>
      <c r="F27" s="99">
        <f>SUM(E27*1.21)</f>
        <v>0</v>
      </c>
      <c r="G27" s="105">
        <f>SUM(F27-E27)</f>
        <v>0</v>
      </c>
    </row>
    <row r="28" spans="1:7" ht="15.25" thickBot="1" x14ac:dyDescent="0.85">
      <c r="A28" s="79" t="s">
        <v>143</v>
      </c>
      <c r="B28" s="80"/>
      <c r="C28" s="101">
        <f>SUM(C29:C30)</f>
        <v>0</v>
      </c>
      <c r="D28" s="81">
        <f>SUM(D29:D30)</f>
        <v>0</v>
      </c>
      <c r="E28" s="119">
        <f>SUM(E29:E30)</f>
        <v>0</v>
      </c>
      <c r="F28" s="119">
        <f>SUM(F29:F30)</f>
        <v>0</v>
      </c>
      <c r="G28" s="120">
        <f>SUM(G29:G30)</f>
        <v>0</v>
      </c>
    </row>
    <row r="29" spans="1:7" ht="29" x14ac:dyDescent="0.7">
      <c r="A29" s="82" t="s">
        <v>151</v>
      </c>
      <c r="B29" s="83" t="s">
        <v>165</v>
      </c>
      <c r="C29" s="110">
        <v>0</v>
      </c>
      <c r="D29" s="72">
        <v>0</v>
      </c>
      <c r="E29" s="121">
        <f t="shared" ref="E29:E30" si="4">SUM(C29)*D29</f>
        <v>0</v>
      </c>
      <c r="F29" s="121">
        <f t="shared" ref="F29:F30" si="5">E29*1.21</f>
        <v>0</v>
      </c>
      <c r="G29" s="122">
        <f t="shared" ref="G29:G30" si="6">SUM(F29-E29)</f>
        <v>0</v>
      </c>
    </row>
    <row r="30" spans="1:7" ht="15.25" thickBot="1" x14ac:dyDescent="0.85">
      <c r="A30" s="87" t="s">
        <v>152</v>
      </c>
      <c r="B30" s="88" t="s">
        <v>165</v>
      </c>
      <c r="C30" s="132">
        <v>0</v>
      </c>
      <c r="D30" s="89">
        <v>0</v>
      </c>
      <c r="E30" s="127">
        <f t="shared" si="4"/>
        <v>0</v>
      </c>
      <c r="F30" s="127">
        <f t="shared" si="5"/>
        <v>0</v>
      </c>
      <c r="G30" s="128">
        <f t="shared" si="6"/>
        <v>0</v>
      </c>
    </row>
    <row r="31" spans="1:7" ht="15.25" thickBot="1" x14ac:dyDescent="0.85">
      <c r="A31" s="79" t="s">
        <v>144</v>
      </c>
      <c r="B31" s="80"/>
      <c r="C31" s="101">
        <f>SUM(C32)</f>
        <v>0</v>
      </c>
      <c r="D31" s="81">
        <f>SUM(D32)</f>
        <v>0</v>
      </c>
      <c r="E31" s="119">
        <f>SUM(E32)</f>
        <v>0</v>
      </c>
      <c r="F31" s="119">
        <f>SUM(F32)</f>
        <v>0</v>
      </c>
      <c r="G31" s="120">
        <f>SUM(G32)</f>
        <v>0</v>
      </c>
    </row>
    <row r="32" spans="1:7" ht="15.25" thickBot="1" x14ac:dyDescent="0.85">
      <c r="A32" s="84" t="s">
        <v>155</v>
      </c>
      <c r="B32" s="85" t="s">
        <v>165</v>
      </c>
      <c r="C32" s="131">
        <v>0</v>
      </c>
      <c r="D32" s="86">
        <v>0</v>
      </c>
      <c r="E32" s="125">
        <f>SUM(C32)*D32</f>
        <v>0</v>
      </c>
      <c r="F32" s="125">
        <f t="shared" ref="F32:F34" si="7">E32*1.21</f>
        <v>0</v>
      </c>
      <c r="G32" s="126">
        <f t="shared" ref="G32:G34" si="8">SUM(F32-E32)</f>
        <v>0</v>
      </c>
    </row>
    <row r="33" spans="1:7" ht="15.25" thickBot="1" x14ac:dyDescent="0.85">
      <c r="A33" s="79" t="s">
        <v>145</v>
      </c>
      <c r="B33" s="80"/>
      <c r="C33" s="101">
        <f>SUM(C34)</f>
        <v>0</v>
      </c>
      <c r="D33" s="81">
        <f>SUM(D34)</f>
        <v>0</v>
      </c>
      <c r="E33" s="119">
        <f>SUM(E34)</f>
        <v>0</v>
      </c>
      <c r="F33" s="119">
        <f>SUM(F34)</f>
        <v>0</v>
      </c>
      <c r="G33" s="120">
        <f>SUM(G34)</f>
        <v>0</v>
      </c>
    </row>
    <row r="34" spans="1:7" ht="29.75" thickBot="1" x14ac:dyDescent="0.85">
      <c r="A34" s="84" t="s">
        <v>157</v>
      </c>
      <c r="B34" s="85" t="s">
        <v>167</v>
      </c>
      <c r="C34" s="131">
        <v>0</v>
      </c>
      <c r="D34" s="86">
        <v>0</v>
      </c>
      <c r="E34" s="125">
        <f t="shared" ref="E34" si="9">SUM(C34)*D34</f>
        <v>0</v>
      </c>
      <c r="F34" s="125">
        <f t="shared" si="7"/>
        <v>0</v>
      </c>
      <c r="G34" s="126">
        <f t="shared" si="8"/>
        <v>0</v>
      </c>
    </row>
    <row r="35" spans="1:7" ht="57.75" thickBot="1" x14ac:dyDescent="0.85">
      <c r="A35" s="90" t="s">
        <v>160</v>
      </c>
      <c r="B35" s="91"/>
      <c r="C35" s="102">
        <f>SUM(C36:C38)</f>
        <v>0</v>
      </c>
      <c r="D35" s="92">
        <f>SUM(D36:D38)</f>
        <v>200</v>
      </c>
      <c r="E35" s="129">
        <f>SUM(E36:E38)</f>
        <v>0</v>
      </c>
      <c r="F35" s="102">
        <f>SUM(E35*1.21)</f>
        <v>0</v>
      </c>
      <c r="G35" s="129">
        <f t="shared" si="1"/>
        <v>0</v>
      </c>
    </row>
    <row r="36" spans="1:7" x14ac:dyDescent="0.7">
      <c r="A36" s="82" t="s">
        <v>169</v>
      </c>
      <c r="B36" s="83" t="s">
        <v>165</v>
      </c>
      <c r="C36" s="110">
        <v>0</v>
      </c>
      <c r="D36" s="72">
        <v>150</v>
      </c>
      <c r="E36" s="121">
        <f>SUM(C36)*D36</f>
        <v>0</v>
      </c>
      <c r="F36" s="121">
        <f t="shared" ref="F36:F37" si="10">E36*1.21</f>
        <v>0</v>
      </c>
      <c r="G36" s="122">
        <f t="shared" si="1"/>
        <v>0</v>
      </c>
    </row>
    <row r="37" spans="1:7" x14ac:dyDescent="0.7">
      <c r="A37" s="73" t="s">
        <v>170</v>
      </c>
      <c r="B37" s="74" t="s">
        <v>165</v>
      </c>
      <c r="C37" s="111">
        <v>0</v>
      </c>
      <c r="D37" s="75">
        <v>50</v>
      </c>
      <c r="E37" s="123">
        <f>SUM(C37)*D37</f>
        <v>0</v>
      </c>
      <c r="F37" s="123">
        <f t="shared" si="10"/>
        <v>0</v>
      </c>
      <c r="G37" s="116">
        <f t="shared" si="1"/>
        <v>0</v>
      </c>
    </row>
    <row r="38" spans="1:7" ht="15.25" thickBot="1" x14ac:dyDescent="0.85">
      <c r="A38" s="76" t="s">
        <v>161</v>
      </c>
      <c r="B38" s="77" t="s">
        <v>167</v>
      </c>
      <c r="C38" s="112">
        <v>0</v>
      </c>
      <c r="D38" s="78">
        <v>0</v>
      </c>
      <c r="E38" s="124">
        <f>SUM(C38)*D38</f>
        <v>0</v>
      </c>
      <c r="F38" s="124">
        <f t="shared" ref="F38" si="11">E38*1.21</f>
        <v>0</v>
      </c>
      <c r="G38" s="118">
        <f t="shared" ref="G38" si="12">SUM(F38-E38)</f>
        <v>0</v>
      </c>
    </row>
    <row r="39" spans="1:7" ht="15.25" thickBot="1" x14ac:dyDescent="0.85">
      <c r="A39" s="140" t="s">
        <v>163</v>
      </c>
      <c r="B39" s="93"/>
      <c r="C39" s="103">
        <f>SUM(C40:C40)</f>
        <v>0</v>
      </c>
      <c r="D39" s="94">
        <f>SUM(D40:D40)</f>
        <v>0</v>
      </c>
      <c r="E39" s="130">
        <f>SUM(E40:E40)</f>
        <v>0</v>
      </c>
      <c r="F39" s="103">
        <f>SUM(E39*1.21)</f>
        <v>0</v>
      </c>
      <c r="G39" s="130">
        <f t="shared" ref="G39:G40" si="13">SUM(F39-E39)</f>
        <v>0</v>
      </c>
    </row>
    <row r="40" spans="1:7" ht="44.25" thickBot="1" x14ac:dyDescent="0.85">
      <c r="A40" s="84" t="s">
        <v>164</v>
      </c>
      <c r="B40" s="85" t="s">
        <v>167</v>
      </c>
      <c r="C40" s="131">
        <v>0</v>
      </c>
      <c r="D40" s="86">
        <v>0</v>
      </c>
      <c r="E40" s="125">
        <f>SUM(C40)*D40</f>
        <v>0</v>
      </c>
      <c r="F40" s="125">
        <f>E40*1.21</f>
        <v>0</v>
      </c>
      <c r="G40" s="126">
        <f t="shared" si="13"/>
        <v>0</v>
      </c>
    </row>
    <row r="41" spans="1:7" ht="15.25" thickBot="1" x14ac:dyDescent="0.85">
      <c r="A41" s="140" t="s">
        <v>162</v>
      </c>
      <c r="B41" s="61"/>
      <c r="C41" s="99">
        <f>SUM(C42:C42)</f>
        <v>0</v>
      </c>
      <c r="D41" s="63">
        <f>SUM(D42:D42)</f>
        <v>25</v>
      </c>
      <c r="E41" s="105">
        <f>SUM(E42:E42)</f>
        <v>0</v>
      </c>
      <c r="F41" s="99">
        <f>SUM(E41*1.21)</f>
        <v>0</v>
      </c>
      <c r="G41" s="105">
        <f t="shared" ref="G41:G42" si="14">SUM(F41-E41)</f>
        <v>0</v>
      </c>
    </row>
    <row r="42" spans="1:7" ht="29.75" thickBot="1" x14ac:dyDescent="0.85">
      <c r="A42" s="84" t="s">
        <v>136</v>
      </c>
      <c r="B42" s="85" t="s">
        <v>137</v>
      </c>
      <c r="C42" s="131">
        <v>0</v>
      </c>
      <c r="D42" s="86">
        <v>25</v>
      </c>
      <c r="E42" s="125">
        <f>SUM(C42)*D42</f>
        <v>0</v>
      </c>
      <c r="F42" s="125">
        <f>E42*1.21</f>
        <v>0</v>
      </c>
      <c r="G42" s="126">
        <f t="shared" si="14"/>
        <v>0</v>
      </c>
    </row>
    <row r="43" spans="1:7" ht="15.45" customHeight="1" thickBot="1" x14ac:dyDescent="0.85">
      <c r="A43" s="157" t="s">
        <v>166</v>
      </c>
      <c r="B43" s="158"/>
      <c r="C43" s="158"/>
      <c r="D43" s="159"/>
      <c r="E43" s="105">
        <f>SUM(E15+E27+E35+E39+E41)</f>
        <v>0</v>
      </c>
      <c r="F43" s="99">
        <f>SUM(E43*1.21)</f>
        <v>0</v>
      </c>
      <c r="G43" s="105">
        <f>SUM(F43-E43)</f>
        <v>0</v>
      </c>
    </row>
    <row r="45" spans="1:7" x14ac:dyDescent="0.7">
      <c r="A45" s="59"/>
      <c r="B45" s="160" t="s">
        <v>125</v>
      </c>
      <c r="C45" s="161"/>
      <c r="D45" s="161"/>
    </row>
  </sheetData>
  <mergeCells count="17">
    <mergeCell ref="A1:G1"/>
    <mergeCell ref="A5:G5"/>
    <mergeCell ref="A13:A14"/>
    <mergeCell ref="C13:C14"/>
    <mergeCell ref="D13:D14"/>
    <mergeCell ref="E13:E14"/>
    <mergeCell ref="F13:F14"/>
    <mergeCell ref="G13:G14"/>
    <mergeCell ref="A6:D6"/>
    <mergeCell ref="B13:B14"/>
    <mergeCell ref="A43:D43"/>
    <mergeCell ref="A3:G3"/>
    <mergeCell ref="B45:D45"/>
    <mergeCell ref="A12:G12"/>
    <mergeCell ref="A7:D7"/>
    <mergeCell ref="A8:D8"/>
    <mergeCell ref="A9:D9"/>
  </mergeCells>
  <pageMargins left="0.7" right="0.7" top="0.78740157499999996" bottom="0.78740157499999996" header="0.3" footer="0.3"/>
  <ignoredErrors>
    <ignoredError sqref="G16 E21:G21 E25:G25 G28 E31:G31 E32:G33 E35:F35 E39:F39 E42:F42 E40:F41" formula="1"/>
    <ignoredError sqref="C21" formulaRange="1"/>
    <ignoredError sqref="E9" evalError="1"/>
  </ignoredErrors>
</worksheet>
</file>

<file path=docMetadata/LabelInfo.xml><?xml version="1.0" encoding="utf-8"?>
<clbl:labelList xmlns:clbl="http://schemas.microsoft.com/office/2020/mipLabelMetadata">
  <clbl:label id="{6f8a142f-f8e1-47f5-bdab-718b4b85da93}" enabled="1" method="Standard" siteId="{b287c0b1-6968-4dc8-9732-8d00f2760e8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VZ_ZD_P04_5G</vt:lpstr>
      <vt:lpstr>VZ_ZD_P04_HW</vt:lpstr>
      <vt:lpstr>VZ_ZD_P04_rozpočet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2025-04-03T16:31:19Z</dcterms:created>
  <dcterms:modified xsi:type="dcterms:W3CDTF">2025-10-30T06:39:42Z</dcterms:modified>
</cp:coreProperties>
</file>