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biol\OneDrive\WORK\Moje\2024\2024_28 - Nemocnice strakonice - povysadbová péče\"/>
    </mc:Choice>
  </mc:AlternateContent>
  <bookViews>
    <workbookView xWindow="0" yWindow="0" windowWidth="0" windowHeight="0"/>
  </bookViews>
  <sheets>
    <sheet name="Rekapitulace stavby" sheetId="1" r:id="rId1"/>
    <sheet name="SO.02.NP - Zpevněné ploch..." sheetId="2" r:id="rId2"/>
    <sheet name="SO.03.NP - Vegetační úpr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'SO.02.NP - Zpevněné ploch...'!$C$83:$K$137</definedName>
    <definedName name="_xlnm.Print_Area" localSheetId="1">'SO.02.NP - Zpevněné ploch...'!$C$4:$J$39,'SO.02.NP - Zpevněné ploch...'!$C$45:$J$65,'SO.02.NP - Zpevněné ploch...'!$C$71:$K$137</definedName>
    <definedName name="_xlnm.Print_Titles" localSheetId="1">'SO.02.NP - Zpevněné ploch...'!$83:$83</definedName>
    <definedName name="_xlnm._FilterDatabase" localSheetId="2" hidden="1">'SO.03.NP - Vegetační úpra...'!$C$85:$K$353</definedName>
    <definedName name="_xlnm.Print_Area" localSheetId="2">'SO.03.NP - Vegetační úpra...'!$C$4:$J$39,'SO.03.NP - Vegetační úpra...'!$C$45:$J$67,'SO.03.NP - Vegetační úpra...'!$C$73:$K$353</definedName>
    <definedName name="_xlnm.Print_Titles" localSheetId="2">'SO.03.NP - Vegetační úpra...'!$85:$85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351"/>
  <c r="BH351"/>
  <c r="BG351"/>
  <c r="BF351"/>
  <c r="T351"/>
  <c r="R351"/>
  <c r="P351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1"/>
  <c r="BH321"/>
  <c r="BG321"/>
  <c r="BF321"/>
  <c r="T321"/>
  <c r="R321"/>
  <c r="P321"/>
  <c r="BI311"/>
  <c r="BH311"/>
  <c r="BG311"/>
  <c r="BF311"/>
  <c r="T311"/>
  <c r="R311"/>
  <c r="P311"/>
  <c r="BI306"/>
  <c r="BH306"/>
  <c r="BG306"/>
  <c r="BF306"/>
  <c r="T306"/>
  <c r="R306"/>
  <c r="P306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67"/>
  <c r="BH267"/>
  <c r="BG267"/>
  <c r="BF267"/>
  <c r="T267"/>
  <c r="R267"/>
  <c r="P267"/>
  <c r="BI263"/>
  <c r="BH263"/>
  <c r="BG263"/>
  <c r="BF263"/>
  <c r="T263"/>
  <c r="R263"/>
  <c r="P263"/>
  <c r="BI253"/>
  <c r="BH253"/>
  <c r="BG253"/>
  <c r="BF253"/>
  <c r="T253"/>
  <c r="R253"/>
  <c r="P253"/>
  <c r="BI243"/>
  <c r="BH243"/>
  <c r="BG243"/>
  <c r="BF243"/>
  <c r="T243"/>
  <c r="R243"/>
  <c r="P243"/>
  <c r="BI233"/>
  <c r="BH233"/>
  <c r="BG233"/>
  <c r="BF233"/>
  <c r="T233"/>
  <c r="R233"/>
  <c r="P233"/>
  <c r="BI231"/>
  <c r="BH231"/>
  <c r="BG231"/>
  <c r="BF231"/>
  <c r="T231"/>
  <c r="R231"/>
  <c r="P231"/>
  <c r="BI221"/>
  <c r="BH221"/>
  <c r="BG221"/>
  <c r="BF221"/>
  <c r="T221"/>
  <c r="R221"/>
  <c r="P221"/>
  <c r="BI215"/>
  <c r="BH215"/>
  <c r="BG215"/>
  <c r="BF215"/>
  <c r="T215"/>
  <c r="R215"/>
  <c r="P215"/>
  <c r="BI205"/>
  <c r="BH205"/>
  <c r="BG205"/>
  <c r="BF205"/>
  <c r="T205"/>
  <c r="R205"/>
  <c r="P205"/>
  <c r="BI201"/>
  <c r="BH201"/>
  <c r="BG201"/>
  <c r="BF201"/>
  <c r="T201"/>
  <c r="R201"/>
  <c r="P201"/>
  <c r="BI191"/>
  <c r="BH191"/>
  <c r="BG191"/>
  <c r="BF191"/>
  <c r="T191"/>
  <c r="R191"/>
  <c r="P191"/>
  <c r="BI181"/>
  <c r="BH181"/>
  <c r="BG181"/>
  <c r="BF181"/>
  <c r="T181"/>
  <c r="R181"/>
  <c r="P181"/>
  <c r="BI171"/>
  <c r="BH171"/>
  <c r="BG171"/>
  <c r="BF171"/>
  <c r="T171"/>
  <c r="R171"/>
  <c r="P171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6"/>
  <c r="BH146"/>
  <c r="BG146"/>
  <c r="BF146"/>
  <c r="T146"/>
  <c r="R146"/>
  <c r="P146"/>
  <c r="BI136"/>
  <c r="BH136"/>
  <c r="BG136"/>
  <c r="BF136"/>
  <c r="T136"/>
  <c r="R136"/>
  <c r="P136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07"/>
  <c r="BH107"/>
  <c r="BG107"/>
  <c r="BF107"/>
  <c r="T107"/>
  <c r="R107"/>
  <c r="P107"/>
  <c r="BI101"/>
  <c r="BH101"/>
  <c r="BG101"/>
  <c r="BF101"/>
  <c r="T101"/>
  <c r="R101"/>
  <c r="P101"/>
  <c r="BI95"/>
  <c r="BH95"/>
  <c r="BG95"/>
  <c r="BF95"/>
  <c r="T95"/>
  <c r="R95"/>
  <c r="P95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2" r="J37"/>
  <c r="J36"/>
  <c i="1" r="AY55"/>
  <c i="2" r="J35"/>
  <c i="1" r="AX55"/>
  <c i="2"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" r="L50"/>
  <c r="AM50"/>
  <c r="AM49"/>
  <c r="L49"/>
  <c r="AM47"/>
  <c r="L47"/>
  <c r="L45"/>
  <c r="L44"/>
  <c i="2" r="J114"/>
  <c i="3" r="BK263"/>
  <c i="2" r="J127"/>
  <c i="3" r="J221"/>
  <c r="J215"/>
  <c i="2" r="J132"/>
  <c i="3" r="BK221"/>
  <c r="BK117"/>
  <c i="2" r="J102"/>
  <c i="3" r="BK345"/>
  <c r="BK191"/>
  <c i="2" r="BK121"/>
  <c i="3" r="J311"/>
  <c r="BK119"/>
  <c i="2" r="BK104"/>
  <c i="3" r="J158"/>
  <c r="J107"/>
  <c i="2" r="F35"/>
  <c r="BK100"/>
  <c i="3" r="J171"/>
  <c i="2" r="BK116"/>
  <c i="3" r="BK325"/>
  <c r="J101"/>
  <c i="2" r="BK132"/>
  <c i="3" r="BK351"/>
  <c r="J267"/>
  <c i="2" r="J91"/>
  <c i="3" r="J231"/>
  <c r="BK95"/>
  <c i="2" r="BK95"/>
  <c i="3" r="BK306"/>
  <c i="2" r="BK93"/>
  <c i="3" r="BK267"/>
  <c r="BK124"/>
  <c i="2" r="J106"/>
  <c r="BK91"/>
  <c i="3" r="BK205"/>
  <c i="2" r="J89"/>
  <c i="3" r="J136"/>
  <c r="BK296"/>
  <c i="2" r="BK109"/>
  <c i="3" r="BK161"/>
  <c r="BK156"/>
  <c i="2" r="J116"/>
  <c i="3" r="BK146"/>
  <c r="J253"/>
  <c r="J95"/>
  <c r="J201"/>
  <c i="2" r="J129"/>
  <c i="3" r="J191"/>
  <c r="BK321"/>
  <c i="2" r="J93"/>
  <c i="3" r="BK122"/>
  <c r="BK127"/>
  <c i="2" r="J118"/>
  <c i="3" r="J345"/>
  <c r="J156"/>
  <c i="2" r="J121"/>
  <c i="3" r="J292"/>
  <c i="2" r="BK106"/>
  <c i="3" r="BK88"/>
  <c r="J122"/>
  <c r="J124"/>
  <c r="BK292"/>
  <c r="BK253"/>
  <c i="2" r="J87"/>
  <c i="3" r="J134"/>
  <c r="J243"/>
  <c i="2" r="BK102"/>
  <c i="3" r="J181"/>
  <c i="2" r="J124"/>
  <c i="3" r="J306"/>
  <c r="J161"/>
  <c i="1" r="AS54"/>
  <c i="2" r="BK89"/>
  <c i="3" r="J351"/>
  <c r="BK215"/>
  <c i="2" r="J135"/>
  <c i="3" r="BK136"/>
  <c r="J205"/>
  <c i="2" r="BK135"/>
  <c i="3" r="BK243"/>
  <c r="J321"/>
  <c i="2" r="BK129"/>
  <c i="3" r="BK107"/>
  <c i="2" r="J109"/>
  <c i="3" r="BK233"/>
  <c r="J90"/>
  <c i="2" r="J100"/>
  <c i="3" r="J88"/>
  <c r="BK181"/>
  <c i="2" r="J97"/>
  <c i="3" r="J117"/>
  <c r="BK101"/>
  <c r="BK171"/>
  <c r="J282"/>
  <c i="2" r="J104"/>
  <c i="3" r="J335"/>
  <c r="J277"/>
  <c i="2" r="BK111"/>
  <c i="3" r="BK134"/>
  <c r="J127"/>
  <c r="J296"/>
  <c r="J325"/>
  <c i="2" r="BK127"/>
  <c i="3" r="BK282"/>
  <c i="2" r="BK124"/>
  <c i="3" r="BK335"/>
  <c r="BK90"/>
  <c i="2" r="BK97"/>
  <c i="3" r="BK201"/>
  <c r="J263"/>
  <c i="2" r="J111"/>
  <c i="3" r="J233"/>
  <c r="BK158"/>
  <c i="2" r="BK114"/>
  <c i="3" r="BK311"/>
  <c r="J146"/>
  <c i="2" r="BK118"/>
  <c i="3" r="J119"/>
  <c i="2" r="J95"/>
  <c i="3" r="BK277"/>
  <c i="2" r="BK87"/>
  <c i="3" r="BK231"/>
  <c i="2" l="1" r="R86"/>
  <c r="T99"/>
  <c r="T108"/>
  <c i="3" r="T87"/>
  <c r="P160"/>
  <c r="R160"/>
  <c r="BK266"/>
  <c r="J266"/>
  <c r="J64"/>
  <c r="R295"/>
  <c i="2" r="P86"/>
  <c r="R99"/>
  <c r="R113"/>
  <c i="3" r="P87"/>
  <c r="P126"/>
  <c r="T160"/>
  <c r="R266"/>
  <c r="BK324"/>
  <c r="J324"/>
  <c r="J66"/>
  <c i="2" r="T86"/>
  <c r="T85"/>
  <c r="P108"/>
  <c r="T113"/>
  <c i="3" r="R87"/>
  <c r="R126"/>
  <c r="R204"/>
  <c r="BK295"/>
  <c r="J295"/>
  <c r="J65"/>
  <c r="T295"/>
  <c i="2" r="BK99"/>
  <c r="J99"/>
  <c r="J62"/>
  <c r="BK108"/>
  <c r="J108"/>
  <c r="J63"/>
  <c r="R108"/>
  <c i="3" r="BK87"/>
  <c r="J87"/>
  <c r="J60"/>
  <c r="BK160"/>
  <c r="J160"/>
  <c r="J62"/>
  <c r="T204"/>
  <c r="P266"/>
  <c r="P324"/>
  <c i="2" r="BK86"/>
  <c r="J86"/>
  <c r="J61"/>
  <c r="BK113"/>
  <c r="J113"/>
  <c r="J64"/>
  <c i="3" r="BK126"/>
  <c r="J126"/>
  <c r="J61"/>
  <c r="BK204"/>
  <c r="J204"/>
  <c r="J63"/>
  <c r="T266"/>
  <c r="R324"/>
  <c i="2" r="P99"/>
  <c r="P113"/>
  <c i="3" r="T126"/>
  <c r="P204"/>
  <c r="P295"/>
  <c r="T324"/>
  <c i="2" r="BK85"/>
  <c r="J85"/>
  <c r="J60"/>
  <c i="3" r="J80"/>
  <c r="F83"/>
  <c r="BE117"/>
  <c r="BE134"/>
  <c r="BE136"/>
  <c r="BE156"/>
  <c r="BE205"/>
  <c r="BE221"/>
  <c r="BE231"/>
  <c r="BE296"/>
  <c r="BE311"/>
  <c r="BE351"/>
  <c r="BE88"/>
  <c r="BE107"/>
  <c r="BE119"/>
  <c r="BE146"/>
  <c r="BE243"/>
  <c r="BE282"/>
  <c r="BE292"/>
  <c r="BE101"/>
  <c r="BE171"/>
  <c r="BE201"/>
  <c r="BE277"/>
  <c r="BE306"/>
  <c r="BE345"/>
  <c r="BE95"/>
  <c r="BE124"/>
  <c r="BE253"/>
  <c r="BE263"/>
  <c r="BE267"/>
  <c r="E48"/>
  <c r="BE122"/>
  <c r="BE127"/>
  <c r="BE158"/>
  <c r="BE215"/>
  <c r="BE233"/>
  <c r="BE325"/>
  <c r="BE90"/>
  <c r="BE161"/>
  <c r="BE181"/>
  <c r="BE191"/>
  <c r="BE321"/>
  <c r="BE335"/>
  <c i="2" r="J78"/>
  <c r="F55"/>
  <c r="BE87"/>
  <c r="BE97"/>
  <c r="BE100"/>
  <c r="E74"/>
  <c r="BE89"/>
  <c r="BE93"/>
  <c r="BE95"/>
  <c r="BE106"/>
  <c r="BE111"/>
  <c r="BE116"/>
  <c r="BE121"/>
  <c r="BE129"/>
  <c i="1" r="BB55"/>
  <c i="2" r="BE91"/>
  <c r="BE104"/>
  <c r="BE109"/>
  <c r="BE114"/>
  <c r="BE118"/>
  <c r="BE124"/>
  <c r="BE127"/>
  <c r="BE132"/>
  <c r="BE135"/>
  <c r="BE102"/>
  <c r="F37"/>
  <c i="1" r="BD55"/>
  <c i="3" r="F36"/>
  <c i="1" r="BC56"/>
  <c i="2" r="J34"/>
  <c i="1" r="AW55"/>
  <c i="3" r="F35"/>
  <c i="1" r="BB56"/>
  <c r="BB54"/>
  <c r="W31"/>
  <c i="3" r="J34"/>
  <c i="1" r="AW56"/>
  <c i="3" r="F34"/>
  <c i="1" r="BA56"/>
  <c i="3" r="F37"/>
  <c i="1" r="BD56"/>
  <c i="2" r="F36"/>
  <c i="1" r="BC55"/>
  <c i="2" r="F34"/>
  <c i="1" r="BA55"/>
  <c i="3" l="1" r="R86"/>
  <c i="2" r="T84"/>
  <c r="P85"/>
  <c r="P84"/>
  <c i="1" r="AU55"/>
  <c i="3" r="P86"/>
  <c i="1" r="AU56"/>
  <c i="3" r="T86"/>
  <c i="2" r="R85"/>
  <c r="R84"/>
  <c i="3" r="BK86"/>
  <c r="J86"/>
  <c r="J59"/>
  <c i="2" r="BK84"/>
  <c r="J84"/>
  <c i="1" r="BD54"/>
  <c r="W33"/>
  <c i="2" r="F33"/>
  <c i="1" r="AZ55"/>
  <c r="BA54"/>
  <c r="AW54"/>
  <c r="AK30"/>
  <c i="2" r="J30"/>
  <c i="1" r="AG55"/>
  <c i="3" r="J33"/>
  <c i="1" r="AV56"/>
  <c r="AT56"/>
  <c i="3" r="F33"/>
  <c i="1" r="AZ56"/>
  <c i="2" r="J33"/>
  <c i="1" r="AV55"/>
  <c r="AT55"/>
  <c r="AX54"/>
  <c r="BC54"/>
  <c r="W32"/>
  <c l="1" r="AN55"/>
  <c i="2" r="J59"/>
  <c r="J39"/>
  <c i="3" r="J30"/>
  <c i="1" r="AG56"/>
  <c r="W30"/>
  <c r="AU54"/>
  <c r="AY54"/>
  <c r="AZ54"/>
  <c r="W29"/>
  <c i="3" l="1" r="J3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<sst xmlns="http://schemas.openxmlformats.org/spreadsheetml/2006/main">
  <si>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</si>
  <si>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</si>
  <si>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</si>
  <si>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</si>
  <si>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</si>
  <si>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{39a81f35-fdfb-47bd-a69e-4dab9e4dd3cf}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</si>
  <si>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</si>
  <si>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</si>
  <si>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</si>
  <si>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</si>
  <si>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</si>
  <si>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</si>
  <si>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</si>
  <si>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</si>
  <si>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</si>
  <si>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</si>
  <si>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</si>
  <si>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Rehabilitačně-relaxační zahrada Nemocnice Strakonice, a.s. - následná péče na 5 let</t>
  </si>
  <si>
    <t>KSO:</t>
  </si>
  <si>
    <t/>
  </si>
  <si>
    <t>CC-CZ:</t>
  </si>
  <si>
    <t>Místo:</t>
  </si>
  <si>
    <t>Nemocnice Strakonice,a.s., Radomyšlská 336, 386 29</t>
  </si>
  <si>
    <t>Datum:</t>
  </si>
  <si>
    <t>17. 10. 2024</t>
  </si>
  <si>
    <t>Zadavatel:</t>
  </si>
  <si>
    <t>IČ:</t>
  </si>
  <si>
    <t>26095181</t>
  </si>
  <si>
    <t>Nemocnice Strakonice, a.s.</t>
  </si>
  <si>
    <t>DIČ:</t>
  </si>
  <si>
    <t xml:space="preserve">CZ699005400 </t>
  </si>
  <si>
    <t>Uchazeč:</t>
  </si>
  <si>
    <t>Vyplň údaj</t>
  </si>
  <si>
    <t>Projektant:</t>
  </si>
  <si>
    <t>72400862</t>
  </si>
  <si>
    <t>Atelier Gaia - Lucie Langová</t>
  </si>
  <si>
    <t>CZ8153283974</t>
  </si>
  <si>
    <t>True</t>
  </si>
  <si>
    <t>Zpracovatel:</t>
  </si>
  <si>
    <t>Ing. Vojtěch Biolek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</si>
  <si>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</si>
  <si>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</si>
  <si>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</si>
  <si>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</si>
  <si>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</si>
  <si>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</si>
  <si>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</si>
  <si>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</si>
  <si>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</si>
  <si>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</si>
  <si>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</si>
  <si>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</si>
  <si>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</si>
  <si>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</si>
  <si>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</si>
  <si>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</si>
  <si>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</si>
  <si>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</si>
  <si>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</si>
  <si>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</si>
  <si>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</si>
  <si>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</si>
  <si>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</si>
  <si>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</si>
  <si>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</si>
  <si>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</si>
  <si>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</si>
  <si>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</si>
  <si>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</si>
  <si>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</si>
  <si>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</si>
  <si>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</si>
  <si>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</si>
  <si>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</si>
  <si>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</si>
  <si>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</si>
  <si>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</si>
  <si>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</si>
  <si>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</si>
  <si>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</si>
  <si>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</si>
  <si>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SO.02.NP</t>
  </si>
  <si>
    <t>Zpevněné plochy, vodní prvek - následná péče</t>
  </si>
  <si>
    <t>STA</t>
  </si>
  <si>
    <t>1</t>
  </si>
  <si>
    <t>{8f2db0e7-a06b-4a74-b918-0f7e86e4ff38}</t>
  </si>
  <si>
    <t>2</t>
  </si>
  <si>
    <t>SO.03.NP</t>
  </si>
  <si>
    <t>Vegetační úpravy - následná péče</t>
  </si>
  <si>
    <t>{c70f2832-ff09-43e0-b6fa-790e4be14162}</t>
  </si>
  <si>
    <t>KRYCÍ LIST SOUPISU PRACÍ</t>
  </si>
  <si>
    <t>Objekt:</t>
  </si>
  <si>
    <t>SO.02.NP - Zpevněné plochy, vodní prvek - následná péče</t>
  </si>
  <si>
    <t>REKAPITULACE ČLENĚNÍ SOUPISU PRACÍ</t>
  </si>
  <si>
    <t>Kód dílu - Popis</t>
  </si>
  <si>
    <t>Cena celkem [CZK]</t>
  </si>
  <si>
    <t>-1</t>
  </si>
  <si>
    <t>08.NP - Jezírko - následná péče 5 let</t>
  </si>
  <si>
    <t xml:space="preserve">    D8.1 - Jaro</t>
  </si>
  <si>
    <t xml:space="preserve">    D8.2 - Léto</t>
  </si>
  <si>
    <t xml:space="preserve">    D8.3 - Podzim</t>
  </si>
  <si>
    <t>09.NP - Mlatová plocha - následná péče 5 let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</si>
  <si>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</si>
  <si>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</si>
  <si>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</si>
  <si>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</si>
  <si>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</si>
  <si>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</si>
  <si>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</si>
  <si>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</si>
  <si>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</si>
  <si>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</si>
  <si>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</si>
  <si>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</si>
  <si>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</si>
  <si>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08.NP</t>
  </si>
  <si>
    <t>Jezírko - následná péče 5 let</t>
  </si>
  <si>
    <t>ROZPOCET</t>
  </si>
  <si>
    <t>D8.1</t>
  </si>
  <si>
    <t>Jaro</t>
  </si>
  <si>
    <t>K</t>
  </si>
  <si>
    <t>D8.1.1</t>
  </si>
  <si>
    <t>Srážení živin - aplikace Flokulantu</t>
  </si>
  <si>
    <t>kpl</t>
  </si>
  <si>
    <t>4</t>
  </si>
  <si>
    <t>5271020</t>
  </si>
  <si>
    <t>VV</t>
  </si>
  <si>
    <t>1*5 'Přepočtené koeficientem množství</t>
  </si>
  <si>
    <t>M</t>
  </si>
  <si>
    <t>D8.1.2</t>
  </si>
  <si>
    <t>Flokulant 5l</t>
  </si>
  <si>
    <t>ks</t>
  </si>
  <si>
    <t>8</t>
  </si>
  <si>
    <t>1391923950</t>
  </si>
  <si>
    <t>3</t>
  </si>
  <si>
    <t>D8.1.3</t>
  </si>
  <si>
    <t>Odsátí sedimentu vysavačem, proplach technologie</t>
  </si>
  <si>
    <t xml:space="preserve">paušál </t>
  </si>
  <si>
    <t>1362905801</t>
  </si>
  <si>
    <t>D8.1.4</t>
  </si>
  <si>
    <t>Aplikace živin</t>
  </si>
  <si>
    <t>-1072429900</t>
  </si>
  <si>
    <t>5</t>
  </si>
  <si>
    <t>D8.1.5</t>
  </si>
  <si>
    <t>Živiny pro biofilm JARNÍ</t>
  </si>
  <si>
    <t>kg</t>
  </si>
  <si>
    <t>-1140453870</t>
  </si>
  <si>
    <t>6</t>
  </si>
  <si>
    <t>D8.1.6</t>
  </si>
  <si>
    <t>Mimostaveništní přesu hmot</t>
  </si>
  <si>
    <t>-2023638673</t>
  </si>
  <si>
    <t>D8.2</t>
  </si>
  <si>
    <t>Léto</t>
  </si>
  <si>
    <t>7</t>
  </si>
  <si>
    <t>D8.2.1</t>
  </si>
  <si>
    <t>Odsátí sedimentu vysavačem ze dna, čištění stěn aku kartáčem</t>
  </si>
  <si>
    <t>-211416819</t>
  </si>
  <si>
    <t>D8.2.2</t>
  </si>
  <si>
    <t>Proplach technologie, aplikace živin pro biofilm</t>
  </si>
  <si>
    <t>-1936385923</t>
  </si>
  <si>
    <t>9</t>
  </si>
  <si>
    <t>D8.2.3</t>
  </si>
  <si>
    <t>Živiny pro biofilm LETNÍ</t>
  </si>
  <si>
    <t>1760963579</t>
  </si>
  <si>
    <t>10</t>
  </si>
  <si>
    <t>D8.2.4</t>
  </si>
  <si>
    <t>Mimostaveništní přesun hmot</t>
  </si>
  <si>
    <t>-1001751930</t>
  </si>
  <si>
    <t>D8.3</t>
  </si>
  <si>
    <t>Podzim</t>
  </si>
  <si>
    <t>11</t>
  </si>
  <si>
    <t>D8.3.1</t>
  </si>
  <si>
    <t>Zazimování technologie, proplach filtrace</t>
  </si>
  <si>
    <t>1561348056</t>
  </si>
  <si>
    <t>D8.3.2</t>
  </si>
  <si>
    <t>-516332129</t>
  </si>
  <si>
    <t>09.NP</t>
  </si>
  <si>
    <t>Mlatová plocha - následná péče 5 let</t>
  </si>
  <si>
    <t>13</t>
  </si>
  <si>
    <t>Další práce přímo související s předmětem plnění zakázky - hodinová sazba</t>
  </si>
  <si>
    <t>hod</t>
  </si>
  <si>
    <t>-424233104</t>
  </si>
  <si>
    <t>14</t>
  </si>
  <si>
    <t>13.1</t>
  </si>
  <si>
    <t>Další práce přímo související s předmětem plnění zakázky - nájezd strojů</t>
  </si>
  <si>
    <t>1907116631</t>
  </si>
  <si>
    <t>15</t>
  </si>
  <si>
    <t>184813521</t>
  </si>
  <si>
    <t>Chemické odplevelení po založení kultury ručně postřikem na široko v rovině nebo na svahu do 1:5</t>
  </si>
  <si>
    <t>m2</t>
  </si>
  <si>
    <t>CS ÚRS 2024 02</t>
  </si>
  <si>
    <t>-213809424</t>
  </si>
  <si>
    <t>Online PSC</t>
  </si>
  <si>
    <t>https://podminky.urs.cz/item/CS_URS_2024_02/184813521</t>
  </si>
  <si>
    <t>203*5 'Přepočtené koeficientem množství</t>
  </si>
  <si>
    <t>16</t>
  </si>
  <si>
    <t>564710R01</t>
  </si>
  <si>
    <t>Plošné dosypání a finální úprava mlatových povrchů v tl.do cca 20 mm (materiál vhodný pro mlatový povrch fr. 0/4mm včetně zhutnění a kropení vodou, nákupu materiálu a jeho dovozu)</t>
  </si>
  <si>
    <t>-995407976</t>
  </si>
  <si>
    <t>https://podminky.urs.cz/item/CS_URS_2024_02/564710R01</t>
  </si>
  <si>
    <t>17</t>
  </si>
  <si>
    <t>9197421R1</t>
  </si>
  <si>
    <t>Odstranění vrstvičky bláta a hlinitého nánosu z povrchu podkladu nebo krytu štěrkového, ručně vč. naložení odpadu na kolečko, nebo automobil - 30% plochy</t>
  </si>
  <si>
    <t>691818346</t>
  </si>
  <si>
    <t>https://podminky.urs.cz/item/CS_URS_2024_02/9197421R1</t>
  </si>
  <si>
    <t>60,9*5 'Přepočtené koeficientem množství</t>
  </si>
  <si>
    <t>18</t>
  </si>
  <si>
    <t>9197421R2</t>
  </si>
  <si>
    <t>Zdrsnění stávajícího krytu z kameniva, jeho urovnání, plošná úprava a zhutnění bez dalšího pojiva - 50% plochy</t>
  </si>
  <si>
    <t>vlastní</t>
  </si>
  <si>
    <t>1432445305</t>
  </si>
  <si>
    <t>101,5*5 'Přepočtené koeficientem množství</t>
  </si>
  <si>
    <t>19</t>
  </si>
  <si>
    <t>997221551</t>
  </si>
  <si>
    <t>Vodorovná doprava suti bez naložení, ale se složením a s hrubým urovnáním ze sypkých materiálů, na vzdálenost do 1 km</t>
  </si>
  <si>
    <t>t</t>
  </si>
  <si>
    <t>-1203883636</t>
  </si>
  <si>
    <t>https://podminky.urs.cz/item/CS_URS_2024_02/997221551</t>
  </si>
  <si>
    <t>20</t>
  </si>
  <si>
    <t>997221559</t>
  </si>
  <si>
    <t>Vodorovná doprava suti bez naložení, ale se složením a s hrubým urovnáním Příplatek k ceně za každý další započatý 1 km přes 1 km</t>
  </si>
  <si>
    <t>1373915323</t>
  </si>
  <si>
    <t>https://podminky.urs.cz/item/CS_URS_2024_02/997221559</t>
  </si>
  <si>
    <t>997221655</t>
  </si>
  <si>
    <t>Poplatek za uložení stavebního odpadu na skládce (skládkovné) zeminy a kamení zatříděného do Katalogu odpadů pod kódem 17 05 04</t>
  </si>
  <si>
    <t>-1650842993</t>
  </si>
  <si>
    <t>https://podminky.urs.cz/item/CS_URS_2024_02/997221655</t>
  </si>
  <si>
    <t>SO.03.NP - Vegetační úpravy - následná péče</t>
  </si>
  <si>
    <t>01.NP - Stromy - povýsadbová péče 5 let</t>
  </si>
  <si>
    <t>02.NP - Keře - povýsadbová péče 5 let</t>
  </si>
  <si>
    <t>03.NP - Trvalkové záhony - povýsadbová péče 5 let</t>
  </si>
  <si>
    <t>04.NP - Parkový trávník - povýsadbová péče 5 let</t>
  </si>
  <si>
    <t>05.NP - Květnatá louka - povýsadbová péče 5 let</t>
  </si>
  <si>
    <t>06.NP - Louka s příměsí letniček - povýsadbová péče 5 let</t>
  </si>
  <si>
    <t>07.NP - Hajní podrost - povýsadbová péče 5 let</t>
  </si>
  <si>
    <t>01.NP</t>
  </si>
  <si>
    <t>Stromy - povýsadbová péče 5 let</t>
  </si>
  <si>
    <t>1121553R1</t>
  </si>
  <si>
    <t>Štěpkování s naložením na dopravní prostředek a odvozem do 20 km větví po ořezu</t>
  </si>
  <si>
    <t>m3</t>
  </si>
  <si>
    <t>-1460905975</t>
  </si>
  <si>
    <t>P</t>
  </si>
  <si>
    <t>Poznámka k položce:_x000d_
bude doložena skutečnost</t>
  </si>
  <si>
    <t>184215172</t>
  </si>
  <si>
    <t>Odstranění ukotvení dřeviny kůly třemi kůly, délky přes 1 do 2 m</t>
  </si>
  <si>
    <t>kus</t>
  </si>
  <si>
    <t>817931708</t>
  </si>
  <si>
    <t>https://podminky.urs.cz/item/CS_URS_2024_02/184215172</t>
  </si>
  <si>
    <t>Stromy - odstranění kůlů (p)</t>
  </si>
  <si>
    <t>41</t>
  </si>
  <si>
    <t>Součet</t>
  </si>
  <si>
    <t>184852322</t>
  </si>
  <si>
    <t>Řez stromů prováděný lezeckou technikou výchovný (S-RV) alejové stromy, výšky přes 4 do 6 m</t>
  </si>
  <si>
    <t>171746462</t>
  </si>
  <si>
    <t>https://podminky.urs.cz/item/CS_URS_2024_02/184852322</t>
  </si>
  <si>
    <t>Stromy - řez (p)</t>
  </si>
  <si>
    <t>1x ve 4. roce</t>
  </si>
  <si>
    <t>184911111</t>
  </si>
  <si>
    <t>Znovuuvázání dřeviny jedním úvazkem ke stávajícímu kůlu</t>
  </si>
  <si>
    <t>-269108542</t>
  </si>
  <si>
    <t>https://podminky.urs.cz/item/CS_URS_2024_02/184911111</t>
  </si>
  <si>
    <t>Stromy - kontrola a znovuupevnění úvazků (p)</t>
  </si>
  <si>
    <t>1x ročně po dobu 3 let</t>
  </si>
  <si>
    <t>(41*3)*3</t>
  </si>
  <si>
    <t>185804311</t>
  </si>
  <si>
    <t>Zalití rostlin vodou plochy záhonů jednotlivě do 20 m2</t>
  </si>
  <si>
    <t>-246337624</t>
  </si>
  <si>
    <t>https://podminky.urs.cz/item/CS_URS_2024_02/185804311</t>
  </si>
  <si>
    <t>Stromy - zálivka (p * obj)</t>
  </si>
  <si>
    <t>6x ročně 60-100 l</t>
  </si>
  <si>
    <t>(41*0,1)*6</t>
  </si>
  <si>
    <t>997013635</t>
  </si>
  <si>
    <t>Poplatek za uložení stavebního odpadu na skládce (skládkovné) komunálního zatříděného do Katalogu odpadů pod kódem 20 03 01</t>
  </si>
  <si>
    <t>-551961012</t>
  </si>
  <si>
    <t>https://podminky.urs.cz/item/CS_URS_2024_02/997013635</t>
  </si>
  <si>
    <t>997221858</t>
  </si>
  <si>
    <t>Poplatek za uložení stavebního odpadu na recyklační skládce (skládkovné) z rostlinných pletiv zatříděného do Katalogu odpadů pod kódem 02 01 03</t>
  </si>
  <si>
    <t>564616001</t>
  </si>
  <si>
    <t>https://podminky.urs.cz/item/CS_URS_2024_02/997221858</t>
  </si>
  <si>
    <t>998231411</t>
  </si>
  <si>
    <t>Přesun hmot pro sadovnické a krajinářské úpravy ručně (bez užití mechanizace) dopravní vzdálenost do 100 m</t>
  </si>
  <si>
    <t>1772466743</t>
  </si>
  <si>
    <t>https://podminky.urs.cz/item/CS_URS_2024_02/998231411</t>
  </si>
  <si>
    <t>998231431</t>
  </si>
  <si>
    <t>Přesun hmot pro sadovnické a krajinářské úpravy ručně (bez užití mechanizace) Příplatek k cenám za ruční zvětšený přesun přes vymezenou dopravní vzdálenost za každých dalších započatých 100 m</t>
  </si>
  <si>
    <t>972844510</t>
  </si>
  <si>
    <t>https://podminky.urs.cz/item/CS_URS_2024_02/998231431</t>
  </si>
  <si>
    <t>02.NP</t>
  </si>
  <si>
    <t>Keře - povýsadbová péče 5 let</t>
  </si>
  <si>
    <t>184911421</t>
  </si>
  <si>
    <t>Mulčování vysazených rostlin mulčovací kůrou, tl. do 100 mm v rovině nebo na svahu do 1:5</t>
  </si>
  <si>
    <t>329251627</t>
  </si>
  <si>
    <t>https://podminky.urs.cz/item/CS_URS_2024_02/184911421</t>
  </si>
  <si>
    <t>Keře - doplnění mulče (pl * %) - předpoklad</t>
  </si>
  <si>
    <t>3. a 5. roce po výsadbě</t>
  </si>
  <si>
    <t>591,0*0,5</t>
  </si>
  <si>
    <t>10391100</t>
  </si>
  <si>
    <t>kůra mulčovací VL</t>
  </si>
  <si>
    <t>-1900450578</t>
  </si>
  <si>
    <t>591*0,08 'Přepočtené koeficientem množství</t>
  </si>
  <si>
    <t>-8556069</t>
  </si>
  <si>
    <t>Keře - zálivka (p * obj)</t>
  </si>
  <si>
    <t>3x ročně 5 l</t>
  </si>
  <si>
    <t>(470*0,005)*3</t>
  </si>
  <si>
    <t>185804514</t>
  </si>
  <si>
    <t>Odplevelení výsadeb v rovině nebo na svahu do 1:5 souvislých keřových skupin</t>
  </si>
  <si>
    <t>-995487475</t>
  </si>
  <si>
    <t>https://podminky.urs.cz/item/CS_URS_2024_02/185804514</t>
  </si>
  <si>
    <t>Keře - odplevelení (pl * p)</t>
  </si>
  <si>
    <t>3x ročně</t>
  </si>
  <si>
    <t>591,0*3</t>
  </si>
  <si>
    <t>639187829</t>
  </si>
  <si>
    <t>663908109</t>
  </si>
  <si>
    <t>03.NP</t>
  </si>
  <si>
    <t>Trvalkové záhony - povýsadbová péče 5 let</t>
  </si>
  <si>
    <t>185804252</t>
  </si>
  <si>
    <t>Odstranění odkvetlých a odumřelých částí rostlin ze záhonů trvalek</t>
  </si>
  <si>
    <t>821317881</t>
  </si>
  <si>
    <t>https://podminky.urs.cz/item/CS_URS_2024_02/185804252</t>
  </si>
  <si>
    <t>Záhony - odstranění suchých částí rostlin (pl</t>
  </si>
  <si>
    <t>1 ročně v předjaří</t>
  </si>
  <si>
    <t>119,0</t>
  </si>
  <si>
    <t>185804312</t>
  </si>
  <si>
    <t>Zalití rostlin vodou plochy záhonů jednotlivě přes 20 m2</t>
  </si>
  <si>
    <t>874241701</t>
  </si>
  <si>
    <t>https://podminky.urs.cz/item/CS_URS_2024_02/185804312</t>
  </si>
  <si>
    <t>Záhony - zálivka (p * obj)</t>
  </si>
  <si>
    <t>5x ročně 10l/m2</t>
  </si>
  <si>
    <t>(119,0*0,01)*5</t>
  </si>
  <si>
    <t>185804511</t>
  </si>
  <si>
    <t>Odplevelení výsadeb v rovině nebo na svahu do 1:5 záhonů květin</t>
  </si>
  <si>
    <t>1731518385</t>
  </si>
  <si>
    <t>https://podminky.urs.cz/item/CS_URS_2024_02/185804511</t>
  </si>
  <si>
    <t>Záhony - vypletí (pl * p)</t>
  </si>
  <si>
    <t>119,0*3</t>
  </si>
  <si>
    <t>185811152</t>
  </si>
  <si>
    <t>Shrabání listí ručně nebo strojně souvislé plochy do 1000 m2 s pokryvnými rostlinami v rovině nebo na svahu do 1:5 ve vrstvě přes 50 do 100 mm</t>
  </si>
  <si>
    <t>-1036296964</t>
  </si>
  <si>
    <t>https://podminky.urs.cz/item/CS_URS_2024_02/185811152</t>
  </si>
  <si>
    <t>Záhony - shrabání listi (pl)</t>
  </si>
  <si>
    <t xml:space="preserve">1 ročně </t>
  </si>
  <si>
    <t>591,0</t>
  </si>
  <si>
    <t>-77531914</t>
  </si>
  <si>
    <t>04.NP</t>
  </si>
  <si>
    <t>Parkový trávník - povýsadbová péče 5 let</t>
  </si>
  <si>
    <t>111151221</t>
  </si>
  <si>
    <t>Pokosení trávníku při souvislé ploše přes 1000 do 10000 m2 parkového v rovině nebo svahu do 1:5</t>
  </si>
  <si>
    <t>1717966223</t>
  </si>
  <si>
    <t>https://podminky.urs.cz/item/CS_URS_2024_02/111151221</t>
  </si>
  <si>
    <t>Trávník - pokos (pl * p)</t>
  </si>
  <si>
    <t>8x ročně</t>
  </si>
  <si>
    <t>1026,0*8</t>
  </si>
  <si>
    <t>22</t>
  </si>
  <si>
    <t>183451421</t>
  </si>
  <si>
    <t>Prořezání trávníku hloubky do 5 mm, bez přísevu travního osiva, při souvislé ploše přes 1000 m2 v rovině nebo na svahu do 1:5</t>
  </si>
  <si>
    <t>342093946</t>
  </si>
  <si>
    <t>https://podminky.urs.cz/item/CS_URS_2024_02/183451421</t>
  </si>
  <si>
    <t>Trávník - prořezání (pl)</t>
  </si>
  <si>
    <t>1x ve 3. a 5. roce</t>
  </si>
  <si>
    <t>1026,0*2</t>
  </si>
  <si>
    <t>23</t>
  </si>
  <si>
    <t>185802113</t>
  </si>
  <si>
    <t>Hnojení půdy nebo trávníku v rovině nebo na svahu do 1:5 umělým hnojivem na široko</t>
  </si>
  <si>
    <t>1683966085</t>
  </si>
  <si>
    <t>https://podminky.urs.cz/item/CS_URS_2024_02/185802113</t>
  </si>
  <si>
    <t>Trávník - hnojení (pl * hm)</t>
  </si>
  <si>
    <t>1x ročně</t>
  </si>
  <si>
    <t>1026,0*0,000025</t>
  </si>
  <si>
    <t>24</t>
  </si>
  <si>
    <t>25111112</t>
  </si>
  <si>
    <t>hnojivo NPK</t>
  </si>
  <si>
    <t>-2100805360</t>
  </si>
  <si>
    <t>0,13*1000 'Přepočtené koeficientem množství</t>
  </si>
  <si>
    <t>25</t>
  </si>
  <si>
    <t>185804215</t>
  </si>
  <si>
    <t>Vypletí v rovině nebo na svahu do 1:5 trávníku po výsevu</t>
  </si>
  <si>
    <t>412013193</t>
  </si>
  <si>
    <t>https://podminky.urs.cz/item/CS_URS_2024_02/185804215</t>
  </si>
  <si>
    <t>Trávník - vypletí (pl * p)</t>
  </si>
  <si>
    <t>1026,0</t>
  </si>
  <si>
    <t>26</t>
  </si>
  <si>
    <t>1413172724</t>
  </si>
  <si>
    <t>Trávnik - zálivka (p * obj)</t>
  </si>
  <si>
    <t>25x ročně 10l/m2</t>
  </si>
  <si>
    <t>(1026,0*0,01)*25</t>
  </si>
  <si>
    <t>27</t>
  </si>
  <si>
    <t>185851212</t>
  </si>
  <si>
    <t>Shrabání listí ručně nebo strojně souvislé plochy přes 1000 do 10000 m2 bez pokryvných rostlin v rovině nebo na svahu do 1:5, ve vrstvě přes 50 do 100 mm</t>
  </si>
  <si>
    <t>863469795</t>
  </si>
  <si>
    <t>https://podminky.urs.cz/item/CS_URS_2024_02/185851212</t>
  </si>
  <si>
    <t>Trávník - shrabání listí (pl * p)</t>
  </si>
  <si>
    <t>28</t>
  </si>
  <si>
    <t>-1861853100</t>
  </si>
  <si>
    <t>05.NP</t>
  </si>
  <si>
    <t>Květnatá louka - povýsadbová péče 5 let</t>
  </si>
  <si>
    <t>29</t>
  </si>
  <si>
    <t>111151231</t>
  </si>
  <si>
    <t>Pokosení trávníku při souvislé ploše přes 1000 do 10000 m2 lučního v rovině nebo svahu do 1:5</t>
  </si>
  <si>
    <t>1639974035</t>
  </si>
  <si>
    <t>https://podminky.urs.cz/item/CS_URS_2024_02/111151231</t>
  </si>
  <si>
    <t xml:space="preserve">Trávník -  pokos (pl * p)</t>
  </si>
  <si>
    <t>2x ročně</t>
  </si>
  <si>
    <t>1995,0</t>
  </si>
  <si>
    <t>1995,0*2</t>
  </si>
  <si>
    <t>30</t>
  </si>
  <si>
    <t>111151231R</t>
  </si>
  <si>
    <t>Pokosení trávníku při souvislé ploše přes 1000 do 10000 m2 lučního v rovině nebo svahu do 1:5 - ručně</t>
  </si>
  <si>
    <t>1745239484</t>
  </si>
  <si>
    <t>1x 1. rok</t>
  </si>
  <si>
    <t>31</t>
  </si>
  <si>
    <t>-891097070</t>
  </si>
  <si>
    <t>Trávník - zálivka (pl * obj)</t>
  </si>
  <si>
    <t>2x ročně 10l/m2</t>
  </si>
  <si>
    <t>(1995,0*0,01)*2</t>
  </si>
  <si>
    <t>32</t>
  </si>
  <si>
    <t>250191142</t>
  </si>
  <si>
    <t>06.NP</t>
  </si>
  <si>
    <t>Louka s příměsí letniček - povýsadbová péče 5 let</t>
  </si>
  <si>
    <t>33</t>
  </si>
  <si>
    <t>111151131</t>
  </si>
  <si>
    <t>Pokosení trávníku při souvislé ploše do 1000 m2 lučního v rovině nebo svahu do 1:5</t>
  </si>
  <si>
    <t>-1734303306</t>
  </si>
  <si>
    <t>https://podminky.urs.cz/item/CS_URS_2024_02/111151131</t>
  </si>
  <si>
    <t>461,0</t>
  </si>
  <si>
    <t>461,0*2</t>
  </si>
  <si>
    <t>34</t>
  </si>
  <si>
    <t>1659680024</t>
  </si>
  <si>
    <t>35</t>
  </si>
  <si>
    <t>-1492630856</t>
  </si>
  <si>
    <t>(461,0*0,01)*2</t>
  </si>
  <si>
    <t>36</t>
  </si>
  <si>
    <t>-1374919281</t>
  </si>
  <si>
    <t>07.NP</t>
  </si>
  <si>
    <t>Hajní podrost - povýsadbová péče 5 let</t>
  </si>
  <si>
    <t>37</t>
  </si>
  <si>
    <t>287412281</t>
  </si>
  <si>
    <t xml:space="preserve">Podrost -  pokos (pl * p)</t>
  </si>
  <si>
    <t>968,5</t>
  </si>
  <si>
    <t>38</t>
  </si>
  <si>
    <t>-506787993</t>
  </si>
  <si>
    <t>Podrost - zálivka (p * obj)</t>
  </si>
  <si>
    <t>5x ročně 5l/m2</t>
  </si>
  <si>
    <t>(968,5*0,005)*5</t>
  </si>
  <si>
    <t>39</t>
  </si>
  <si>
    <t>-2057343043</t>
  </si>
  <si>
    <t>Podrost - vypletí (pl * p)</t>
  </si>
  <si>
    <t>2x 1. rok</t>
  </si>
  <si>
    <t>968,5*2</t>
  </si>
  <si>
    <t>40</t>
  </si>
  <si>
    <t>1070010937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</si>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</sst>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813521" TargetMode="External" /><Relationship Id="rId2" Type="http://schemas.openxmlformats.org/officeDocument/2006/relationships/hyperlink" Target="https://podminky.urs.cz/item/CS_URS_2024_02/564710R01" TargetMode="External" /><Relationship Id="rId3" Type="http://schemas.openxmlformats.org/officeDocument/2006/relationships/hyperlink" Target="https://podminky.urs.cz/item/CS_URS_2024_02/9197421R1" TargetMode="External" /><Relationship Id="rId4" Type="http://schemas.openxmlformats.org/officeDocument/2006/relationships/hyperlink" Target="https://podminky.urs.cz/item/CS_URS_2024_02/997221551" TargetMode="External" /><Relationship Id="rId5" Type="http://schemas.openxmlformats.org/officeDocument/2006/relationships/hyperlink" Target="https://podminky.urs.cz/item/CS_URS_2024_02/997221559" TargetMode="External" /><Relationship Id="rId6" Type="http://schemas.openxmlformats.org/officeDocument/2006/relationships/hyperlink" Target="https://podminky.urs.cz/item/CS_URS_2024_02/997221655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215172" TargetMode="External" /><Relationship Id="rId2" Type="http://schemas.openxmlformats.org/officeDocument/2006/relationships/hyperlink" Target="https://podminky.urs.cz/item/CS_URS_2024_02/184852322" TargetMode="External" /><Relationship Id="rId3" Type="http://schemas.openxmlformats.org/officeDocument/2006/relationships/hyperlink" Target="https://podminky.urs.cz/item/CS_URS_2024_02/184911111" TargetMode="External" /><Relationship Id="rId4" Type="http://schemas.openxmlformats.org/officeDocument/2006/relationships/hyperlink" Target="https://podminky.urs.cz/item/CS_URS_2024_02/185804311" TargetMode="External" /><Relationship Id="rId5" Type="http://schemas.openxmlformats.org/officeDocument/2006/relationships/hyperlink" Target="https://podminky.urs.cz/item/CS_URS_2024_02/997013635" TargetMode="External" /><Relationship Id="rId6" Type="http://schemas.openxmlformats.org/officeDocument/2006/relationships/hyperlink" Target="https://podminky.urs.cz/item/CS_URS_2024_02/997221858" TargetMode="External" /><Relationship Id="rId7" Type="http://schemas.openxmlformats.org/officeDocument/2006/relationships/hyperlink" Target="https://podminky.urs.cz/item/CS_URS_2024_02/998231411" TargetMode="External" /><Relationship Id="rId8" Type="http://schemas.openxmlformats.org/officeDocument/2006/relationships/hyperlink" Target="https://podminky.urs.cz/item/CS_URS_2024_02/998231431" TargetMode="External" /><Relationship Id="rId9" Type="http://schemas.openxmlformats.org/officeDocument/2006/relationships/hyperlink" Target="https://podminky.urs.cz/item/CS_URS_2024_02/184911421" TargetMode="External" /><Relationship Id="rId10" Type="http://schemas.openxmlformats.org/officeDocument/2006/relationships/hyperlink" Target="https://podminky.urs.cz/item/CS_URS_2024_02/185804311" TargetMode="External" /><Relationship Id="rId11" Type="http://schemas.openxmlformats.org/officeDocument/2006/relationships/hyperlink" Target="https://podminky.urs.cz/item/CS_URS_2024_02/185804514" TargetMode="External" /><Relationship Id="rId12" Type="http://schemas.openxmlformats.org/officeDocument/2006/relationships/hyperlink" Target="https://podminky.urs.cz/item/CS_URS_2024_02/998231411" TargetMode="External" /><Relationship Id="rId13" Type="http://schemas.openxmlformats.org/officeDocument/2006/relationships/hyperlink" Target="https://podminky.urs.cz/item/CS_URS_2024_02/998231431" TargetMode="External" /><Relationship Id="rId14" Type="http://schemas.openxmlformats.org/officeDocument/2006/relationships/hyperlink" Target="https://podminky.urs.cz/item/CS_URS_2024_02/185804252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185804511" TargetMode="External" /><Relationship Id="rId17" Type="http://schemas.openxmlformats.org/officeDocument/2006/relationships/hyperlink" Target="https://podminky.urs.cz/item/CS_URS_2024_02/185811152" TargetMode="External" /><Relationship Id="rId18" Type="http://schemas.openxmlformats.org/officeDocument/2006/relationships/hyperlink" Target="https://podminky.urs.cz/item/CS_URS_2024_02/997221858" TargetMode="External" /><Relationship Id="rId19" Type="http://schemas.openxmlformats.org/officeDocument/2006/relationships/hyperlink" Target="https://podminky.urs.cz/item/CS_URS_2024_02/111151221" TargetMode="External" /><Relationship Id="rId20" Type="http://schemas.openxmlformats.org/officeDocument/2006/relationships/hyperlink" Target="https://podminky.urs.cz/item/CS_URS_2024_02/183451421" TargetMode="External" /><Relationship Id="rId21" Type="http://schemas.openxmlformats.org/officeDocument/2006/relationships/hyperlink" Target="https://podminky.urs.cz/item/CS_URS_2024_02/185802113" TargetMode="External" /><Relationship Id="rId22" Type="http://schemas.openxmlformats.org/officeDocument/2006/relationships/hyperlink" Target="https://podminky.urs.cz/item/CS_URS_2024_02/185804215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185851212" TargetMode="External" /><Relationship Id="rId25" Type="http://schemas.openxmlformats.org/officeDocument/2006/relationships/hyperlink" Target="https://podminky.urs.cz/item/CS_URS_2024_02/997221858" TargetMode="External" /><Relationship Id="rId26" Type="http://schemas.openxmlformats.org/officeDocument/2006/relationships/hyperlink" Target="https://podminky.urs.cz/item/CS_URS_2024_02/111151231" TargetMode="External" /><Relationship Id="rId27" Type="http://schemas.openxmlformats.org/officeDocument/2006/relationships/hyperlink" Target="https://podminky.urs.cz/item/CS_URS_2024_02/185804312" TargetMode="External" /><Relationship Id="rId28" Type="http://schemas.openxmlformats.org/officeDocument/2006/relationships/hyperlink" Target="https://podminky.urs.cz/item/CS_URS_2024_02/997221858" TargetMode="External" /><Relationship Id="rId29" Type="http://schemas.openxmlformats.org/officeDocument/2006/relationships/hyperlink" Target="https://podminky.urs.cz/item/CS_URS_2024_02/111151131" TargetMode="External" /><Relationship Id="rId30" Type="http://schemas.openxmlformats.org/officeDocument/2006/relationships/hyperlink" Target="https://podminky.urs.cz/item/CS_URS_2024_02/185804312" TargetMode="External" /><Relationship Id="rId31" Type="http://schemas.openxmlformats.org/officeDocument/2006/relationships/hyperlink" Target="https://podminky.urs.cz/item/CS_URS_2024_02/997221858" TargetMode="External" /><Relationship Id="rId32" Type="http://schemas.openxmlformats.org/officeDocument/2006/relationships/hyperlink" Target="https://podminky.urs.cz/item/CS_URS_2024_02/111151131" TargetMode="External" /><Relationship Id="rId33" Type="http://schemas.openxmlformats.org/officeDocument/2006/relationships/hyperlink" Target="https://podminky.urs.cz/item/CS_URS_2024_02/185804311" TargetMode="External" /><Relationship Id="rId34" Type="http://schemas.openxmlformats.org/officeDocument/2006/relationships/hyperlink" Target="https://podminky.urs.cz/item/CS_URS_2024_02/185804511" TargetMode="External" /><Relationship Id="rId35" Type="http://schemas.openxmlformats.org/officeDocument/2006/relationships/hyperlink" Target="https://podminky.urs.cz/item/CS_URS_2024_02/997221858" TargetMode="External" /><Relationship Id="rId3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Rehabilitačně-relaxační zahrada Nemocnice Strakonice, a.s. - následná péče na 5 let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Nemocnice Strakonice,a.s., Radomyšlská 336, 386 29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17. 10. 2024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Nemocnice Strakonice,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Atelier Gaia - Lucie Langová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Vojtěch Biolek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'SO.02.NP - Zpevněné ploch...'!J30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'SO.02.NP - Zpevněné ploch...'!P84</f>
        <v>0</v>
      </c>
      <c r="AV55" s="122">
        <f>'SO.02.NP - Zpevněné ploch...'!J33</f>
        <v>0</v>
      </c>
      <c r="AW55" s="122">
        <f>'SO.02.NP - Zpevněné ploch...'!J34</f>
        <v>0</v>
      </c>
      <c r="AX55" s="122">
        <f>'SO.02.NP - Zpevněné ploch...'!J35</f>
        <v>0</v>
      </c>
      <c r="AY55" s="122">
        <f>'SO.02.NP - Zpevněné ploch...'!J36</f>
        <v>0</v>
      </c>
      <c r="AZ55" s="122">
        <f>'SO.02.NP - Zpevněné ploch...'!F33</f>
        <v>0</v>
      </c>
      <c r="BA55" s="122">
        <f>'SO.02.NP - Zpevněné ploch...'!F34</f>
        <v>0</v>
      </c>
      <c r="BB55" s="122">
        <f>'SO.02.NP - Zpevněné ploch...'!F35</f>
        <v>0</v>
      </c>
      <c r="BC55" s="122">
        <f>'SO.02.NP - Zpevněné ploch...'!F36</f>
        <v>0</v>
      </c>
      <c r="BD55" s="124">
        <f>'SO.02.NP - Zpevněné ploch...'!F37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7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'SO.03.NP - Vegetační úpra...'!J30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6">
        <v>0</v>
      </c>
      <c r="AT56" s="127">
        <f>ROUND(SUM(AV56:AW56),2)</f>
        <v>0</v>
      </c>
      <c r="AU56" s="128">
        <f>'SO.03.NP - Vegetační úpra...'!P86</f>
        <v>0</v>
      </c>
      <c r="AV56" s="127">
        <f>'SO.03.NP - Vegetační úpra...'!J33</f>
        <v>0</v>
      </c>
      <c r="AW56" s="127">
        <f>'SO.03.NP - Vegetační úpra...'!J34</f>
        <v>0</v>
      </c>
      <c r="AX56" s="127">
        <f>'SO.03.NP - Vegetační úpra...'!J35</f>
        <v>0</v>
      </c>
      <c r="AY56" s="127">
        <f>'SO.03.NP - Vegetační úpra...'!J36</f>
        <v>0</v>
      </c>
      <c r="AZ56" s="127">
        <f>'SO.03.NP - Vegetační úpra...'!F33</f>
        <v>0</v>
      </c>
      <c r="BA56" s="127">
        <f>'SO.03.NP - Vegetační úpra...'!F34</f>
        <v>0</v>
      </c>
      <c r="BB56" s="127">
        <f>'SO.03.NP - Vegetační úpra...'!F35</f>
        <v>0</v>
      </c>
      <c r="BC56" s="127">
        <f>'SO.03.NP - Vegetační úpra...'!F36</f>
        <v>0</v>
      </c>
      <c r="BD56" s="129">
        <f>'SO.03.NP - Vegetační úpra...'!F37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C0gYKVVMzPIkPl4HgJ/K6kibqEOcH+rkBFUTRtNcSecIle4xRb8ZYTyI410OCpYw6C4K/sDbVdGjW0t4t6/zA==" hashValue="uN7UKjMeGXr7f3Kdmm99FL6YOBEhShu3ex1hpNSfQdLsUHEI3zBMA05qXZb6JYpH8lWRncKblREqR4nTC0+gD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.02.NP - Zpevněné ploch...'!C2" display="/"/>
    <hyperlink ref="A56" location="'SO.03.NP - Vegetační úp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Rehabilitačně-relaxační zahrada Nemocnice Strakonice, a.s. - následná péče na 5 let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ROUND((SUM(BE84:BE137)),  2)</f>
        <v>0</v>
      </c>
      <c r="G33" s="40"/>
      <c r="H33" s="40"/>
      <c r="I33" s="150">
        <v>0.20999999999999999</v>
      </c>
      <c r="J33" s="149">
        <f>ROUND(((SUM(BE84:BE137))*I33),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ROUND((SUM(BF84:BF137)),  2)</f>
        <v>0</v>
      </c>
      <c r="G34" s="40"/>
      <c r="H34" s="40"/>
      <c r="I34" s="150">
        <v>0.12</v>
      </c>
      <c r="J34" s="149">
        <f>ROUND(((SUM(BF84:BF137))*I34),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ROUND((SUM(BG84:BG137)),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ROUND((SUM(BH84:BH137)),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Rehabilitačně-relaxační zahrada Nemocnice Strakonice, a.s. - následná péče na 5 let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SO.02.NP - Zpevněné plochy, vodní prvek - následná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Nemocnice Strakonice,a.s., Radomyšlská 336, 386 29</v>
      </c>
      <c r="G52" s="42"/>
      <c r="H52" s="42"/>
      <c r="I52" s="34" t="s">
        <v>23</v>
      </c>
      <c r="J52" s="74" t="str">
        <f>IF(J12="","",J12)</f>
        <v>17. 10. 2024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Nemocnice Strakonice, a.s.</v>
      </c>
      <c r="G54" s="42"/>
      <c r="H54" s="42"/>
      <c r="I54" s="34" t="s">
        <v>33</v>
      </c>
      <c r="J54" s="38" t="str">
        <f>E21</f>
        <v>Atelier Gaia - Lucie Langová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Vojtěch Biolek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101</v>
      </c>
      <c r="E64" s="170"/>
      <c r="F64" s="170"/>
      <c r="G64" s="170"/>
      <c r="H64" s="170"/>
      <c r="I64" s="170"/>
      <c r="J64" s="171">
        <f>J113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Rehabilitačně-relaxační zahrada Nemocnice Strakonice, a.s. - následná péče na 5 let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SO.02.NP - Zpevněné plochy, vodní prvek - následná péče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Nemocnice Strakonice,a.s., Radomyšlská 336, 386 29</v>
      </c>
      <c r="G78" s="42"/>
      <c r="H78" s="42"/>
      <c r="I78" s="34" t="s">
        <v>23</v>
      </c>
      <c r="J78" s="74" t="str">
        <f>IF(J12="","",J12)</f>
        <v>17. 10. 2024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Nemocnice Strakonice, a.s.</v>
      </c>
      <c r="G80" s="42"/>
      <c r="H80" s="42"/>
      <c r="I80" s="34" t="s">
        <v>33</v>
      </c>
      <c r="J80" s="38" t="str">
        <f>E21</f>
        <v>Atelier Gaia - Lucie Langová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Ing. Vojtěch Biolek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103</v>
      </c>
      <c r="D83" s="182" t="s">
        <v>61</v>
      </c>
      <c r="E83" s="182" t="s">
        <v>57</v>
      </c>
      <c r="F83" s="182" t="s">
        <v>58</v>
      </c>
      <c r="G83" s="182" t="s">
        <v>104</v>
      </c>
      <c r="H83" s="182" t="s">
        <v>105</v>
      </c>
      <c r="I83" s="182" t="s">
        <v>106</v>
      </c>
      <c r="J83" s="182" t="s">
        <v>95</v>
      </c>
      <c r="K83" s="183" t="s">
        <v>107</v>
      </c>
      <c r="L83" s="184"/>
      <c r="M83" s="94" t="s">
        <v>19</v>
      </c>
      <c r="N83" s="95" t="s">
        <v>46</v>
      </c>
      <c r="O83" s="95" t="s">
        <v>108</v>
      </c>
      <c r="P83" s="95" t="s">
        <v>109</v>
      </c>
      <c r="Q83" s="95" t="s">
        <v>110</v>
      </c>
      <c r="R83" s="95" t="s">
        <v>111</v>
      </c>
      <c r="S83" s="95" t="s">
        <v>112</v>
      </c>
      <c r="T83" s="96" t="s">
        <v>113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P85+P113</f>
        <v>0</v>
      </c>
      <c r="Q84" s="98"/>
      <c r="R84" s="187">
        <f>R85+R113</f>
        <v>0</v>
      </c>
      <c r="S84" s="98"/>
      <c r="T84" s="188">
        <f>T85+T113</f>
        <v>2.4359999999999999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96</v>
      </c>
      <c r="BK84" s="189">
        <f>BK85+BK113</f>
        <v>0</v>
      </c>
    </row>
    <row r="85" s="12" customFormat="1" ht="25.92" customHeight="1">
      <c r="A85" s="12"/>
      <c r="B85" s="190"/>
      <c r="C85" s="191"/>
      <c r="D85" s="192" t="s">
        <v>75</v>
      </c>
      <c r="E85" s="193" t="s">
        <v>115</v>
      </c>
      <c r="F85" s="193" t="s">
        <v>116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P86+P99+P108</f>
        <v>0</v>
      </c>
      <c r="Q85" s="198"/>
      <c r="R85" s="199">
        <f>R86+R99+R108</f>
        <v>0</v>
      </c>
      <c r="S85" s="198"/>
      <c r="T85" s="200">
        <f>T86+T99+T108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76</v>
      </c>
      <c r="AY85" s="201" t="s">
        <v>117</v>
      </c>
      <c r="BK85" s="203">
        <f>BK86+BK99+BK108</f>
        <v>0</v>
      </c>
    </row>
    <row r="86" s="12" customFormat="1" ht="22.8" customHeight="1">
      <c r="A86" s="12"/>
      <c r="B86" s="190"/>
      <c r="C86" s="191"/>
      <c r="D86" s="192" t="s">
        <v>75</v>
      </c>
      <c r="E86" s="204" t="s">
        <v>118</v>
      </c>
      <c r="F86" s="204" t="s">
        <v>119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SUM(P87:P98)</f>
        <v>0</v>
      </c>
      <c r="Q86" s="198"/>
      <c r="R86" s="199">
        <f>SUM(R87:R98)</f>
        <v>0</v>
      </c>
      <c r="S86" s="198"/>
      <c r="T86" s="20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84</v>
      </c>
      <c r="AT86" s="202" t="s">
        <v>75</v>
      </c>
      <c r="AU86" s="202" t="s">
        <v>84</v>
      </c>
      <c r="AY86" s="201" t="s">
        <v>117</v>
      </c>
      <c r="BK86" s="203">
        <f>SUM(BK87:BK98)</f>
        <v>0</v>
      </c>
    </row>
    <row r="87" s="2" customFormat="1" ht="16.5" customHeight="1">
      <c r="A87" s="40"/>
      <c r="B87" s="41"/>
      <c r="C87" s="206" t="s">
        <v>84</v>
      </c>
      <c r="D87" s="206" t="s">
        <v>120</v>
      </c>
      <c r="E87" s="207" t="s">
        <v>121</v>
      </c>
      <c r="F87" s="208" t="s">
        <v>122</v>
      </c>
      <c r="G87" s="209" t="s">
        <v>123</v>
      </c>
      <c r="H87" s="210">
        <v>5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124</v>
      </c>
      <c r="AT87" s="217" t="s">
        <v>120</v>
      </c>
      <c r="AU87" s="217" t="s">
        <v>86</v>
      </c>
      <c r="AY87" s="19" t="s">
        <v>117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124</v>
      </c>
      <c r="BM87" s="217" t="s">
        <v>125</v>
      </c>
    </row>
    <row r="88" s="13" customFormat="1">
      <c r="A88" s="13"/>
      <c r="B88" s="219"/>
      <c r="C88" s="220"/>
      <c r="D88" s="221" t="s">
        <v>126</v>
      </c>
      <c r="E88" s="220"/>
      <c r="F88" s="222" t="s">
        <v>127</v>
      </c>
      <c r="G88" s="220"/>
      <c r="H88" s="223">
        <v>5</v>
      </c>
      <c r="I88" s="224"/>
      <c r="J88" s="220"/>
      <c r="K88" s="220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126</v>
      </c>
      <c r="AU88" s="229" t="s">
        <v>86</v>
      </c>
      <c r="AV88" s="13" t="s">
        <v>86</v>
      </c>
      <c r="AW88" s="13" t="s">
        <v>4</v>
      </c>
      <c r="AX88" s="13" t="s">
        <v>84</v>
      </c>
      <c r="AY88" s="229" t="s">
        <v>117</v>
      </c>
    </row>
    <row r="89" s="2" customFormat="1" ht="16.5" customHeight="1">
      <c r="A89" s="40"/>
      <c r="B89" s="41"/>
      <c r="C89" s="230" t="s">
        <v>86</v>
      </c>
      <c r="D89" s="230" t="s">
        <v>128</v>
      </c>
      <c r="E89" s="231" t="s">
        <v>129</v>
      </c>
      <c r="F89" s="232" t="s">
        <v>130</v>
      </c>
      <c r="G89" s="233" t="s">
        <v>131</v>
      </c>
      <c r="H89" s="234">
        <v>5</v>
      </c>
      <c r="I89" s="235"/>
      <c r="J89" s="236">
        <f>ROUND(I89*H89,2)</f>
        <v>0</v>
      </c>
      <c r="K89" s="232" t="s">
        <v>19</v>
      </c>
      <c r="L89" s="237"/>
      <c r="M89" s="238" t="s">
        <v>19</v>
      </c>
      <c r="N89" s="239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132</v>
      </c>
      <c r="AT89" s="217" t="s">
        <v>128</v>
      </c>
      <c r="AU89" s="217" t="s">
        <v>86</v>
      </c>
      <c r="AY89" s="19" t="s">
        <v>117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124</v>
      </c>
      <c r="BM89" s="217" t="s">
        <v>133</v>
      </c>
    </row>
    <row r="90" s="13" customFormat="1">
      <c r="A90" s="13"/>
      <c r="B90" s="219"/>
      <c r="C90" s="220"/>
      <c r="D90" s="221" t="s">
        <v>126</v>
      </c>
      <c r="E90" s="220"/>
      <c r="F90" s="222" t="s">
        <v>127</v>
      </c>
      <c r="G90" s="220"/>
      <c r="H90" s="223">
        <v>5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126</v>
      </c>
      <c r="AU90" s="229" t="s">
        <v>86</v>
      </c>
      <c r="AV90" s="13" t="s">
        <v>86</v>
      </c>
      <c r="AW90" s="13" t="s">
        <v>4</v>
      </c>
      <c r="AX90" s="13" t="s">
        <v>84</v>
      </c>
      <c r="AY90" s="229" t="s">
        <v>117</v>
      </c>
    </row>
    <row r="91" s="2" customFormat="1" ht="24.15" customHeight="1">
      <c r="A91" s="40"/>
      <c r="B91" s="41"/>
      <c r="C91" s="206" t="s">
        <v>134</v>
      </c>
      <c r="D91" s="206" t="s">
        <v>120</v>
      </c>
      <c r="E91" s="207" t="s">
        <v>135</v>
      </c>
      <c r="F91" s="208" t="s">
        <v>136</v>
      </c>
      <c r="G91" s="209" t="s">
        <v>137</v>
      </c>
      <c r="H91" s="210">
        <v>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124</v>
      </c>
      <c r="AT91" s="217" t="s">
        <v>120</v>
      </c>
      <c r="AU91" s="217" t="s">
        <v>86</v>
      </c>
      <c r="AY91" s="19" t="s">
        <v>117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124</v>
      </c>
      <c r="BM91" s="217" t="s">
        <v>138</v>
      </c>
    </row>
    <row r="92" s="13" customFormat="1">
      <c r="A92" s="13"/>
      <c r="B92" s="219"/>
      <c r="C92" s="220"/>
      <c r="D92" s="221" t="s">
        <v>126</v>
      </c>
      <c r="E92" s="220"/>
      <c r="F92" s="222" t="s">
        <v>127</v>
      </c>
      <c r="G92" s="220"/>
      <c r="H92" s="223">
        <v>5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126</v>
      </c>
      <c r="AU92" s="229" t="s">
        <v>86</v>
      </c>
      <c r="AV92" s="13" t="s">
        <v>86</v>
      </c>
      <c r="AW92" s="13" t="s">
        <v>4</v>
      </c>
      <c r="AX92" s="13" t="s">
        <v>84</v>
      </c>
      <c r="AY92" s="229" t="s">
        <v>117</v>
      </c>
    </row>
    <row r="93" s="2" customFormat="1" ht="24.15" customHeight="1">
      <c r="A93" s="40"/>
      <c r="B93" s="41"/>
      <c r="C93" s="206" t="s">
        <v>124</v>
      </c>
      <c r="D93" s="206" t="s">
        <v>120</v>
      </c>
      <c r="E93" s="207" t="s">
        <v>139</v>
      </c>
      <c r="F93" s="208" t="s">
        <v>140</v>
      </c>
      <c r="G93" s="209" t="s">
        <v>137</v>
      </c>
      <c r="H93" s="210">
        <v>5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124</v>
      </c>
      <c r="AT93" s="217" t="s">
        <v>120</v>
      </c>
      <c r="AU93" s="217" t="s">
        <v>86</v>
      </c>
      <c r="AY93" s="19" t="s">
        <v>117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124</v>
      </c>
      <c r="BM93" s="217" t="s">
        <v>141</v>
      </c>
    </row>
    <row r="94" s="13" customFormat="1">
      <c r="A94" s="13"/>
      <c r="B94" s="219"/>
      <c r="C94" s="220"/>
      <c r="D94" s="221" t="s">
        <v>126</v>
      </c>
      <c r="E94" s="220"/>
      <c r="F94" s="222" t="s">
        <v>127</v>
      </c>
      <c r="G94" s="220"/>
      <c r="H94" s="223">
        <v>5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126</v>
      </c>
      <c r="AU94" s="229" t="s">
        <v>86</v>
      </c>
      <c r="AV94" s="13" t="s">
        <v>86</v>
      </c>
      <c r="AW94" s="13" t="s">
        <v>4</v>
      </c>
      <c r="AX94" s="13" t="s">
        <v>84</v>
      </c>
      <c r="AY94" s="229" t="s">
        <v>117</v>
      </c>
    </row>
    <row r="95" s="2" customFormat="1" ht="16.5" customHeight="1">
      <c r="A95" s="40"/>
      <c r="B95" s="41"/>
      <c r="C95" s="230" t="s">
        <v>142</v>
      </c>
      <c r="D95" s="230" t="s">
        <v>128</v>
      </c>
      <c r="E95" s="231" t="s">
        <v>143</v>
      </c>
      <c r="F95" s="232" t="s">
        <v>144</v>
      </c>
      <c r="G95" s="233" t="s">
        <v>145</v>
      </c>
      <c r="H95" s="234">
        <v>5</v>
      </c>
      <c r="I95" s="235"/>
      <c r="J95" s="236">
        <f>ROUND(I95*H95,2)</f>
        <v>0</v>
      </c>
      <c r="K95" s="232" t="s">
        <v>19</v>
      </c>
      <c r="L95" s="237"/>
      <c r="M95" s="238" t="s">
        <v>19</v>
      </c>
      <c r="N95" s="239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132</v>
      </c>
      <c r="AT95" s="217" t="s">
        <v>128</v>
      </c>
      <c r="AU95" s="217" t="s">
        <v>86</v>
      </c>
      <c r="AY95" s="19" t="s">
        <v>117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124</v>
      </c>
      <c r="BM95" s="217" t="s">
        <v>146</v>
      </c>
    </row>
    <row r="96" s="13" customFormat="1">
      <c r="A96" s="13"/>
      <c r="B96" s="219"/>
      <c r="C96" s="220"/>
      <c r="D96" s="221" t="s">
        <v>126</v>
      </c>
      <c r="E96" s="220"/>
      <c r="F96" s="222" t="s">
        <v>127</v>
      </c>
      <c r="G96" s="220"/>
      <c r="H96" s="223">
        <v>5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126</v>
      </c>
      <c r="AU96" s="229" t="s">
        <v>86</v>
      </c>
      <c r="AV96" s="13" t="s">
        <v>86</v>
      </c>
      <c r="AW96" s="13" t="s">
        <v>4</v>
      </c>
      <c r="AX96" s="13" t="s">
        <v>84</v>
      </c>
      <c r="AY96" s="229" t="s">
        <v>117</v>
      </c>
    </row>
    <row r="97" s="2" customFormat="1" ht="16.5" customHeight="1">
      <c r="A97" s="40"/>
      <c r="B97" s="41"/>
      <c r="C97" s="206" t="s">
        <v>147</v>
      </c>
      <c r="D97" s="206" t="s">
        <v>120</v>
      </c>
      <c r="E97" s="207" t="s">
        <v>148</v>
      </c>
      <c r="F97" s="208" t="s">
        <v>149</v>
      </c>
      <c r="G97" s="209" t="s">
        <v>123</v>
      </c>
      <c r="H97" s="210">
        <v>5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124</v>
      </c>
      <c r="AT97" s="217" t="s">
        <v>120</v>
      </c>
      <c r="AU97" s="217" t="s">
        <v>86</v>
      </c>
      <c r="AY97" s="19" t="s">
        <v>117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124</v>
      </c>
      <c r="BM97" s="217" t="s">
        <v>150</v>
      </c>
    </row>
    <row r="98" s="13" customFormat="1">
      <c r="A98" s="13"/>
      <c r="B98" s="219"/>
      <c r="C98" s="220"/>
      <c r="D98" s="221" t="s">
        <v>126</v>
      </c>
      <c r="E98" s="220"/>
      <c r="F98" s="222" t="s">
        <v>127</v>
      </c>
      <c r="G98" s="220"/>
      <c r="H98" s="223">
        <v>5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126</v>
      </c>
      <c r="AU98" s="229" t="s">
        <v>86</v>
      </c>
      <c r="AV98" s="13" t="s">
        <v>86</v>
      </c>
      <c r="AW98" s="13" t="s">
        <v>4</v>
      </c>
      <c r="AX98" s="13" t="s">
        <v>84</v>
      </c>
      <c r="AY98" s="229" t="s">
        <v>117</v>
      </c>
    </row>
    <row r="99" s="12" customFormat="1" ht="22.8" customHeight="1">
      <c r="A99" s="12"/>
      <c r="B99" s="190"/>
      <c r="C99" s="191"/>
      <c r="D99" s="192" t="s">
        <v>75</v>
      </c>
      <c r="E99" s="204" t="s">
        <v>151</v>
      </c>
      <c r="F99" s="204" t="s">
        <v>152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SUM(P100:P107)</f>
        <v>0</v>
      </c>
      <c r="Q99" s="198"/>
      <c r="R99" s="199">
        <f>SUM(R100:R107)</f>
        <v>0</v>
      </c>
      <c r="S99" s="198"/>
      <c r="T99" s="200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84</v>
      </c>
      <c r="AT99" s="202" t="s">
        <v>75</v>
      </c>
      <c r="AU99" s="202" t="s">
        <v>84</v>
      </c>
      <c r="AY99" s="201" t="s">
        <v>117</v>
      </c>
      <c r="BK99" s="203">
        <f>SUM(BK100:BK107)</f>
        <v>0</v>
      </c>
    </row>
    <row r="100" s="2" customFormat="1" ht="24.15" customHeight="1">
      <c r="A100" s="40"/>
      <c r="B100" s="41"/>
      <c r="C100" s="206" t="s">
        <v>153</v>
      </c>
      <c r="D100" s="206" t="s">
        <v>120</v>
      </c>
      <c r="E100" s="207" t="s">
        <v>154</v>
      </c>
      <c r="F100" s="208" t="s">
        <v>155</v>
      </c>
      <c r="G100" s="209" t="s">
        <v>137</v>
      </c>
      <c r="H100" s="210">
        <v>5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124</v>
      </c>
      <c r="AT100" s="217" t="s">
        <v>120</v>
      </c>
      <c r="AU100" s="217" t="s">
        <v>86</v>
      </c>
      <c r="AY100" s="19" t="s">
        <v>117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124</v>
      </c>
      <c r="BM100" s="217" t="s">
        <v>156</v>
      </c>
    </row>
    <row r="101" s="13" customFormat="1">
      <c r="A101" s="13"/>
      <c r="B101" s="219"/>
      <c r="C101" s="220"/>
      <c r="D101" s="221" t="s">
        <v>126</v>
      </c>
      <c r="E101" s="220"/>
      <c r="F101" s="222" t="s">
        <v>127</v>
      </c>
      <c r="G101" s="220"/>
      <c r="H101" s="223">
        <v>5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126</v>
      </c>
      <c r="AU101" s="229" t="s">
        <v>86</v>
      </c>
      <c r="AV101" s="13" t="s">
        <v>86</v>
      </c>
      <c r="AW101" s="13" t="s">
        <v>4</v>
      </c>
      <c r="AX101" s="13" t="s">
        <v>84</v>
      </c>
      <c r="AY101" s="229" t="s">
        <v>117</v>
      </c>
    </row>
    <row r="102" s="2" customFormat="1" ht="24.15" customHeight="1">
      <c r="A102" s="40"/>
      <c r="B102" s="41"/>
      <c r="C102" s="206" t="s">
        <v>132</v>
      </c>
      <c r="D102" s="206" t="s">
        <v>120</v>
      </c>
      <c r="E102" s="207" t="s">
        <v>157</v>
      </c>
      <c r="F102" s="208" t="s">
        <v>158</v>
      </c>
      <c r="G102" s="209" t="s">
        <v>137</v>
      </c>
      <c r="H102" s="210">
        <v>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124</v>
      </c>
      <c r="AT102" s="217" t="s">
        <v>120</v>
      </c>
      <c r="AU102" s="217" t="s">
        <v>86</v>
      </c>
      <c r="AY102" s="19" t="s">
        <v>117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124</v>
      </c>
      <c r="BM102" s="217" t="s">
        <v>159</v>
      </c>
    </row>
    <row r="103" s="13" customFormat="1">
      <c r="A103" s="13"/>
      <c r="B103" s="219"/>
      <c r="C103" s="220"/>
      <c r="D103" s="221" t="s">
        <v>126</v>
      </c>
      <c r="E103" s="220"/>
      <c r="F103" s="222" t="s">
        <v>127</v>
      </c>
      <c r="G103" s="220"/>
      <c r="H103" s="223">
        <v>5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126</v>
      </c>
      <c r="AU103" s="229" t="s">
        <v>86</v>
      </c>
      <c r="AV103" s="13" t="s">
        <v>86</v>
      </c>
      <c r="AW103" s="13" t="s">
        <v>4</v>
      </c>
      <c r="AX103" s="13" t="s">
        <v>84</v>
      </c>
      <c r="AY103" s="229" t="s">
        <v>117</v>
      </c>
    </row>
    <row r="104" s="2" customFormat="1" ht="16.5" customHeight="1">
      <c r="A104" s="40"/>
      <c r="B104" s="41"/>
      <c r="C104" s="230" t="s">
        <v>160</v>
      </c>
      <c r="D104" s="230" t="s">
        <v>128</v>
      </c>
      <c r="E104" s="231" t="s">
        <v>161</v>
      </c>
      <c r="F104" s="232" t="s">
        <v>162</v>
      </c>
      <c r="G104" s="233" t="s">
        <v>145</v>
      </c>
      <c r="H104" s="234">
        <v>5</v>
      </c>
      <c r="I104" s="235"/>
      <c r="J104" s="236">
        <f>ROUND(I104*H104,2)</f>
        <v>0</v>
      </c>
      <c r="K104" s="232" t="s">
        <v>19</v>
      </c>
      <c r="L104" s="237"/>
      <c r="M104" s="238" t="s">
        <v>19</v>
      </c>
      <c r="N104" s="239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132</v>
      </c>
      <c r="AT104" s="217" t="s">
        <v>128</v>
      </c>
      <c r="AU104" s="217" t="s">
        <v>86</v>
      </c>
      <c r="AY104" s="19" t="s">
        <v>117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124</v>
      </c>
      <c r="BM104" s="217" t="s">
        <v>163</v>
      </c>
    </row>
    <row r="105" s="13" customFormat="1">
      <c r="A105" s="13"/>
      <c r="B105" s="219"/>
      <c r="C105" s="220"/>
      <c r="D105" s="221" t="s">
        <v>126</v>
      </c>
      <c r="E105" s="220"/>
      <c r="F105" s="222" t="s">
        <v>127</v>
      </c>
      <c r="G105" s="220"/>
      <c r="H105" s="223">
        <v>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126</v>
      </c>
      <c r="AU105" s="229" t="s">
        <v>86</v>
      </c>
      <c r="AV105" s="13" t="s">
        <v>86</v>
      </c>
      <c r="AW105" s="13" t="s">
        <v>4</v>
      </c>
      <c r="AX105" s="13" t="s">
        <v>84</v>
      </c>
      <c r="AY105" s="229" t="s">
        <v>117</v>
      </c>
    </row>
    <row r="106" s="2" customFormat="1" ht="24.15" customHeight="1">
      <c r="A106" s="40"/>
      <c r="B106" s="41"/>
      <c r="C106" s="206" t="s">
        <v>164</v>
      </c>
      <c r="D106" s="206" t="s">
        <v>120</v>
      </c>
      <c r="E106" s="207" t="s">
        <v>165</v>
      </c>
      <c r="F106" s="208" t="s">
        <v>166</v>
      </c>
      <c r="G106" s="209" t="s">
        <v>137</v>
      </c>
      <c r="H106" s="210">
        <v>5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124</v>
      </c>
      <c r="AT106" s="217" t="s">
        <v>120</v>
      </c>
      <c r="AU106" s="217" t="s">
        <v>86</v>
      </c>
      <c r="AY106" s="19" t="s">
        <v>117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124</v>
      </c>
      <c r="BM106" s="217" t="s">
        <v>167</v>
      </c>
    </row>
    <row r="107" s="13" customFormat="1">
      <c r="A107" s="13"/>
      <c r="B107" s="219"/>
      <c r="C107" s="220"/>
      <c r="D107" s="221" t="s">
        <v>126</v>
      </c>
      <c r="E107" s="220"/>
      <c r="F107" s="222" t="s">
        <v>127</v>
      </c>
      <c r="G107" s="220"/>
      <c r="H107" s="223">
        <v>5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126</v>
      </c>
      <c r="AU107" s="229" t="s">
        <v>86</v>
      </c>
      <c r="AV107" s="13" t="s">
        <v>86</v>
      </c>
      <c r="AW107" s="13" t="s">
        <v>4</v>
      </c>
      <c r="AX107" s="13" t="s">
        <v>84</v>
      </c>
      <c r="AY107" s="229" t="s">
        <v>117</v>
      </c>
    </row>
    <row r="108" s="12" customFormat="1" ht="22.8" customHeight="1">
      <c r="A108" s="12"/>
      <c r="B108" s="190"/>
      <c r="C108" s="191"/>
      <c r="D108" s="192" t="s">
        <v>75</v>
      </c>
      <c r="E108" s="204" t="s">
        <v>168</v>
      </c>
      <c r="F108" s="204" t="s">
        <v>169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SUM(P109:P112)</f>
        <v>0</v>
      </c>
      <c r="Q108" s="198"/>
      <c r="R108" s="199">
        <f>SUM(R109:R112)</f>
        <v>0</v>
      </c>
      <c r="S108" s="198"/>
      <c r="T108" s="200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84</v>
      </c>
      <c r="AT108" s="202" t="s">
        <v>75</v>
      </c>
      <c r="AU108" s="202" t="s">
        <v>84</v>
      </c>
      <c r="AY108" s="201" t="s">
        <v>117</v>
      </c>
      <c r="BK108" s="203">
        <f>SUM(BK109:BK112)</f>
        <v>0</v>
      </c>
    </row>
    <row r="109" s="2" customFormat="1" ht="24.15" customHeight="1">
      <c r="A109" s="40"/>
      <c r="B109" s="41"/>
      <c r="C109" s="206" t="s">
        <v>170</v>
      </c>
      <c r="D109" s="206" t="s">
        <v>120</v>
      </c>
      <c r="E109" s="207" t="s">
        <v>171</v>
      </c>
      <c r="F109" s="208" t="s">
        <v>172</v>
      </c>
      <c r="G109" s="209" t="s">
        <v>137</v>
      </c>
      <c r="H109" s="210">
        <v>5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124</v>
      </c>
      <c r="AT109" s="217" t="s">
        <v>120</v>
      </c>
      <c r="AU109" s="217" t="s">
        <v>86</v>
      </c>
      <c r="AY109" s="19" t="s">
        <v>117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124</v>
      </c>
      <c r="BM109" s="217" t="s">
        <v>173</v>
      </c>
    </row>
    <row r="110" s="13" customFormat="1">
      <c r="A110" s="13"/>
      <c r="B110" s="219"/>
      <c r="C110" s="220"/>
      <c r="D110" s="221" t="s">
        <v>126</v>
      </c>
      <c r="E110" s="220"/>
      <c r="F110" s="222" t="s">
        <v>127</v>
      </c>
      <c r="G110" s="220"/>
      <c r="H110" s="223">
        <v>5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126</v>
      </c>
      <c r="AU110" s="229" t="s">
        <v>86</v>
      </c>
      <c r="AV110" s="13" t="s">
        <v>86</v>
      </c>
      <c r="AW110" s="13" t="s">
        <v>4</v>
      </c>
      <c r="AX110" s="13" t="s">
        <v>84</v>
      </c>
      <c r="AY110" s="229" t="s">
        <v>117</v>
      </c>
    </row>
    <row r="111" s="2" customFormat="1" ht="24.15" customHeight="1">
      <c r="A111" s="40"/>
      <c r="B111" s="41"/>
      <c r="C111" s="206" t="s">
        <v>8</v>
      </c>
      <c r="D111" s="206" t="s">
        <v>120</v>
      </c>
      <c r="E111" s="207" t="s">
        <v>174</v>
      </c>
      <c r="F111" s="208" t="s">
        <v>166</v>
      </c>
      <c r="G111" s="209" t="s">
        <v>137</v>
      </c>
      <c r="H111" s="210">
        <v>5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124</v>
      </c>
      <c r="AT111" s="217" t="s">
        <v>120</v>
      </c>
      <c r="AU111" s="217" t="s">
        <v>86</v>
      </c>
      <c r="AY111" s="19" t="s">
        <v>117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124</v>
      </c>
      <c r="BM111" s="217" t="s">
        <v>175</v>
      </c>
    </row>
    <row r="112" s="13" customFormat="1">
      <c r="A112" s="13"/>
      <c r="B112" s="219"/>
      <c r="C112" s="220"/>
      <c r="D112" s="221" t="s">
        <v>126</v>
      </c>
      <c r="E112" s="220"/>
      <c r="F112" s="222" t="s">
        <v>127</v>
      </c>
      <c r="G112" s="220"/>
      <c r="H112" s="223">
        <v>5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126</v>
      </c>
      <c r="AU112" s="229" t="s">
        <v>86</v>
      </c>
      <c r="AV112" s="13" t="s">
        <v>86</v>
      </c>
      <c r="AW112" s="13" t="s">
        <v>4</v>
      </c>
      <c r="AX112" s="13" t="s">
        <v>84</v>
      </c>
      <c r="AY112" s="229" t="s">
        <v>117</v>
      </c>
    </row>
    <row r="113" s="12" customFormat="1" ht="25.92" customHeight="1">
      <c r="A113" s="12"/>
      <c r="B113" s="190"/>
      <c r="C113" s="191"/>
      <c r="D113" s="192" t="s">
        <v>75</v>
      </c>
      <c r="E113" s="193" t="s">
        <v>176</v>
      </c>
      <c r="F113" s="193" t="s">
        <v>177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SUM(P114:P137)</f>
        <v>0</v>
      </c>
      <c r="Q113" s="198"/>
      <c r="R113" s="199">
        <f>SUM(R114:R137)</f>
        <v>0</v>
      </c>
      <c r="S113" s="198"/>
      <c r="T113" s="200">
        <f>SUM(T114:T137)</f>
        <v>2.4359999999999999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75</v>
      </c>
      <c r="AU113" s="202" t="s">
        <v>76</v>
      </c>
      <c r="AY113" s="201" t="s">
        <v>117</v>
      </c>
      <c r="BK113" s="203">
        <f>SUM(BK114:BK137)</f>
        <v>0</v>
      </c>
    </row>
    <row r="114" s="2" customFormat="1" ht="16.5" customHeight="1">
      <c r="A114" s="40"/>
      <c r="B114" s="41"/>
      <c r="C114" s="206" t="s">
        <v>178</v>
      </c>
      <c r="D114" s="206" t="s">
        <v>120</v>
      </c>
      <c r="E114" s="207" t="s">
        <v>178</v>
      </c>
      <c r="F114" s="208" t="s">
        <v>179</v>
      </c>
      <c r="G114" s="209" t="s">
        <v>180</v>
      </c>
      <c r="H114" s="210">
        <v>5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124</v>
      </c>
      <c r="AT114" s="217" t="s">
        <v>120</v>
      </c>
      <c r="AU114" s="217" t="s">
        <v>84</v>
      </c>
      <c r="AY114" s="19" t="s">
        <v>117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124</v>
      </c>
      <c r="BM114" s="217" t="s">
        <v>181</v>
      </c>
    </row>
    <row r="115" s="13" customFormat="1">
      <c r="A115" s="13"/>
      <c r="B115" s="219"/>
      <c r="C115" s="220"/>
      <c r="D115" s="221" t="s">
        <v>126</v>
      </c>
      <c r="E115" s="220"/>
      <c r="F115" s="222" t="s">
        <v>127</v>
      </c>
      <c r="G115" s="220"/>
      <c r="H115" s="223">
        <v>5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126</v>
      </c>
      <c r="AU115" s="229" t="s">
        <v>84</v>
      </c>
      <c r="AV115" s="13" t="s">
        <v>86</v>
      </c>
      <c r="AW115" s="13" t="s">
        <v>4</v>
      </c>
      <c r="AX115" s="13" t="s">
        <v>84</v>
      </c>
      <c r="AY115" s="229" t="s">
        <v>117</v>
      </c>
    </row>
    <row r="116" s="2" customFormat="1" ht="16.5" customHeight="1">
      <c r="A116" s="40"/>
      <c r="B116" s="41"/>
      <c r="C116" s="206" t="s">
        <v>182</v>
      </c>
      <c r="D116" s="206" t="s">
        <v>120</v>
      </c>
      <c r="E116" s="207" t="s">
        <v>183</v>
      </c>
      <c r="F116" s="208" t="s">
        <v>184</v>
      </c>
      <c r="G116" s="209" t="s">
        <v>123</v>
      </c>
      <c r="H116" s="210">
        <v>5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124</v>
      </c>
      <c r="AT116" s="217" t="s">
        <v>120</v>
      </c>
      <c r="AU116" s="217" t="s">
        <v>84</v>
      </c>
      <c r="AY116" s="19" t="s">
        <v>117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124</v>
      </c>
      <c r="BM116" s="217" t="s">
        <v>185</v>
      </c>
    </row>
    <row r="117" s="13" customFormat="1">
      <c r="A117" s="13"/>
      <c r="B117" s="219"/>
      <c r="C117" s="220"/>
      <c r="D117" s="221" t="s">
        <v>126</v>
      </c>
      <c r="E117" s="220"/>
      <c r="F117" s="222" t="s">
        <v>127</v>
      </c>
      <c r="G117" s="220"/>
      <c r="H117" s="223">
        <v>5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126</v>
      </c>
      <c r="AU117" s="229" t="s">
        <v>84</v>
      </c>
      <c r="AV117" s="13" t="s">
        <v>86</v>
      </c>
      <c r="AW117" s="13" t="s">
        <v>4</v>
      </c>
      <c r="AX117" s="13" t="s">
        <v>84</v>
      </c>
      <c r="AY117" s="229" t="s">
        <v>117</v>
      </c>
    </row>
    <row r="118" s="2" customFormat="1" ht="21.75" customHeight="1">
      <c r="A118" s="40"/>
      <c r="B118" s="41"/>
      <c r="C118" s="206" t="s">
        <v>186</v>
      </c>
      <c r="D118" s="206" t="s">
        <v>120</v>
      </c>
      <c r="E118" s="207" t="s">
        <v>187</v>
      </c>
      <c r="F118" s="208" t="s">
        <v>188</v>
      </c>
      <c r="G118" s="209" t="s">
        <v>189</v>
      </c>
      <c r="H118" s="210">
        <v>1015</v>
      </c>
      <c r="I118" s="211"/>
      <c r="J118" s="212">
        <f>ROUND(I118*H118,2)</f>
        <v>0</v>
      </c>
      <c r="K118" s="208" t="s">
        <v>190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124</v>
      </c>
      <c r="AT118" s="217" t="s">
        <v>120</v>
      </c>
      <c r="AU118" s="217" t="s">
        <v>84</v>
      </c>
      <c r="AY118" s="19" t="s">
        <v>117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124</v>
      </c>
      <c r="BM118" s="217" t="s">
        <v>191</v>
      </c>
    </row>
    <row r="119" s="2" customFormat="1">
      <c r="A119" s="40"/>
      <c r="B119" s="41"/>
      <c r="C119" s="42"/>
      <c r="D119" s="240" t="s">
        <v>192</v>
      </c>
      <c r="E119" s="42"/>
      <c r="F119" s="241" t="s">
        <v>193</v>
      </c>
      <c r="G119" s="42"/>
      <c r="H119" s="42"/>
      <c r="I119" s="242"/>
      <c r="J119" s="42"/>
      <c r="K119" s="42"/>
      <c r="L119" s="46"/>
      <c r="M119" s="243"/>
      <c r="N119" s="24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84</v>
      </c>
    </row>
    <row r="120" s="13" customFormat="1">
      <c r="A120" s="13"/>
      <c r="B120" s="219"/>
      <c r="C120" s="220"/>
      <c r="D120" s="221" t="s">
        <v>126</v>
      </c>
      <c r="E120" s="220"/>
      <c r="F120" s="222" t="s">
        <v>194</v>
      </c>
      <c r="G120" s="220"/>
      <c r="H120" s="223">
        <v>1015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126</v>
      </c>
      <c r="AU120" s="229" t="s">
        <v>84</v>
      </c>
      <c r="AV120" s="13" t="s">
        <v>86</v>
      </c>
      <c r="AW120" s="13" t="s">
        <v>4</v>
      </c>
      <c r="AX120" s="13" t="s">
        <v>84</v>
      </c>
      <c r="AY120" s="229" t="s">
        <v>117</v>
      </c>
    </row>
    <row r="121" s="2" customFormat="1" ht="24.15" customHeight="1">
      <c r="A121" s="40"/>
      <c r="B121" s="41"/>
      <c r="C121" s="206" t="s">
        <v>195</v>
      </c>
      <c r="D121" s="206" t="s">
        <v>120</v>
      </c>
      <c r="E121" s="207" t="s">
        <v>196</v>
      </c>
      <c r="F121" s="208" t="s">
        <v>197</v>
      </c>
      <c r="G121" s="209" t="s">
        <v>189</v>
      </c>
      <c r="H121" s="210">
        <v>1015</v>
      </c>
      <c r="I121" s="211"/>
      <c r="J121" s="212">
        <f>ROUND(I121*H121,2)</f>
        <v>0</v>
      </c>
      <c r="K121" s="208" t="s">
        <v>190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124</v>
      </c>
      <c r="AT121" s="217" t="s">
        <v>120</v>
      </c>
      <c r="AU121" s="217" t="s">
        <v>84</v>
      </c>
      <c r="AY121" s="19" t="s">
        <v>117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124</v>
      </c>
      <c r="BM121" s="217" t="s">
        <v>198</v>
      </c>
    </row>
    <row r="122" s="2" customFormat="1">
      <c r="A122" s="40"/>
      <c r="B122" s="41"/>
      <c r="C122" s="42"/>
      <c r="D122" s="240" t="s">
        <v>192</v>
      </c>
      <c r="E122" s="42"/>
      <c r="F122" s="241" t="s">
        <v>199</v>
      </c>
      <c r="G122" s="42"/>
      <c r="H122" s="42"/>
      <c r="I122" s="242"/>
      <c r="J122" s="42"/>
      <c r="K122" s="42"/>
      <c r="L122" s="46"/>
      <c r="M122" s="243"/>
      <c r="N122" s="24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84</v>
      </c>
    </row>
    <row r="123" s="13" customFormat="1">
      <c r="A123" s="13"/>
      <c r="B123" s="219"/>
      <c r="C123" s="220"/>
      <c r="D123" s="221" t="s">
        <v>126</v>
      </c>
      <c r="E123" s="220"/>
      <c r="F123" s="222" t="s">
        <v>194</v>
      </c>
      <c r="G123" s="220"/>
      <c r="H123" s="223">
        <v>1015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126</v>
      </c>
      <c r="AU123" s="229" t="s">
        <v>84</v>
      </c>
      <c r="AV123" s="13" t="s">
        <v>86</v>
      </c>
      <c r="AW123" s="13" t="s">
        <v>4</v>
      </c>
      <c r="AX123" s="13" t="s">
        <v>84</v>
      </c>
      <c r="AY123" s="229" t="s">
        <v>117</v>
      </c>
    </row>
    <row r="124" s="2" customFormat="1" ht="24.15" customHeight="1">
      <c r="A124" s="40"/>
      <c r="B124" s="41"/>
      <c r="C124" s="206" t="s">
        <v>200</v>
      </c>
      <c r="D124" s="206" t="s">
        <v>120</v>
      </c>
      <c r="E124" s="207" t="s">
        <v>201</v>
      </c>
      <c r="F124" s="208" t="s">
        <v>202</v>
      </c>
      <c r="G124" s="209" t="s">
        <v>189</v>
      </c>
      <c r="H124" s="210">
        <v>304.5</v>
      </c>
      <c r="I124" s="211"/>
      <c r="J124" s="212">
        <f>ROUND(I124*H124,2)</f>
        <v>0</v>
      </c>
      <c r="K124" s="208" t="s">
        <v>190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0.0030000000000000001</v>
      </c>
      <c r="T124" s="216">
        <f>S124*H124</f>
        <v>0.91349999999999998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124</v>
      </c>
      <c r="AT124" s="217" t="s">
        <v>120</v>
      </c>
      <c r="AU124" s="217" t="s">
        <v>84</v>
      </c>
      <c r="AY124" s="19" t="s">
        <v>117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124</v>
      </c>
      <c r="BM124" s="217" t="s">
        <v>203</v>
      </c>
    </row>
    <row r="125" s="2" customFormat="1">
      <c r="A125" s="40"/>
      <c r="B125" s="41"/>
      <c r="C125" s="42"/>
      <c r="D125" s="240" t="s">
        <v>192</v>
      </c>
      <c r="E125" s="42"/>
      <c r="F125" s="241" t="s">
        <v>204</v>
      </c>
      <c r="G125" s="42"/>
      <c r="H125" s="42"/>
      <c r="I125" s="242"/>
      <c r="J125" s="42"/>
      <c r="K125" s="42"/>
      <c r="L125" s="46"/>
      <c r="M125" s="243"/>
      <c r="N125" s="24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84</v>
      </c>
    </row>
    <row r="126" s="13" customFormat="1">
      <c r="A126" s="13"/>
      <c r="B126" s="219"/>
      <c r="C126" s="220"/>
      <c r="D126" s="221" t="s">
        <v>126</v>
      </c>
      <c r="E126" s="220"/>
      <c r="F126" s="222" t="s">
        <v>205</v>
      </c>
      <c r="G126" s="220"/>
      <c r="H126" s="223">
        <v>304.5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126</v>
      </c>
      <c r="AU126" s="229" t="s">
        <v>84</v>
      </c>
      <c r="AV126" s="13" t="s">
        <v>86</v>
      </c>
      <c r="AW126" s="13" t="s">
        <v>4</v>
      </c>
      <c r="AX126" s="13" t="s">
        <v>84</v>
      </c>
      <c r="AY126" s="229" t="s">
        <v>117</v>
      </c>
    </row>
    <row r="127" s="2" customFormat="1" ht="21.75" customHeight="1">
      <c r="A127" s="40"/>
      <c r="B127" s="41"/>
      <c r="C127" s="206" t="s">
        <v>206</v>
      </c>
      <c r="D127" s="206" t="s">
        <v>120</v>
      </c>
      <c r="E127" s="207" t="s">
        <v>207</v>
      </c>
      <c r="F127" s="208" t="s">
        <v>208</v>
      </c>
      <c r="G127" s="209" t="s">
        <v>189</v>
      </c>
      <c r="H127" s="210">
        <v>507.5</v>
      </c>
      <c r="I127" s="211"/>
      <c r="J127" s="212">
        <f>ROUND(I127*H127,2)</f>
        <v>0</v>
      </c>
      <c r="K127" s="208" t="s">
        <v>209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0.0030000000000000001</v>
      </c>
      <c r="T127" s="216">
        <f>S127*H127</f>
        <v>1.5225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124</v>
      </c>
      <c r="AT127" s="217" t="s">
        <v>120</v>
      </c>
      <c r="AU127" s="217" t="s">
        <v>84</v>
      </c>
      <c r="AY127" s="19" t="s">
        <v>117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124</v>
      </c>
      <c r="BM127" s="217" t="s">
        <v>210</v>
      </c>
    </row>
    <row r="128" s="13" customFormat="1">
      <c r="A128" s="13"/>
      <c r="B128" s="219"/>
      <c r="C128" s="220"/>
      <c r="D128" s="221" t="s">
        <v>126</v>
      </c>
      <c r="E128" s="220"/>
      <c r="F128" s="222" t="s">
        <v>211</v>
      </c>
      <c r="G128" s="220"/>
      <c r="H128" s="223">
        <v>507.5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126</v>
      </c>
      <c r="AU128" s="229" t="s">
        <v>84</v>
      </c>
      <c r="AV128" s="13" t="s">
        <v>86</v>
      </c>
      <c r="AW128" s="13" t="s">
        <v>4</v>
      </c>
      <c r="AX128" s="13" t="s">
        <v>84</v>
      </c>
      <c r="AY128" s="229" t="s">
        <v>117</v>
      </c>
    </row>
    <row r="129" s="2" customFormat="1" ht="24.15" customHeight="1">
      <c r="A129" s="40"/>
      <c r="B129" s="41"/>
      <c r="C129" s="206" t="s">
        <v>212</v>
      </c>
      <c r="D129" s="206" t="s">
        <v>120</v>
      </c>
      <c r="E129" s="207" t="s">
        <v>213</v>
      </c>
      <c r="F129" s="208" t="s">
        <v>214</v>
      </c>
      <c r="G129" s="209" t="s">
        <v>215</v>
      </c>
      <c r="H129" s="210">
        <v>5</v>
      </c>
      <c r="I129" s="211"/>
      <c r="J129" s="212">
        <f>ROUND(I129*H129,2)</f>
        <v>0</v>
      </c>
      <c r="K129" s="208" t="s">
        <v>190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124</v>
      </c>
      <c r="AT129" s="217" t="s">
        <v>120</v>
      </c>
      <c r="AU129" s="217" t="s">
        <v>84</v>
      </c>
      <c r="AY129" s="19" t="s">
        <v>117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124</v>
      </c>
      <c r="BM129" s="217" t="s">
        <v>216</v>
      </c>
    </row>
    <row r="130" s="2" customFormat="1">
      <c r="A130" s="40"/>
      <c r="B130" s="41"/>
      <c r="C130" s="42"/>
      <c r="D130" s="240" t="s">
        <v>192</v>
      </c>
      <c r="E130" s="42"/>
      <c r="F130" s="241" t="s">
        <v>217</v>
      </c>
      <c r="G130" s="42"/>
      <c r="H130" s="42"/>
      <c r="I130" s="242"/>
      <c r="J130" s="42"/>
      <c r="K130" s="42"/>
      <c r="L130" s="46"/>
      <c r="M130" s="243"/>
      <c r="N130" s="24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84</v>
      </c>
    </row>
    <row r="131" s="13" customFormat="1">
      <c r="A131" s="13"/>
      <c r="B131" s="219"/>
      <c r="C131" s="220"/>
      <c r="D131" s="221" t="s">
        <v>126</v>
      </c>
      <c r="E131" s="220"/>
      <c r="F131" s="222" t="s">
        <v>127</v>
      </c>
      <c r="G131" s="220"/>
      <c r="H131" s="223">
        <v>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126</v>
      </c>
      <c r="AU131" s="229" t="s">
        <v>84</v>
      </c>
      <c r="AV131" s="13" t="s">
        <v>86</v>
      </c>
      <c r="AW131" s="13" t="s">
        <v>4</v>
      </c>
      <c r="AX131" s="13" t="s">
        <v>84</v>
      </c>
      <c r="AY131" s="229" t="s">
        <v>117</v>
      </c>
    </row>
    <row r="132" s="2" customFormat="1" ht="24.15" customHeight="1">
      <c r="A132" s="40"/>
      <c r="B132" s="41"/>
      <c r="C132" s="206" t="s">
        <v>218</v>
      </c>
      <c r="D132" s="206" t="s">
        <v>120</v>
      </c>
      <c r="E132" s="207" t="s">
        <v>219</v>
      </c>
      <c r="F132" s="208" t="s">
        <v>220</v>
      </c>
      <c r="G132" s="209" t="s">
        <v>215</v>
      </c>
      <c r="H132" s="210">
        <v>5</v>
      </c>
      <c r="I132" s="211"/>
      <c r="J132" s="212">
        <f>ROUND(I132*H132,2)</f>
        <v>0</v>
      </c>
      <c r="K132" s="208" t="s">
        <v>190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124</v>
      </c>
      <c r="AT132" s="217" t="s">
        <v>120</v>
      </c>
      <c r="AU132" s="217" t="s">
        <v>84</v>
      </c>
      <c r="AY132" s="19" t="s">
        <v>117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124</v>
      </c>
      <c r="BM132" s="217" t="s">
        <v>221</v>
      </c>
    </row>
    <row r="133" s="2" customFormat="1">
      <c r="A133" s="40"/>
      <c r="B133" s="41"/>
      <c r="C133" s="42"/>
      <c r="D133" s="240" t="s">
        <v>192</v>
      </c>
      <c r="E133" s="42"/>
      <c r="F133" s="241" t="s">
        <v>222</v>
      </c>
      <c r="G133" s="42"/>
      <c r="H133" s="42"/>
      <c r="I133" s="242"/>
      <c r="J133" s="42"/>
      <c r="K133" s="42"/>
      <c r="L133" s="46"/>
      <c r="M133" s="243"/>
      <c r="N133" s="24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84</v>
      </c>
    </row>
    <row r="134" s="13" customFormat="1">
      <c r="A134" s="13"/>
      <c r="B134" s="219"/>
      <c r="C134" s="220"/>
      <c r="D134" s="221" t="s">
        <v>126</v>
      </c>
      <c r="E134" s="220"/>
      <c r="F134" s="222" t="s">
        <v>127</v>
      </c>
      <c r="G134" s="220"/>
      <c r="H134" s="223">
        <v>5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126</v>
      </c>
      <c r="AU134" s="229" t="s">
        <v>84</v>
      </c>
      <c r="AV134" s="13" t="s">
        <v>86</v>
      </c>
      <c r="AW134" s="13" t="s">
        <v>4</v>
      </c>
      <c r="AX134" s="13" t="s">
        <v>84</v>
      </c>
      <c r="AY134" s="229" t="s">
        <v>117</v>
      </c>
    </row>
    <row r="135" s="2" customFormat="1" ht="24.15" customHeight="1">
      <c r="A135" s="40"/>
      <c r="B135" s="41"/>
      <c r="C135" s="206" t="s">
        <v>7</v>
      </c>
      <c r="D135" s="206" t="s">
        <v>120</v>
      </c>
      <c r="E135" s="207" t="s">
        <v>223</v>
      </c>
      <c r="F135" s="208" t="s">
        <v>224</v>
      </c>
      <c r="G135" s="209" t="s">
        <v>215</v>
      </c>
      <c r="H135" s="210">
        <v>5</v>
      </c>
      <c r="I135" s="211"/>
      <c r="J135" s="212">
        <f>ROUND(I135*H135,2)</f>
        <v>0</v>
      </c>
      <c r="K135" s="208" t="s">
        <v>190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124</v>
      </c>
      <c r="AT135" s="217" t="s">
        <v>120</v>
      </c>
      <c r="AU135" s="217" t="s">
        <v>84</v>
      </c>
      <c r="AY135" s="19" t="s">
        <v>117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124</v>
      </c>
      <c r="BM135" s="217" t="s">
        <v>225</v>
      </c>
    </row>
    <row r="136" s="2" customFormat="1">
      <c r="A136" s="40"/>
      <c r="B136" s="41"/>
      <c r="C136" s="42"/>
      <c r="D136" s="240" t="s">
        <v>192</v>
      </c>
      <c r="E136" s="42"/>
      <c r="F136" s="241" t="s">
        <v>226</v>
      </c>
      <c r="G136" s="42"/>
      <c r="H136" s="42"/>
      <c r="I136" s="242"/>
      <c r="J136" s="42"/>
      <c r="K136" s="42"/>
      <c r="L136" s="46"/>
      <c r="M136" s="243"/>
      <c r="N136" s="24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84</v>
      </c>
    </row>
    <row r="137" s="13" customFormat="1">
      <c r="A137" s="13"/>
      <c r="B137" s="219"/>
      <c r="C137" s="220"/>
      <c r="D137" s="221" t="s">
        <v>126</v>
      </c>
      <c r="E137" s="220"/>
      <c r="F137" s="222" t="s">
        <v>127</v>
      </c>
      <c r="G137" s="220"/>
      <c r="H137" s="223">
        <v>5</v>
      </c>
      <c r="I137" s="224"/>
      <c r="J137" s="220"/>
      <c r="K137" s="220"/>
      <c r="L137" s="225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126</v>
      </c>
      <c r="AU137" s="229" t="s">
        <v>84</v>
      </c>
      <c r="AV137" s="13" t="s">
        <v>86</v>
      </c>
      <c r="AW137" s="13" t="s">
        <v>4</v>
      </c>
      <c r="AX137" s="13" t="s">
        <v>84</v>
      </c>
      <c r="AY137" s="229" t="s">
        <v>117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ZHxSY4EwuzFp6Cq3xgK4TSK+DRK1McracN862kQesbUuXZ76a/venMJ/xPcntJ4YjzwY5YQ7xY1q3t5zlh0C0w==" hashValue="48tFpeIJlrs/gpQ8wQuwgH0+IUyvb4a6zKi5IM6Z+KBVh7mLT3mIHLJ613EmgEUAE8mIzrFuaY7MpP31t2J95g==" algorithmName="SHA-512" password="CC35"/>
  <autoFilter ref="C83:K13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19" r:id="rId1" display="https://podminky.urs.cz/item/CS_URS_2024_02/184813521"/>
    <hyperlink ref="F122" r:id="rId2" display="https://podminky.urs.cz/item/CS_URS_2024_02/564710R01"/>
    <hyperlink ref="F125" r:id="rId3" display="https://podminky.urs.cz/item/CS_URS_2024_02/9197421R1"/>
    <hyperlink ref="F130" r:id="rId4" display="https://podminky.urs.cz/item/CS_URS_2024_02/997221551"/>
    <hyperlink ref="F133" r:id="rId5" display="https://podminky.urs.cz/item/CS_URS_2024_02/997221559"/>
    <hyperlink ref="F136" r:id="rId6" display="https://podminky.urs.cz/item/CS_URS_2024_02/9972216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Rehabilitačně-relaxační zahrada Nemocnice Strakonice, a.s. - následná péče na 5 let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ROUND((SUM(BE86:BE353)),  2)</f>
        <v>0</v>
      </c>
      <c r="G33" s="40"/>
      <c r="H33" s="40"/>
      <c r="I33" s="150">
        <v>0.20999999999999999</v>
      </c>
      <c r="J33" s="149">
        <f>ROUND(((SUM(BE86:BE353))*I33),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ROUND((SUM(BF86:BF353)),  2)</f>
        <v>0</v>
      </c>
      <c r="G34" s="40"/>
      <c r="H34" s="40"/>
      <c r="I34" s="150">
        <v>0.12</v>
      </c>
      <c r="J34" s="149">
        <f>ROUND(((SUM(BF86:BF353))*I34),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ROUND((SUM(BG86:BG353)),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ROUND((SUM(BH86:BH353)),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ROUND((SUM(BI86:BI353)),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Rehabilitačně-relaxační zahrada Nemocnice Strakonice, a.s. - následná péče na 5 let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SO.03.NP - Vegetační úpravy - následná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Nemocnice Strakonice,a.s., Radomyšlská 336, 386 29</v>
      </c>
      <c r="G52" s="42"/>
      <c r="H52" s="42"/>
      <c r="I52" s="34" t="s">
        <v>23</v>
      </c>
      <c r="J52" s="74" t="str">
        <f>IF(J12="","",J12)</f>
        <v>17. 10. 2024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Nemocnice Strakonice, a.s.</v>
      </c>
      <c r="G54" s="42"/>
      <c r="H54" s="42"/>
      <c r="I54" s="34" t="s">
        <v>33</v>
      </c>
      <c r="J54" s="38" t="str">
        <f>E21</f>
        <v>Atelier Gaia - Lucie Langová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Vojtěch Biolek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228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229</v>
      </c>
      <c r="E61" s="170"/>
      <c r="F61" s="170"/>
      <c r="G61" s="170"/>
      <c r="H61" s="170"/>
      <c r="I61" s="170"/>
      <c r="J61" s="171">
        <f>J126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230</v>
      </c>
      <c r="E62" s="170"/>
      <c r="F62" s="170"/>
      <c r="G62" s="170"/>
      <c r="H62" s="170"/>
      <c r="I62" s="170"/>
      <c r="J62" s="171">
        <f>J160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231</v>
      </c>
      <c r="E63" s="170"/>
      <c r="F63" s="170"/>
      <c r="G63" s="170"/>
      <c r="H63" s="170"/>
      <c r="I63" s="170"/>
      <c r="J63" s="171">
        <f>J204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232</v>
      </c>
      <c r="E64" s="170"/>
      <c r="F64" s="170"/>
      <c r="G64" s="170"/>
      <c r="H64" s="170"/>
      <c r="I64" s="170"/>
      <c r="J64" s="171">
        <f>J266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233</v>
      </c>
      <c r="E65" s="170"/>
      <c r="F65" s="170"/>
      <c r="G65" s="170"/>
      <c r="H65" s="170"/>
      <c r="I65" s="170"/>
      <c r="J65" s="171">
        <f>J295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234</v>
      </c>
      <c r="E66" s="170"/>
      <c r="F66" s="170"/>
      <c r="G66" s="170"/>
      <c r="H66" s="170"/>
      <c r="I66" s="170"/>
      <c r="J66" s="171">
        <f>J324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Rehabilitačně-relaxační zahrada Nemocnice Strakonice, a.s. - následná péče na 5 let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SO.03.NP - Vegetační úpravy - následná péče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Nemocnice Strakonice,a.s., Radomyšlská 336, 386 29</v>
      </c>
      <c r="G80" s="42"/>
      <c r="H80" s="42"/>
      <c r="I80" s="34" t="s">
        <v>23</v>
      </c>
      <c r="J80" s="74" t="str">
        <f>IF(J12="","",J12)</f>
        <v>17. 10. 2024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E15</f>
        <v>Nemocnice Strakonice, a.s.</v>
      </c>
      <c r="G82" s="42"/>
      <c r="H82" s="42"/>
      <c r="I82" s="34" t="s">
        <v>33</v>
      </c>
      <c r="J82" s="38" t="str">
        <f>E21</f>
        <v>Atelier Gaia - Lucie Langová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Ing. Vojtěch Biolek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103</v>
      </c>
      <c r="D85" s="182" t="s">
        <v>61</v>
      </c>
      <c r="E85" s="182" t="s">
        <v>57</v>
      </c>
      <c r="F85" s="182" t="s">
        <v>58</v>
      </c>
      <c r="G85" s="182" t="s">
        <v>104</v>
      </c>
      <c r="H85" s="182" t="s">
        <v>105</v>
      </c>
      <c r="I85" s="182" t="s">
        <v>106</v>
      </c>
      <c r="J85" s="182" t="s">
        <v>95</v>
      </c>
      <c r="K85" s="183" t="s">
        <v>107</v>
      </c>
      <c r="L85" s="184"/>
      <c r="M85" s="94" t="s">
        <v>19</v>
      </c>
      <c r="N85" s="95" t="s">
        <v>46</v>
      </c>
      <c r="O85" s="95" t="s">
        <v>108</v>
      </c>
      <c r="P85" s="95" t="s">
        <v>109</v>
      </c>
      <c r="Q85" s="95" t="s">
        <v>110</v>
      </c>
      <c r="R85" s="95" t="s">
        <v>111</v>
      </c>
      <c r="S85" s="95" t="s">
        <v>112</v>
      </c>
      <c r="T85" s="96" t="s">
        <v>113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P87+P126+P160+P204+P266+P295+P324</f>
        <v>0</v>
      </c>
      <c r="Q86" s="98"/>
      <c r="R86" s="187">
        <f>R87+R126+R160+R204+R266+R295+R324</f>
        <v>9.5933800000000016</v>
      </c>
      <c r="S86" s="98"/>
      <c r="T86" s="188">
        <f>T87+T126+T160+T204+T266+T295+T324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96</v>
      </c>
      <c r="BK86" s="189">
        <f>BK87+BK126+BK160+BK204+BK266+BK295+BK324</f>
        <v>0</v>
      </c>
    </row>
    <row r="87" s="12" customFormat="1" ht="25.92" customHeight="1">
      <c r="A87" s="12"/>
      <c r="B87" s="190"/>
      <c r="C87" s="191"/>
      <c r="D87" s="192" t="s">
        <v>75</v>
      </c>
      <c r="E87" s="193" t="s">
        <v>235</v>
      </c>
      <c r="F87" s="193" t="s">
        <v>236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SUM(P88:P125)</f>
        <v>0</v>
      </c>
      <c r="Q87" s="198"/>
      <c r="R87" s="199">
        <f>SUM(R88:R125)</f>
        <v>0.0073800000000000003</v>
      </c>
      <c r="S87" s="198"/>
      <c r="T87" s="200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124</v>
      </c>
      <c r="AT87" s="202" t="s">
        <v>75</v>
      </c>
      <c r="AU87" s="202" t="s">
        <v>76</v>
      </c>
      <c r="AY87" s="201" t="s">
        <v>117</v>
      </c>
      <c r="BK87" s="203">
        <f>SUM(BK88:BK125)</f>
        <v>0</v>
      </c>
    </row>
    <row r="88" s="2" customFormat="1" ht="16.5" customHeight="1">
      <c r="A88" s="40"/>
      <c r="B88" s="41"/>
      <c r="C88" s="206" t="s">
        <v>84</v>
      </c>
      <c r="D88" s="206" t="s">
        <v>120</v>
      </c>
      <c r="E88" s="207" t="s">
        <v>237</v>
      </c>
      <c r="F88" s="208" t="s">
        <v>238</v>
      </c>
      <c r="G88" s="209" t="s">
        <v>239</v>
      </c>
      <c r="H88" s="210">
        <v>5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124</v>
      </c>
      <c r="AT88" s="217" t="s">
        <v>120</v>
      </c>
      <c r="AU88" s="217" t="s">
        <v>84</v>
      </c>
      <c r="AY88" s="19" t="s">
        <v>117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124</v>
      </c>
      <c r="BM88" s="217" t="s">
        <v>240</v>
      </c>
    </row>
    <row r="89" s="2" customFormat="1">
      <c r="A89" s="40"/>
      <c r="B89" s="41"/>
      <c r="C89" s="42"/>
      <c r="D89" s="221" t="s">
        <v>241</v>
      </c>
      <c r="E89" s="42"/>
      <c r="F89" s="248" t="s">
        <v>242</v>
      </c>
      <c r="G89" s="42"/>
      <c r="H89" s="42"/>
      <c r="I89" s="242"/>
      <c r="J89" s="42"/>
      <c r="K89" s="42"/>
      <c r="L89" s="46"/>
      <c r="M89" s="243"/>
      <c r="N89" s="24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241</v>
      </c>
      <c r="AU89" s="19" t="s">
        <v>84</v>
      </c>
    </row>
    <row r="90" s="2" customFormat="1" ht="16.5" customHeight="1">
      <c r="A90" s="40"/>
      <c r="B90" s="41"/>
      <c r="C90" s="206" t="s">
        <v>86</v>
      </c>
      <c r="D90" s="206" t="s">
        <v>120</v>
      </c>
      <c r="E90" s="207" t="s">
        <v>243</v>
      </c>
      <c r="F90" s="208" t="s">
        <v>244</v>
      </c>
      <c r="G90" s="209" t="s">
        <v>245</v>
      </c>
      <c r="H90" s="210">
        <v>41</v>
      </c>
      <c r="I90" s="211"/>
      <c r="J90" s="212">
        <f>ROUND(I90*H90,2)</f>
        <v>0</v>
      </c>
      <c r="K90" s="208" t="s">
        <v>190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124</v>
      </c>
      <c r="AT90" s="217" t="s">
        <v>120</v>
      </c>
      <c r="AU90" s="217" t="s">
        <v>84</v>
      </c>
      <c r="AY90" s="19" t="s">
        <v>117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124</v>
      </c>
      <c r="BM90" s="217" t="s">
        <v>246</v>
      </c>
    </row>
    <row r="91" s="2" customFormat="1">
      <c r="A91" s="40"/>
      <c r="B91" s="41"/>
      <c r="C91" s="42"/>
      <c r="D91" s="240" t="s">
        <v>192</v>
      </c>
      <c r="E91" s="42"/>
      <c r="F91" s="241" t="s">
        <v>247</v>
      </c>
      <c r="G91" s="42"/>
      <c r="H91" s="42"/>
      <c r="I91" s="242"/>
      <c r="J91" s="42"/>
      <c r="K91" s="42"/>
      <c r="L91" s="46"/>
      <c r="M91" s="243"/>
      <c r="N91" s="24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192</v>
      </c>
      <c r="AU91" s="19" t="s">
        <v>84</v>
      </c>
    </row>
    <row r="92" s="14" customFormat="1">
      <c r="A92" s="14"/>
      <c r="B92" s="249"/>
      <c r="C92" s="250"/>
      <c r="D92" s="221" t="s">
        <v>126</v>
      </c>
      <c r="E92" s="251" t="s">
        <v>19</v>
      </c>
      <c r="F92" s="252" t="s">
        <v>248</v>
      </c>
      <c r="G92" s="250"/>
      <c r="H92" s="251" t="s">
        <v>19</v>
      </c>
      <c r="I92" s="253"/>
      <c r="J92" s="250"/>
      <c r="K92" s="250"/>
      <c r="L92" s="254"/>
      <c r="M92" s="255"/>
      <c r="N92" s="256"/>
      <c r="O92" s="256"/>
      <c r="P92" s="256"/>
      <c r="Q92" s="256"/>
      <c r="R92" s="256"/>
      <c r="S92" s="256"/>
      <c r="T92" s="25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8" t="s">
        <v>126</v>
      </c>
      <c r="AU92" s="258" t="s">
        <v>84</v>
      </c>
      <c r="AV92" s="14" t="s">
        <v>84</v>
      </c>
      <c r="AW92" s="14" t="s">
        <v>37</v>
      </c>
      <c r="AX92" s="14" t="s">
        <v>76</v>
      </c>
      <c r="AY92" s="258" t="s">
        <v>117</v>
      </c>
    </row>
    <row r="93" s="13" customFormat="1">
      <c r="A93" s="13"/>
      <c r="B93" s="219"/>
      <c r="C93" s="220"/>
      <c r="D93" s="221" t="s">
        <v>126</v>
      </c>
      <c r="E93" s="259" t="s">
        <v>19</v>
      </c>
      <c r="F93" s="222" t="s">
        <v>249</v>
      </c>
      <c r="G93" s="220"/>
      <c r="H93" s="223">
        <v>41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126</v>
      </c>
      <c r="AU93" s="229" t="s">
        <v>84</v>
      </c>
      <c r="AV93" s="13" t="s">
        <v>86</v>
      </c>
      <c r="AW93" s="13" t="s">
        <v>37</v>
      </c>
      <c r="AX93" s="13" t="s">
        <v>76</v>
      </c>
      <c r="AY93" s="229" t="s">
        <v>117</v>
      </c>
    </row>
    <row r="94" s="15" customFormat="1">
      <c r="A94" s="15"/>
      <c r="B94" s="260"/>
      <c r="C94" s="261"/>
      <c r="D94" s="221" t="s">
        <v>126</v>
      </c>
      <c r="E94" s="262" t="s">
        <v>19</v>
      </c>
      <c r="F94" s="263" t="s">
        <v>250</v>
      </c>
      <c r="G94" s="261"/>
      <c r="H94" s="264">
        <v>41</v>
      </c>
      <c r="I94" s="265"/>
      <c r="J94" s="261"/>
      <c r="K94" s="261"/>
      <c r="L94" s="266"/>
      <c r="M94" s="267"/>
      <c r="N94" s="268"/>
      <c r="O94" s="268"/>
      <c r="P94" s="268"/>
      <c r="Q94" s="268"/>
      <c r="R94" s="268"/>
      <c r="S94" s="268"/>
      <c r="T94" s="26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0" t="s">
        <v>126</v>
      </c>
      <c r="AU94" s="270" t="s">
        <v>84</v>
      </c>
      <c r="AV94" s="15" t="s">
        <v>124</v>
      </c>
      <c r="AW94" s="15" t="s">
        <v>37</v>
      </c>
      <c r="AX94" s="15" t="s">
        <v>84</v>
      </c>
      <c r="AY94" s="270" t="s">
        <v>117</v>
      </c>
    </row>
    <row r="95" s="2" customFormat="1" ht="16.5" customHeight="1">
      <c r="A95" s="40"/>
      <c r="B95" s="41"/>
      <c r="C95" s="206" t="s">
        <v>134</v>
      </c>
      <c r="D95" s="206" t="s">
        <v>120</v>
      </c>
      <c r="E95" s="207" t="s">
        <v>251</v>
      </c>
      <c r="F95" s="208" t="s">
        <v>252</v>
      </c>
      <c r="G95" s="209" t="s">
        <v>245</v>
      </c>
      <c r="H95" s="210">
        <v>41</v>
      </c>
      <c r="I95" s="211"/>
      <c r="J95" s="212">
        <f>ROUND(I95*H95,2)</f>
        <v>0</v>
      </c>
      <c r="K95" s="208" t="s">
        <v>190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124</v>
      </c>
      <c r="AT95" s="217" t="s">
        <v>120</v>
      </c>
      <c r="AU95" s="217" t="s">
        <v>84</v>
      </c>
      <c r="AY95" s="19" t="s">
        <v>117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124</v>
      </c>
      <c r="BM95" s="217" t="s">
        <v>253</v>
      </c>
    </row>
    <row r="96" s="2" customFormat="1">
      <c r="A96" s="40"/>
      <c r="B96" s="41"/>
      <c r="C96" s="42"/>
      <c r="D96" s="240" t="s">
        <v>192</v>
      </c>
      <c r="E96" s="42"/>
      <c r="F96" s="241" t="s">
        <v>254</v>
      </c>
      <c r="G96" s="42"/>
      <c r="H96" s="42"/>
      <c r="I96" s="242"/>
      <c r="J96" s="42"/>
      <c r="K96" s="42"/>
      <c r="L96" s="46"/>
      <c r="M96" s="243"/>
      <c r="N96" s="24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192</v>
      </c>
      <c r="AU96" s="19" t="s">
        <v>84</v>
      </c>
    </row>
    <row r="97" s="14" customFormat="1">
      <c r="A97" s="14"/>
      <c r="B97" s="249"/>
      <c r="C97" s="250"/>
      <c r="D97" s="221" t="s">
        <v>126</v>
      </c>
      <c r="E97" s="251" t="s">
        <v>19</v>
      </c>
      <c r="F97" s="252" t="s">
        <v>255</v>
      </c>
      <c r="G97" s="250"/>
      <c r="H97" s="251" t="s">
        <v>19</v>
      </c>
      <c r="I97" s="253"/>
      <c r="J97" s="250"/>
      <c r="K97" s="250"/>
      <c r="L97" s="254"/>
      <c r="M97" s="255"/>
      <c r="N97" s="256"/>
      <c r="O97" s="256"/>
      <c r="P97" s="256"/>
      <c r="Q97" s="256"/>
      <c r="R97" s="256"/>
      <c r="S97" s="256"/>
      <c r="T97" s="25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8" t="s">
        <v>126</v>
      </c>
      <c r="AU97" s="258" t="s">
        <v>84</v>
      </c>
      <c r="AV97" s="14" t="s">
        <v>84</v>
      </c>
      <c r="AW97" s="14" t="s">
        <v>37</v>
      </c>
      <c r="AX97" s="14" t="s">
        <v>76</v>
      </c>
      <c r="AY97" s="258" t="s">
        <v>117</v>
      </c>
    </row>
    <row r="98" s="14" customFormat="1">
      <c r="A98" s="14"/>
      <c r="B98" s="249"/>
      <c r="C98" s="250"/>
      <c r="D98" s="221" t="s">
        <v>126</v>
      </c>
      <c r="E98" s="251" t="s">
        <v>19</v>
      </c>
      <c r="F98" s="252" t="s">
        <v>256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8" t="s">
        <v>126</v>
      </c>
      <c r="AU98" s="258" t="s">
        <v>84</v>
      </c>
      <c r="AV98" s="14" t="s">
        <v>84</v>
      </c>
      <c r="AW98" s="14" t="s">
        <v>37</v>
      </c>
      <c r="AX98" s="14" t="s">
        <v>76</v>
      </c>
      <c r="AY98" s="258" t="s">
        <v>117</v>
      </c>
    </row>
    <row r="99" s="13" customFormat="1">
      <c r="A99" s="13"/>
      <c r="B99" s="219"/>
      <c r="C99" s="220"/>
      <c r="D99" s="221" t="s">
        <v>126</v>
      </c>
      <c r="E99" s="259" t="s">
        <v>19</v>
      </c>
      <c r="F99" s="222" t="s">
        <v>249</v>
      </c>
      <c r="G99" s="220"/>
      <c r="H99" s="223">
        <v>41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126</v>
      </c>
      <c r="AU99" s="229" t="s">
        <v>84</v>
      </c>
      <c r="AV99" s="13" t="s">
        <v>86</v>
      </c>
      <c r="AW99" s="13" t="s">
        <v>37</v>
      </c>
      <c r="AX99" s="13" t="s">
        <v>76</v>
      </c>
      <c r="AY99" s="229" t="s">
        <v>117</v>
      </c>
    </row>
    <row r="100" s="15" customFormat="1">
      <c r="A100" s="15"/>
      <c r="B100" s="260"/>
      <c r="C100" s="261"/>
      <c r="D100" s="221" t="s">
        <v>126</v>
      </c>
      <c r="E100" s="262" t="s">
        <v>19</v>
      </c>
      <c r="F100" s="263" t="s">
        <v>250</v>
      </c>
      <c r="G100" s="261"/>
      <c r="H100" s="264">
        <v>41</v>
      </c>
      <c r="I100" s="265"/>
      <c r="J100" s="261"/>
      <c r="K100" s="261"/>
      <c r="L100" s="266"/>
      <c r="M100" s="267"/>
      <c r="N100" s="268"/>
      <c r="O100" s="268"/>
      <c r="P100" s="268"/>
      <c r="Q100" s="268"/>
      <c r="R100" s="268"/>
      <c r="S100" s="268"/>
      <c r="T100" s="269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0" t="s">
        <v>126</v>
      </c>
      <c r="AU100" s="270" t="s">
        <v>84</v>
      </c>
      <c r="AV100" s="15" t="s">
        <v>124</v>
      </c>
      <c r="AW100" s="15" t="s">
        <v>37</v>
      </c>
      <c r="AX100" s="15" t="s">
        <v>84</v>
      </c>
      <c r="AY100" s="270" t="s">
        <v>117</v>
      </c>
    </row>
    <row r="101" s="2" customFormat="1" ht="16.5" customHeight="1">
      <c r="A101" s="40"/>
      <c r="B101" s="41"/>
      <c r="C101" s="206" t="s">
        <v>124</v>
      </c>
      <c r="D101" s="206" t="s">
        <v>120</v>
      </c>
      <c r="E101" s="207" t="s">
        <v>257</v>
      </c>
      <c r="F101" s="208" t="s">
        <v>258</v>
      </c>
      <c r="G101" s="209" t="s">
        <v>245</v>
      </c>
      <c r="H101" s="210">
        <v>369</v>
      </c>
      <c r="I101" s="211"/>
      <c r="J101" s="212">
        <f>ROUND(I101*H101,2)</f>
        <v>0</v>
      </c>
      <c r="K101" s="208" t="s">
        <v>190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2.0000000000000002E-05</v>
      </c>
      <c r="R101" s="215">
        <f>Q101*H101</f>
        <v>0.0073800000000000003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124</v>
      </c>
      <c r="AT101" s="217" t="s">
        <v>120</v>
      </c>
      <c r="AU101" s="217" t="s">
        <v>84</v>
      </c>
      <c r="AY101" s="19" t="s">
        <v>117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124</v>
      </c>
      <c r="BM101" s="217" t="s">
        <v>259</v>
      </c>
    </row>
    <row r="102" s="2" customFormat="1">
      <c r="A102" s="40"/>
      <c r="B102" s="41"/>
      <c r="C102" s="42"/>
      <c r="D102" s="240" t="s">
        <v>192</v>
      </c>
      <c r="E102" s="42"/>
      <c r="F102" s="241" t="s">
        <v>260</v>
      </c>
      <c r="G102" s="42"/>
      <c r="H102" s="42"/>
      <c r="I102" s="242"/>
      <c r="J102" s="42"/>
      <c r="K102" s="42"/>
      <c r="L102" s="46"/>
      <c r="M102" s="243"/>
      <c r="N102" s="24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84</v>
      </c>
    </row>
    <row r="103" s="14" customFormat="1">
      <c r="A103" s="14"/>
      <c r="B103" s="249"/>
      <c r="C103" s="250"/>
      <c r="D103" s="221" t="s">
        <v>126</v>
      </c>
      <c r="E103" s="251" t="s">
        <v>19</v>
      </c>
      <c r="F103" s="252" t="s">
        <v>261</v>
      </c>
      <c r="G103" s="250"/>
      <c r="H103" s="251" t="s">
        <v>19</v>
      </c>
      <c r="I103" s="253"/>
      <c r="J103" s="250"/>
      <c r="K103" s="250"/>
      <c r="L103" s="254"/>
      <c r="M103" s="255"/>
      <c r="N103" s="256"/>
      <c r="O103" s="256"/>
      <c r="P103" s="256"/>
      <c r="Q103" s="256"/>
      <c r="R103" s="256"/>
      <c r="S103" s="256"/>
      <c r="T103" s="25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8" t="s">
        <v>126</v>
      </c>
      <c r="AU103" s="258" t="s">
        <v>84</v>
      </c>
      <c r="AV103" s="14" t="s">
        <v>84</v>
      </c>
      <c r="AW103" s="14" t="s">
        <v>37</v>
      </c>
      <c r="AX103" s="14" t="s">
        <v>76</v>
      </c>
      <c r="AY103" s="258" t="s">
        <v>117</v>
      </c>
    </row>
    <row r="104" s="14" customFormat="1">
      <c r="A104" s="14"/>
      <c r="B104" s="249"/>
      <c r="C104" s="250"/>
      <c r="D104" s="221" t="s">
        <v>126</v>
      </c>
      <c r="E104" s="251" t="s">
        <v>19</v>
      </c>
      <c r="F104" s="252" t="s">
        <v>262</v>
      </c>
      <c r="G104" s="250"/>
      <c r="H104" s="251" t="s">
        <v>19</v>
      </c>
      <c r="I104" s="253"/>
      <c r="J104" s="250"/>
      <c r="K104" s="250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126</v>
      </c>
      <c r="AU104" s="258" t="s">
        <v>84</v>
      </c>
      <c r="AV104" s="14" t="s">
        <v>84</v>
      </c>
      <c r="AW104" s="14" t="s">
        <v>37</v>
      </c>
      <c r="AX104" s="14" t="s">
        <v>76</v>
      </c>
      <c r="AY104" s="258" t="s">
        <v>117</v>
      </c>
    </row>
    <row r="105" s="13" customFormat="1">
      <c r="A105" s="13"/>
      <c r="B105" s="219"/>
      <c r="C105" s="220"/>
      <c r="D105" s="221" t="s">
        <v>126</v>
      </c>
      <c r="E105" s="259" t="s">
        <v>19</v>
      </c>
      <c r="F105" s="222" t="s">
        <v>263</v>
      </c>
      <c r="G105" s="220"/>
      <c r="H105" s="223">
        <v>369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126</v>
      </c>
      <c r="AU105" s="229" t="s">
        <v>84</v>
      </c>
      <c r="AV105" s="13" t="s">
        <v>86</v>
      </c>
      <c r="AW105" s="13" t="s">
        <v>37</v>
      </c>
      <c r="AX105" s="13" t="s">
        <v>76</v>
      </c>
      <c r="AY105" s="229" t="s">
        <v>117</v>
      </c>
    </row>
    <row r="106" s="15" customFormat="1">
      <c r="A106" s="15"/>
      <c r="B106" s="260"/>
      <c r="C106" s="261"/>
      <c r="D106" s="221" t="s">
        <v>126</v>
      </c>
      <c r="E106" s="262" t="s">
        <v>19</v>
      </c>
      <c r="F106" s="263" t="s">
        <v>250</v>
      </c>
      <c r="G106" s="261"/>
      <c r="H106" s="264">
        <v>369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0" t="s">
        <v>126</v>
      </c>
      <c r="AU106" s="270" t="s">
        <v>84</v>
      </c>
      <c r="AV106" s="15" t="s">
        <v>124</v>
      </c>
      <c r="AW106" s="15" t="s">
        <v>37</v>
      </c>
      <c r="AX106" s="15" t="s">
        <v>84</v>
      </c>
      <c r="AY106" s="270" t="s">
        <v>117</v>
      </c>
    </row>
    <row r="107" s="2" customFormat="1" ht="16.5" customHeight="1">
      <c r="A107" s="40"/>
      <c r="B107" s="41"/>
      <c r="C107" s="206" t="s">
        <v>142</v>
      </c>
      <c r="D107" s="206" t="s">
        <v>120</v>
      </c>
      <c r="E107" s="207" t="s">
        <v>264</v>
      </c>
      <c r="F107" s="208" t="s">
        <v>265</v>
      </c>
      <c r="G107" s="209" t="s">
        <v>239</v>
      </c>
      <c r="H107" s="210">
        <v>123</v>
      </c>
      <c r="I107" s="211"/>
      <c r="J107" s="212">
        <f>ROUND(I107*H107,2)</f>
        <v>0</v>
      </c>
      <c r="K107" s="208" t="s">
        <v>190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124</v>
      </c>
      <c r="AT107" s="217" t="s">
        <v>120</v>
      </c>
      <c r="AU107" s="217" t="s">
        <v>84</v>
      </c>
      <c r="AY107" s="19" t="s">
        <v>117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124</v>
      </c>
      <c r="BM107" s="217" t="s">
        <v>266</v>
      </c>
    </row>
    <row r="108" s="2" customFormat="1">
      <c r="A108" s="40"/>
      <c r="B108" s="41"/>
      <c r="C108" s="42"/>
      <c r="D108" s="240" t="s">
        <v>192</v>
      </c>
      <c r="E108" s="42"/>
      <c r="F108" s="241" t="s">
        <v>267</v>
      </c>
      <c r="G108" s="42"/>
      <c r="H108" s="42"/>
      <c r="I108" s="242"/>
      <c r="J108" s="42"/>
      <c r="K108" s="42"/>
      <c r="L108" s="46"/>
      <c r="M108" s="243"/>
      <c r="N108" s="24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84</v>
      </c>
    </row>
    <row r="109" s="14" customFormat="1">
      <c r="A109" s="14"/>
      <c r="B109" s="249"/>
      <c r="C109" s="250"/>
      <c r="D109" s="221" t="s">
        <v>126</v>
      </c>
      <c r="E109" s="251" t="s">
        <v>19</v>
      </c>
      <c r="F109" s="252" t="s">
        <v>268</v>
      </c>
      <c r="G109" s="250"/>
      <c r="H109" s="251" t="s">
        <v>19</v>
      </c>
      <c r="I109" s="253"/>
      <c r="J109" s="250"/>
      <c r="K109" s="250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126</v>
      </c>
      <c r="AU109" s="258" t="s">
        <v>84</v>
      </c>
      <c r="AV109" s="14" t="s">
        <v>84</v>
      </c>
      <c r="AW109" s="14" t="s">
        <v>37</v>
      </c>
      <c r="AX109" s="14" t="s">
        <v>76</v>
      </c>
      <c r="AY109" s="258" t="s">
        <v>117</v>
      </c>
    </row>
    <row r="110" s="14" customFormat="1">
      <c r="A110" s="14"/>
      <c r="B110" s="249"/>
      <c r="C110" s="250"/>
      <c r="D110" s="221" t="s">
        <v>126</v>
      </c>
      <c r="E110" s="251" t="s">
        <v>19</v>
      </c>
      <c r="F110" s="252" t="s">
        <v>269</v>
      </c>
      <c r="G110" s="250"/>
      <c r="H110" s="251" t="s">
        <v>19</v>
      </c>
      <c r="I110" s="253"/>
      <c r="J110" s="250"/>
      <c r="K110" s="250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126</v>
      </c>
      <c r="AU110" s="258" t="s">
        <v>84</v>
      </c>
      <c r="AV110" s="14" t="s">
        <v>84</v>
      </c>
      <c r="AW110" s="14" t="s">
        <v>37</v>
      </c>
      <c r="AX110" s="14" t="s">
        <v>76</v>
      </c>
      <c r="AY110" s="258" t="s">
        <v>117</v>
      </c>
    </row>
    <row r="111" s="13" customFormat="1">
      <c r="A111" s="13"/>
      <c r="B111" s="219"/>
      <c r="C111" s="220"/>
      <c r="D111" s="221" t="s">
        <v>126</v>
      </c>
      <c r="E111" s="259" t="s">
        <v>19</v>
      </c>
      <c r="F111" s="222" t="s">
        <v>270</v>
      </c>
      <c r="G111" s="220"/>
      <c r="H111" s="223">
        <v>24.600000000000001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126</v>
      </c>
      <c r="AU111" s="229" t="s">
        <v>84</v>
      </c>
      <c r="AV111" s="13" t="s">
        <v>86</v>
      </c>
      <c r="AW111" s="13" t="s">
        <v>37</v>
      </c>
      <c r="AX111" s="13" t="s">
        <v>76</v>
      </c>
      <c r="AY111" s="229" t="s">
        <v>117</v>
      </c>
    </row>
    <row r="112" s="13" customFormat="1">
      <c r="A112" s="13"/>
      <c r="B112" s="219"/>
      <c r="C112" s="220"/>
      <c r="D112" s="221" t="s">
        <v>126</v>
      </c>
      <c r="E112" s="259" t="s">
        <v>19</v>
      </c>
      <c r="F112" s="222" t="s">
        <v>270</v>
      </c>
      <c r="G112" s="220"/>
      <c r="H112" s="223">
        <v>24.600000000000001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126</v>
      </c>
      <c r="AU112" s="229" t="s">
        <v>84</v>
      </c>
      <c r="AV112" s="13" t="s">
        <v>86</v>
      </c>
      <c r="AW112" s="13" t="s">
        <v>37</v>
      </c>
      <c r="AX112" s="13" t="s">
        <v>76</v>
      </c>
      <c r="AY112" s="229" t="s">
        <v>117</v>
      </c>
    </row>
    <row r="113" s="13" customFormat="1">
      <c r="A113" s="13"/>
      <c r="B113" s="219"/>
      <c r="C113" s="220"/>
      <c r="D113" s="221" t="s">
        <v>126</v>
      </c>
      <c r="E113" s="259" t="s">
        <v>19</v>
      </c>
      <c r="F113" s="222" t="s">
        <v>270</v>
      </c>
      <c r="G113" s="220"/>
      <c r="H113" s="223">
        <v>24.600000000000001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126</v>
      </c>
      <c r="AU113" s="229" t="s">
        <v>84</v>
      </c>
      <c r="AV113" s="13" t="s">
        <v>86</v>
      </c>
      <c r="AW113" s="13" t="s">
        <v>37</v>
      </c>
      <c r="AX113" s="13" t="s">
        <v>76</v>
      </c>
      <c r="AY113" s="229" t="s">
        <v>117</v>
      </c>
    </row>
    <row r="114" s="13" customFormat="1">
      <c r="A114" s="13"/>
      <c r="B114" s="219"/>
      <c r="C114" s="220"/>
      <c r="D114" s="221" t="s">
        <v>126</v>
      </c>
      <c r="E114" s="259" t="s">
        <v>19</v>
      </c>
      <c r="F114" s="222" t="s">
        <v>270</v>
      </c>
      <c r="G114" s="220"/>
      <c r="H114" s="223">
        <v>24.600000000000001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126</v>
      </c>
      <c r="AU114" s="229" t="s">
        <v>84</v>
      </c>
      <c r="AV114" s="13" t="s">
        <v>86</v>
      </c>
      <c r="AW114" s="13" t="s">
        <v>37</v>
      </c>
      <c r="AX114" s="13" t="s">
        <v>76</v>
      </c>
      <c r="AY114" s="229" t="s">
        <v>117</v>
      </c>
    </row>
    <row r="115" s="13" customFormat="1">
      <c r="A115" s="13"/>
      <c r="B115" s="219"/>
      <c r="C115" s="220"/>
      <c r="D115" s="221" t="s">
        <v>126</v>
      </c>
      <c r="E115" s="259" t="s">
        <v>19</v>
      </c>
      <c r="F115" s="222" t="s">
        <v>270</v>
      </c>
      <c r="G115" s="220"/>
      <c r="H115" s="223">
        <v>24.600000000000001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126</v>
      </c>
      <c r="AU115" s="229" t="s">
        <v>84</v>
      </c>
      <c r="AV115" s="13" t="s">
        <v>86</v>
      </c>
      <c r="AW115" s="13" t="s">
        <v>37</v>
      </c>
      <c r="AX115" s="13" t="s">
        <v>76</v>
      </c>
      <c r="AY115" s="229" t="s">
        <v>117</v>
      </c>
    </row>
    <row r="116" s="15" customFormat="1">
      <c r="A116" s="15"/>
      <c r="B116" s="260"/>
      <c r="C116" s="261"/>
      <c r="D116" s="221" t="s">
        <v>126</v>
      </c>
      <c r="E116" s="262" t="s">
        <v>19</v>
      </c>
      <c r="F116" s="263" t="s">
        <v>250</v>
      </c>
      <c r="G116" s="261"/>
      <c r="H116" s="264">
        <v>123</v>
      </c>
      <c r="I116" s="265"/>
      <c r="J116" s="261"/>
      <c r="K116" s="261"/>
      <c r="L116" s="266"/>
      <c r="M116" s="267"/>
      <c r="N116" s="268"/>
      <c r="O116" s="268"/>
      <c r="P116" s="268"/>
      <c r="Q116" s="268"/>
      <c r="R116" s="268"/>
      <c r="S116" s="268"/>
      <c r="T116" s="26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0" t="s">
        <v>126</v>
      </c>
      <c r="AU116" s="270" t="s">
        <v>84</v>
      </c>
      <c r="AV116" s="15" t="s">
        <v>124</v>
      </c>
      <c r="AW116" s="15" t="s">
        <v>37</v>
      </c>
      <c r="AX116" s="15" t="s">
        <v>84</v>
      </c>
      <c r="AY116" s="270" t="s">
        <v>117</v>
      </c>
    </row>
    <row r="117" s="2" customFormat="1" ht="24.15" customHeight="1">
      <c r="A117" s="40"/>
      <c r="B117" s="41"/>
      <c r="C117" s="206" t="s">
        <v>147</v>
      </c>
      <c r="D117" s="206" t="s">
        <v>120</v>
      </c>
      <c r="E117" s="207" t="s">
        <v>271</v>
      </c>
      <c r="F117" s="208" t="s">
        <v>272</v>
      </c>
      <c r="G117" s="209" t="s">
        <v>215</v>
      </c>
      <c r="H117" s="210">
        <v>0.5</v>
      </c>
      <c r="I117" s="211"/>
      <c r="J117" s="212">
        <f>ROUND(I117*H117,2)</f>
        <v>0</v>
      </c>
      <c r="K117" s="208" t="s">
        <v>190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124</v>
      </c>
      <c r="AT117" s="217" t="s">
        <v>120</v>
      </c>
      <c r="AU117" s="217" t="s">
        <v>84</v>
      </c>
      <c r="AY117" s="19" t="s">
        <v>117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124</v>
      </c>
      <c r="BM117" s="217" t="s">
        <v>273</v>
      </c>
    </row>
    <row r="118" s="2" customFormat="1">
      <c r="A118" s="40"/>
      <c r="B118" s="41"/>
      <c r="C118" s="42"/>
      <c r="D118" s="240" t="s">
        <v>192</v>
      </c>
      <c r="E118" s="42"/>
      <c r="F118" s="241" t="s">
        <v>274</v>
      </c>
      <c r="G118" s="42"/>
      <c r="H118" s="42"/>
      <c r="I118" s="242"/>
      <c r="J118" s="42"/>
      <c r="K118" s="42"/>
      <c r="L118" s="46"/>
      <c r="M118" s="243"/>
      <c r="N118" s="24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84</v>
      </c>
    </row>
    <row r="119" s="2" customFormat="1" ht="24.15" customHeight="1">
      <c r="A119" s="40"/>
      <c r="B119" s="41"/>
      <c r="C119" s="206" t="s">
        <v>153</v>
      </c>
      <c r="D119" s="206" t="s">
        <v>120</v>
      </c>
      <c r="E119" s="207" t="s">
        <v>275</v>
      </c>
      <c r="F119" s="208" t="s">
        <v>276</v>
      </c>
      <c r="G119" s="209" t="s">
        <v>215</v>
      </c>
      <c r="H119" s="210">
        <v>5</v>
      </c>
      <c r="I119" s="211"/>
      <c r="J119" s="212">
        <f>ROUND(I119*H119,2)</f>
        <v>0</v>
      </c>
      <c r="K119" s="208" t="s">
        <v>190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124</v>
      </c>
      <c r="AT119" s="217" t="s">
        <v>120</v>
      </c>
      <c r="AU119" s="217" t="s">
        <v>84</v>
      </c>
      <c r="AY119" s="19" t="s">
        <v>117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124</v>
      </c>
      <c r="BM119" s="217" t="s">
        <v>277</v>
      </c>
    </row>
    <row r="120" s="2" customFormat="1">
      <c r="A120" s="40"/>
      <c r="B120" s="41"/>
      <c r="C120" s="42"/>
      <c r="D120" s="240" t="s">
        <v>192</v>
      </c>
      <c r="E120" s="42"/>
      <c r="F120" s="241" t="s">
        <v>278</v>
      </c>
      <c r="G120" s="42"/>
      <c r="H120" s="42"/>
      <c r="I120" s="242"/>
      <c r="J120" s="42"/>
      <c r="K120" s="42"/>
      <c r="L120" s="46"/>
      <c r="M120" s="243"/>
      <c r="N120" s="24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84</v>
      </c>
    </row>
    <row r="121" s="2" customFormat="1">
      <c r="A121" s="40"/>
      <c r="B121" s="41"/>
      <c r="C121" s="42"/>
      <c r="D121" s="221" t="s">
        <v>241</v>
      </c>
      <c r="E121" s="42"/>
      <c r="F121" s="248" t="s">
        <v>242</v>
      </c>
      <c r="G121" s="42"/>
      <c r="H121" s="42"/>
      <c r="I121" s="242"/>
      <c r="J121" s="42"/>
      <c r="K121" s="42"/>
      <c r="L121" s="46"/>
      <c r="M121" s="243"/>
      <c r="N121" s="24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241</v>
      </c>
      <c r="AU121" s="19" t="s">
        <v>84</v>
      </c>
    </row>
    <row r="122" s="2" customFormat="1" ht="21.75" customHeight="1">
      <c r="A122" s="40"/>
      <c r="B122" s="41"/>
      <c r="C122" s="206" t="s">
        <v>132</v>
      </c>
      <c r="D122" s="206" t="s">
        <v>120</v>
      </c>
      <c r="E122" s="207" t="s">
        <v>279</v>
      </c>
      <c r="F122" s="208" t="s">
        <v>280</v>
      </c>
      <c r="G122" s="209" t="s">
        <v>215</v>
      </c>
      <c r="H122" s="210">
        <v>0.0070000000000000001</v>
      </c>
      <c r="I122" s="211"/>
      <c r="J122" s="212">
        <f>ROUND(I122*H122,2)</f>
        <v>0</v>
      </c>
      <c r="K122" s="208" t="s">
        <v>190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124</v>
      </c>
      <c r="AT122" s="217" t="s">
        <v>120</v>
      </c>
      <c r="AU122" s="217" t="s">
        <v>84</v>
      </c>
      <c r="AY122" s="19" t="s">
        <v>117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124</v>
      </c>
      <c r="BM122" s="217" t="s">
        <v>281</v>
      </c>
    </row>
    <row r="123" s="2" customFormat="1">
      <c r="A123" s="40"/>
      <c r="B123" s="41"/>
      <c r="C123" s="42"/>
      <c r="D123" s="240" t="s">
        <v>192</v>
      </c>
      <c r="E123" s="42"/>
      <c r="F123" s="241" t="s">
        <v>282</v>
      </c>
      <c r="G123" s="42"/>
      <c r="H123" s="42"/>
      <c r="I123" s="242"/>
      <c r="J123" s="42"/>
      <c r="K123" s="42"/>
      <c r="L123" s="46"/>
      <c r="M123" s="243"/>
      <c r="N123" s="24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84</v>
      </c>
    </row>
    <row r="124" s="2" customFormat="1" ht="33" customHeight="1">
      <c r="A124" s="40"/>
      <c r="B124" s="41"/>
      <c r="C124" s="206" t="s">
        <v>160</v>
      </c>
      <c r="D124" s="206" t="s">
        <v>120</v>
      </c>
      <c r="E124" s="207" t="s">
        <v>283</v>
      </c>
      <c r="F124" s="208" t="s">
        <v>284</v>
      </c>
      <c r="G124" s="209" t="s">
        <v>215</v>
      </c>
      <c r="H124" s="210">
        <v>0.0070000000000000001</v>
      </c>
      <c r="I124" s="211"/>
      <c r="J124" s="212">
        <f>ROUND(I124*H124,2)</f>
        <v>0</v>
      </c>
      <c r="K124" s="208" t="s">
        <v>190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124</v>
      </c>
      <c r="AT124" s="217" t="s">
        <v>120</v>
      </c>
      <c r="AU124" s="217" t="s">
        <v>84</v>
      </c>
      <c r="AY124" s="19" t="s">
        <v>117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124</v>
      </c>
      <c r="BM124" s="217" t="s">
        <v>285</v>
      </c>
    </row>
    <row r="125" s="2" customFormat="1">
      <c r="A125" s="40"/>
      <c r="B125" s="41"/>
      <c r="C125" s="42"/>
      <c r="D125" s="240" t="s">
        <v>192</v>
      </c>
      <c r="E125" s="42"/>
      <c r="F125" s="241" t="s">
        <v>286</v>
      </c>
      <c r="G125" s="42"/>
      <c r="H125" s="42"/>
      <c r="I125" s="242"/>
      <c r="J125" s="42"/>
      <c r="K125" s="42"/>
      <c r="L125" s="46"/>
      <c r="M125" s="243"/>
      <c r="N125" s="24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84</v>
      </c>
    </row>
    <row r="126" s="12" customFormat="1" ht="25.92" customHeight="1">
      <c r="A126" s="12"/>
      <c r="B126" s="190"/>
      <c r="C126" s="191"/>
      <c r="D126" s="192" t="s">
        <v>75</v>
      </c>
      <c r="E126" s="193" t="s">
        <v>287</v>
      </c>
      <c r="F126" s="193" t="s">
        <v>288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SUM(P127:P159)</f>
        <v>0</v>
      </c>
      <c r="Q126" s="198"/>
      <c r="R126" s="199">
        <f>SUM(R127:R159)</f>
        <v>9.4560000000000013</v>
      </c>
      <c r="S126" s="198"/>
      <c r="T126" s="200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124</v>
      </c>
      <c r="AT126" s="202" t="s">
        <v>75</v>
      </c>
      <c r="AU126" s="202" t="s">
        <v>76</v>
      </c>
      <c r="AY126" s="201" t="s">
        <v>117</v>
      </c>
      <c r="BK126" s="203">
        <f>SUM(BK127:BK159)</f>
        <v>0</v>
      </c>
    </row>
    <row r="127" s="2" customFormat="1" ht="16.5" customHeight="1">
      <c r="A127" s="40"/>
      <c r="B127" s="41"/>
      <c r="C127" s="206" t="s">
        <v>164</v>
      </c>
      <c r="D127" s="206" t="s">
        <v>120</v>
      </c>
      <c r="E127" s="207" t="s">
        <v>289</v>
      </c>
      <c r="F127" s="208" t="s">
        <v>290</v>
      </c>
      <c r="G127" s="209" t="s">
        <v>189</v>
      </c>
      <c r="H127" s="210">
        <v>591</v>
      </c>
      <c r="I127" s="211"/>
      <c r="J127" s="212">
        <f>ROUND(I127*H127,2)</f>
        <v>0</v>
      </c>
      <c r="K127" s="208" t="s">
        <v>190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124</v>
      </c>
      <c r="AT127" s="217" t="s">
        <v>120</v>
      </c>
      <c r="AU127" s="217" t="s">
        <v>84</v>
      </c>
      <c r="AY127" s="19" t="s">
        <v>117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124</v>
      </c>
      <c r="BM127" s="217" t="s">
        <v>291</v>
      </c>
    </row>
    <row r="128" s="2" customFormat="1">
      <c r="A128" s="40"/>
      <c r="B128" s="41"/>
      <c r="C128" s="42"/>
      <c r="D128" s="240" t="s">
        <v>192</v>
      </c>
      <c r="E128" s="42"/>
      <c r="F128" s="241" t="s">
        <v>292</v>
      </c>
      <c r="G128" s="42"/>
      <c r="H128" s="42"/>
      <c r="I128" s="242"/>
      <c r="J128" s="42"/>
      <c r="K128" s="42"/>
      <c r="L128" s="46"/>
      <c r="M128" s="243"/>
      <c r="N128" s="24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84</v>
      </c>
    </row>
    <row r="129" s="14" customFormat="1">
      <c r="A129" s="14"/>
      <c r="B129" s="249"/>
      <c r="C129" s="250"/>
      <c r="D129" s="221" t="s">
        <v>126</v>
      </c>
      <c r="E129" s="251" t="s">
        <v>19</v>
      </c>
      <c r="F129" s="252" t="s">
        <v>293</v>
      </c>
      <c r="G129" s="250"/>
      <c r="H129" s="251" t="s">
        <v>19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126</v>
      </c>
      <c r="AU129" s="258" t="s">
        <v>84</v>
      </c>
      <c r="AV129" s="14" t="s">
        <v>84</v>
      </c>
      <c r="AW129" s="14" t="s">
        <v>37</v>
      </c>
      <c r="AX129" s="14" t="s">
        <v>76</v>
      </c>
      <c r="AY129" s="258" t="s">
        <v>117</v>
      </c>
    </row>
    <row r="130" s="14" customFormat="1">
      <c r="A130" s="14"/>
      <c r="B130" s="249"/>
      <c r="C130" s="250"/>
      <c r="D130" s="221" t="s">
        <v>126</v>
      </c>
      <c r="E130" s="251" t="s">
        <v>19</v>
      </c>
      <c r="F130" s="252" t="s">
        <v>294</v>
      </c>
      <c r="G130" s="250"/>
      <c r="H130" s="251" t="s">
        <v>19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126</v>
      </c>
      <c r="AU130" s="258" t="s">
        <v>84</v>
      </c>
      <c r="AV130" s="14" t="s">
        <v>84</v>
      </c>
      <c r="AW130" s="14" t="s">
        <v>37</v>
      </c>
      <c r="AX130" s="14" t="s">
        <v>76</v>
      </c>
      <c r="AY130" s="258" t="s">
        <v>117</v>
      </c>
    </row>
    <row r="131" s="13" customFormat="1">
      <c r="A131" s="13"/>
      <c r="B131" s="219"/>
      <c r="C131" s="220"/>
      <c r="D131" s="221" t="s">
        <v>126</v>
      </c>
      <c r="E131" s="259" t="s">
        <v>19</v>
      </c>
      <c r="F131" s="222" t="s">
        <v>295</v>
      </c>
      <c r="G131" s="220"/>
      <c r="H131" s="223">
        <v>295.5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126</v>
      </c>
      <c r="AU131" s="229" t="s">
        <v>84</v>
      </c>
      <c r="AV131" s="13" t="s">
        <v>86</v>
      </c>
      <c r="AW131" s="13" t="s">
        <v>37</v>
      </c>
      <c r="AX131" s="13" t="s">
        <v>76</v>
      </c>
      <c r="AY131" s="229" t="s">
        <v>117</v>
      </c>
    </row>
    <row r="132" s="13" customFormat="1">
      <c r="A132" s="13"/>
      <c r="B132" s="219"/>
      <c r="C132" s="220"/>
      <c r="D132" s="221" t="s">
        <v>126</v>
      </c>
      <c r="E132" s="259" t="s">
        <v>19</v>
      </c>
      <c r="F132" s="222" t="s">
        <v>295</v>
      </c>
      <c r="G132" s="220"/>
      <c r="H132" s="223">
        <v>295.5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126</v>
      </c>
      <c r="AU132" s="229" t="s">
        <v>84</v>
      </c>
      <c r="AV132" s="13" t="s">
        <v>86</v>
      </c>
      <c r="AW132" s="13" t="s">
        <v>37</v>
      </c>
      <c r="AX132" s="13" t="s">
        <v>76</v>
      </c>
      <c r="AY132" s="229" t="s">
        <v>117</v>
      </c>
    </row>
    <row r="133" s="15" customFormat="1">
      <c r="A133" s="15"/>
      <c r="B133" s="260"/>
      <c r="C133" s="261"/>
      <c r="D133" s="221" t="s">
        <v>126</v>
      </c>
      <c r="E133" s="262" t="s">
        <v>19</v>
      </c>
      <c r="F133" s="263" t="s">
        <v>250</v>
      </c>
      <c r="G133" s="261"/>
      <c r="H133" s="264">
        <v>591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126</v>
      </c>
      <c r="AU133" s="270" t="s">
        <v>84</v>
      </c>
      <c r="AV133" s="15" t="s">
        <v>124</v>
      </c>
      <c r="AW133" s="15" t="s">
        <v>37</v>
      </c>
      <c r="AX133" s="15" t="s">
        <v>84</v>
      </c>
      <c r="AY133" s="270" t="s">
        <v>117</v>
      </c>
    </row>
    <row r="134" s="2" customFormat="1" ht="16.5" customHeight="1">
      <c r="A134" s="40"/>
      <c r="B134" s="41"/>
      <c r="C134" s="230" t="s">
        <v>170</v>
      </c>
      <c r="D134" s="230" t="s">
        <v>128</v>
      </c>
      <c r="E134" s="231" t="s">
        <v>296</v>
      </c>
      <c r="F134" s="232" t="s">
        <v>297</v>
      </c>
      <c r="G134" s="233" t="s">
        <v>239</v>
      </c>
      <c r="H134" s="234">
        <v>47.280000000000001</v>
      </c>
      <c r="I134" s="235"/>
      <c r="J134" s="236">
        <f>ROUND(I134*H134,2)</f>
        <v>0</v>
      </c>
      <c r="K134" s="232" t="s">
        <v>190</v>
      </c>
      <c r="L134" s="237"/>
      <c r="M134" s="238" t="s">
        <v>19</v>
      </c>
      <c r="N134" s="239" t="s">
        <v>47</v>
      </c>
      <c r="O134" s="86"/>
      <c r="P134" s="215">
        <f>O134*H134</f>
        <v>0</v>
      </c>
      <c r="Q134" s="215">
        <v>0.20000000000000001</v>
      </c>
      <c r="R134" s="215">
        <f>Q134*H134</f>
        <v>9.4560000000000013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132</v>
      </c>
      <c r="AT134" s="217" t="s">
        <v>128</v>
      </c>
      <c r="AU134" s="217" t="s">
        <v>84</v>
      </c>
      <c r="AY134" s="19" t="s">
        <v>117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124</v>
      </c>
      <c r="BM134" s="217" t="s">
        <v>298</v>
      </c>
    </row>
    <row r="135" s="13" customFormat="1">
      <c r="A135" s="13"/>
      <c r="B135" s="219"/>
      <c r="C135" s="220"/>
      <c r="D135" s="221" t="s">
        <v>126</v>
      </c>
      <c r="E135" s="220"/>
      <c r="F135" s="222" t="s">
        <v>299</v>
      </c>
      <c r="G135" s="220"/>
      <c r="H135" s="223">
        <v>47.280000000000001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126</v>
      </c>
      <c r="AU135" s="229" t="s">
        <v>84</v>
      </c>
      <c r="AV135" s="13" t="s">
        <v>86</v>
      </c>
      <c r="AW135" s="13" t="s">
        <v>4</v>
      </c>
      <c r="AX135" s="13" t="s">
        <v>84</v>
      </c>
      <c r="AY135" s="229" t="s">
        <v>117</v>
      </c>
    </row>
    <row r="136" s="2" customFormat="1" ht="16.5" customHeight="1">
      <c r="A136" s="40"/>
      <c r="B136" s="41"/>
      <c r="C136" s="206" t="s">
        <v>8</v>
      </c>
      <c r="D136" s="206" t="s">
        <v>120</v>
      </c>
      <c r="E136" s="207" t="s">
        <v>264</v>
      </c>
      <c r="F136" s="208" t="s">
        <v>265</v>
      </c>
      <c r="G136" s="209" t="s">
        <v>239</v>
      </c>
      <c r="H136" s="210">
        <v>35.25</v>
      </c>
      <c r="I136" s="211"/>
      <c r="J136" s="212">
        <f>ROUND(I136*H136,2)</f>
        <v>0</v>
      </c>
      <c r="K136" s="208" t="s">
        <v>190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124</v>
      </c>
      <c r="AT136" s="217" t="s">
        <v>120</v>
      </c>
      <c r="AU136" s="217" t="s">
        <v>84</v>
      </c>
      <c r="AY136" s="19" t="s">
        <v>117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124</v>
      </c>
      <c r="BM136" s="217" t="s">
        <v>300</v>
      </c>
    </row>
    <row r="137" s="2" customFormat="1">
      <c r="A137" s="40"/>
      <c r="B137" s="41"/>
      <c r="C137" s="42"/>
      <c r="D137" s="240" t="s">
        <v>192</v>
      </c>
      <c r="E137" s="42"/>
      <c r="F137" s="241" t="s">
        <v>267</v>
      </c>
      <c r="G137" s="42"/>
      <c r="H137" s="42"/>
      <c r="I137" s="242"/>
      <c r="J137" s="42"/>
      <c r="K137" s="42"/>
      <c r="L137" s="46"/>
      <c r="M137" s="243"/>
      <c r="N137" s="24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84</v>
      </c>
    </row>
    <row r="138" s="14" customFormat="1">
      <c r="A138" s="14"/>
      <c r="B138" s="249"/>
      <c r="C138" s="250"/>
      <c r="D138" s="221" t="s">
        <v>126</v>
      </c>
      <c r="E138" s="251" t="s">
        <v>19</v>
      </c>
      <c r="F138" s="252" t="s">
        <v>301</v>
      </c>
      <c r="G138" s="250"/>
      <c r="H138" s="251" t="s">
        <v>19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126</v>
      </c>
      <c r="AU138" s="258" t="s">
        <v>84</v>
      </c>
      <c r="AV138" s="14" t="s">
        <v>84</v>
      </c>
      <c r="AW138" s="14" t="s">
        <v>37</v>
      </c>
      <c r="AX138" s="14" t="s">
        <v>76</v>
      </c>
      <c r="AY138" s="258" t="s">
        <v>117</v>
      </c>
    </row>
    <row r="139" s="14" customFormat="1">
      <c r="A139" s="14"/>
      <c r="B139" s="249"/>
      <c r="C139" s="250"/>
      <c r="D139" s="221" t="s">
        <v>126</v>
      </c>
      <c r="E139" s="251" t="s">
        <v>19</v>
      </c>
      <c r="F139" s="252" t="s">
        <v>302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126</v>
      </c>
      <c r="AU139" s="258" t="s">
        <v>84</v>
      </c>
      <c r="AV139" s="14" t="s">
        <v>84</v>
      </c>
      <c r="AW139" s="14" t="s">
        <v>37</v>
      </c>
      <c r="AX139" s="14" t="s">
        <v>76</v>
      </c>
      <c r="AY139" s="258" t="s">
        <v>117</v>
      </c>
    </row>
    <row r="140" s="13" customFormat="1">
      <c r="A140" s="13"/>
      <c r="B140" s="219"/>
      <c r="C140" s="220"/>
      <c r="D140" s="221" t="s">
        <v>126</v>
      </c>
      <c r="E140" s="259" t="s">
        <v>19</v>
      </c>
      <c r="F140" s="222" t="s">
        <v>303</v>
      </c>
      <c r="G140" s="220"/>
      <c r="H140" s="223">
        <v>7.0499999999999998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126</v>
      </c>
      <c r="AU140" s="229" t="s">
        <v>84</v>
      </c>
      <c r="AV140" s="13" t="s">
        <v>86</v>
      </c>
      <c r="AW140" s="13" t="s">
        <v>37</v>
      </c>
      <c r="AX140" s="13" t="s">
        <v>76</v>
      </c>
      <c r="AY140" s="229" t="s">
        <v>117</v>
      </c>
    </row>
    <row r="141" s="13" customFormat="1">
      <c r="A141" s="13"/>
      <c r="B141" s="219"/>
      <c r="C141" s="220"/>
      <c r="D141" s="221" t="s">
        <v>126</v>
      </c>
      <c r="E141" s="259" t="s">
        <v>19</v>
      </c>
      <c r="F141" s="222" t="s">
        <v>303</v>
      </c>
      <c r="G141" s="220"/>
      <c r="H141" s="223">
        <v>7.0499999999999998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126</v>
      </c>
      <c r="AU141" s="229" t="s">
        <v>84</v>
      </c>
      <c r="AV141" s="13" t="s">
        <v>86</v>
      </c>
      <c r="AW141" s="13" t="s">
        <v>37</v>
      </c>
      <c r="AX141" s="13" t="s">
        <v>76</v>
      </c>
      <c r="AY141" s="229" t="s">
        <v>117</v>
      </c>
    </row>
    <row r="142" s="13" customFormat="1">
      <c r="A142" s="13"/>
      <c r="B142" s="219"/>
      <c r="C142" s="220"/>
      <c r="D142" s="221" t="s">
        <v>126</v>
      </c>
      <c r="E142" s="259" t="s">
        <v>19</v>
      </c>
      <c r="F142" s="222" t="s">
        <v>303</v>
      </c>
      <c r="G142" s="220"/>
      <c r="H142" s="223">
        <v>7.0499999999999998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126</v>
      </c>
      <c r="AU142" s="229" t="s">
        <v>84</v>
      </c>
      <c r="AV142" s="13" t="s">
        <v>86</v>
      </c>
      <c r="AW142" s="13" t="s">
        <v>37</v>
      </c>
      <c r="AX142" s="13" t="s">
        <v>76</v>
      </c>
      <c r="AY142" s="229" t="s">
        <v>117</v>
      </c>
    </row>
    <row r="143" s="13" customFormat="1">
      <c r="A143" s="13"/>
      <c r="B143" s="219"/>
      <c r="C143" s="220"/>
      <c r="D143" s="221" t="s">
        <v>126</v>
      </c>
      <c r="E143" s="259" t="s">
        <v>19</v>
      </c>
      <c r="F143" s="222" t="s">
        <v>303</v>
      </c>
      <c r="G143" s="220"/>
      <c r="H143" s="223">
        <v>7.0499999999999998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126</v>
      </c>
      <c r="AU143" s="229" t="s">
        <v>84</v>
      </c>
      <c r="AV143" s="13" t="s">
        <v>86</v>
      </c>
      <c r="AW143" s="13" t="s">
        <v>37</v>
      </c>
      <c r="AX143" s="13" t="s">
        <v>76</v>
      </c>
      <c r="AY143" s="229" t="s">
        <v>117</v>
      </c>
    </row>
    <row r="144" s="13" customFormat="1">
      <c r="A144" s="13"/>
      <c r="B144" s="219"/>
      <c r="C144" s="220"/>
      <c r="D144" s="221" t="s">
        <v>126</v>
      </c>
      <c r="E144" s="259" t="s">
        <v>19</v>
      </c>
      <c r="F144" s="222" t="s">
        <v>303</v>
      </c>
      <c r="G144" s="220"/>
      <c r="H144" s="223">
        <v>7.0499999999999998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126</v>
      </c>
      <c r="AU144" s="229" t="s">
        <v>84</v>
      </c>
      <c r="AV144" s="13" t="s">
        <v>86</v>
      </c>
      <c r="AW144" s="13" t="s">
        <v>37</v>
      </c>
      <c r="AX144" s="13" t="s">
        <v>76</v>
      </c>
      <c r="AY144" s="229" t="s">
        <v>117</v>
      </c>
    </row>
    <row r="145" s="15" customFormat="1">
      <c r="A145" s="15"/>
      <c r="B145" s="260"/>
      <c r="C145" s="261"/>
      <c r="D145" s="221" t="s">
        <v>126</v>
      </c>
      <c r="E145" s="262" t="s">
        <v>19</v>
      </c>
      <c r="F145" s="263" t="s">
        <v>250</v>
      </c>
      <c r="G145" s="261"/>
      <c r="H145" s="264">
        <v>35.25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126</v>
      </c>
      <c r="AU145" s="270" t="s">
        <v>84</v>
      </c>
      <c r="AV145" s="15" t="s">
        <v>124</v>
      </c>
      <c r="AW145" s="15" t="s">
        <v>37</v>
      </c>
      <c r="AX145" s="15" t="s">
        <v>84</v>
      </c>
      <c r="AY145" s="270" t="s">
        <v>117</v>
      </c>
    </row>
    <row r="146" s="2" customFormat="1" ht="16.5" customHeight="1">
      <c r="A146" s="40"/>
      <c r="B146" s="41"/>
      <c r="C146" s="206" t="s">
        <v>178</v>
      </c>
      <c r="D146" s="206" t="s">
        <v>120</v>
      </c>
      <c r="E146" s="207" t="s">
        <v>304</v>
      </c>
      <c r="F146" s="208" t="s">
        <v>305</v>
      </c>
      <c r="G146" s="209" t="s">
        <v>189</v>
      </c>
      <c r="H146" s="210">
        <v>8865</v>
      </c>
      <c r="I146" s="211"/>
      <c r="J146" s="212">
        <f>ROUND(I146*H146,2)</f>
        <v>0</v>
      </c>
      <c r="K146" s="208" t="s">
        <v>190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124</v>
      </c>
      <c r="AT146" s="217" t="s">
        <v>120</v>
      </c>
      <c r="AU146" s="217" t="s">
        <v>84</v>
      </c>
      <c r="AY146" s="19" t="s">
        <v>117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124</v>
      </c>
      <c r="BM146" s="217" t="s">
        <v>306</v>
      </c>
    </row>
    <row r="147" s="2" customFormat="1">
      <c r="A147" s="40"/>
      <c r="B147" s="41"/>
      <c r="C147" s="42"/>
      <c r="D147" s="240" t="s">
        <v>192</v>
      </c>
      <c r="E147" s="42"/>
      <c r="F147" s="241" t="s">
        <v>307</v>
      </c>
      <c r="G147" s="42"/>
      <c r="H147" s="42"/>
      <c r="I147" s="242"/>
      <c r="J147" s="42"/>
      <c r="K147" s="42"/>
      <c r="L147" s="46"/>
      <c r="M147" s="243"/>
      <c r="N147" s="24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84</v>
      </c>
    </row>
    <row r="148" s="14" customFormat="1">
      <c r="A148" s="14"/>
      <c r="B148" s="249"/>
      <c r="C148" s="250"/>
      <c r="D148" s="221" t="s">
        <v>126</v>
      </c>
      <c r="E148" s="251" t="s">
        <v>19</v>
      </c>
      <c r="F148" s="252" t="s">
        <v>308</v>
      </c>
      <c r="G148" s="250"/>
      <c r="H148" s="251" t="s">
        <v>19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126</v>
      </c>
      <c r="AU148" s="258" t="s">
        <v>84</v>
      </c>
      <c r="AV148" s="14" t="s">
        <v>84</v>
      </c>
      <c r="AW148" s="14" t="s">
        <v>37</v>
      </c>
      <c r="AX148" s="14" t="s">
        <v>76</v>
      </c>
      <c r="AY148" s="258" t="s">
        <v>117</v>
      </c>
    </row>
    <row r="149" s="14" customFormat="1">
      <c r="A149" s="14"/>
      <c r="B149" s="249"/>
      <c r="C149" s="250"/>
      <c r="D149" s="221" t="s">
        <v>126</v>
      </c>
      <c r="E149" s="251" t="s">
        <v>19</v>
      </c>
      <c r="F149" s="252" t="s">
        <v>309</v>
      </c>
      <c r="G149" s="250"/>
      <c r="H149" s="251" t="s">
        <v>19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126</v>
      </c>
      <c r="AU149" s="258" t="s">
        <v>84</v>
      </c>
      <c r="AV149" s="14" t="s">
        <v>84</v>
      </c>
      <c r="AW149" s="14" t="s">
        <v>37</v>
      </c>
      <c r="AX149" s="14" t="s">
        <v>76</v>
      </c>
      <c r="AY149" s="258" t="s">
        <v>117</v>
      </c>
    </row>
    <row r="150" s="13" customFormat="1">
      <c r="A150" s="13"/>
      <c r="B150" s="219"/>
      <c r="C150" s="220"/>
      <c r="D150" s="221" t="s">
        <v>126</v>
      </c>
      <c r="E150" s="259" t="s">
        <v>19</v>
      </c>
      <c r="F150" s="222" t="s">
        <v>310</v>
      </c>
      <c r="G150" s="220"/>
      <c r="H150" s="223">
        <v>1773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126</v>
      </c>
      <c r="AU150" s="229" t="s">
        <v>84</v>
      </c>
      <c r="AV150" s="13" t="s">
        <v>86</v>
      </c>
      <c r="AW150" s="13" t="s">
        <v>37</v>
      </c>
      <c r="AX150" s="13" t="s">
        <v>76</v>
      </c>
      <c r="AY150" s="229" t="s">
        <v>117</v>
      </c>
    </row>
    <row r="151" s="13" customFormat="1">
      <c r="A151" s="13"/>
      <c r="B151" s="219"/>
      <c r="C151" s="220"/>
      <c r="D151" s="221" t="s">
        <v>126</v>
      </c>
      <c r="E151" s="259" t="s">
        <v>19</v>
      </c>
      <c r="F151" s="222" t="s">
        <v>310</v>
      </c>
      <c r="G151" s="220"/>
      <c r="H151" s="223">
        <v>1773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126</v>
      </c>
      <c r="AU151" s="229" t="s">
        <v>84</v>
      </c>
      <c r="AV151" s="13" t="s">
        <v>86</v>
      </c>
      <c r="AW151" s="13" t="s">
        <v>37</v>
      </c>
      <c r="AX151" s="13" t="s">
        <v>76</v>
      </c>
      <c r="AY151" s="229" t="s">
        <v>117</v>
      </c>
    </row>
    <row r="152" s="13" customFormat="1">
      <c r="A152" s="13"/>
      <c r="B152" s="219"/>
      <c r="C152" s="220"/>
      <c r="D152" s="221" t="s">
        <v>126</v>
      </c>
      <c r="E152" s="259" t="s">
        <v>19</v>
      </c>
      <c r="F152" s="222" t="s">
        <v>310</v>
      </c>
      <c r="G152" s="220"/>
      <c r="H152" s="223">
        <v>1773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126</v>
      </c>
      <c r="AU152" s="229" t="s">
        <v>84</v>
      </c>
      <c r="AV152" s="13" t="s">
        <v>86</v>
      </c>
      <c r="AW152" s="13" t="s">
        <v>37</v>
      </c>
      <c r="AX152" s="13" t="s">
        <v>76</v>
      </c>
      <c r="AY152" s="229" t="s">
        <v>117</v>
      </c>
    </row>
    <row r="153" s="13" customFormat="1">
      <c r="A153" s="13"/>
      <c r="B153" s="219"/>
      <c r="C153" s="220"/>
      <c r="D153" s="221" t="s">
        <v>126</v>
      </c>
      <c r="E153" s="259" t="s">
        <v>19</v>
      </c>
      <c r="F153" s="222" t="s">
        <v>310</v>
      </c>
      <c r="G153" s="220"/>
      <c r="H153" s="223">
        <v>1773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126</v>
      </c>
      <c r="AU153" s="229" t="s">
        <v>84</v>
      </c>
      <c r="AV153" s="13" t="s">
        <v>86</v>
      </c>
      <c r="AW153" s="13" t="s">
        <v>37</v>
      </c>
      <c r="AX153" s="13" t="s">
        <v>76</v>
      </c>
      <c r="AY153" s="229" t="s">
        <v>117</v>
      </c>
    </row>
    <row r="154" s="13" customFormat="1">
      <c r="A154" s="13"/>
      <c r="B154" s="219"/>
      <c r="C154" s="220"/>
      <c r="D154" s="221" t="s">
        <v>126</v>
      </c>
      <c r="E154" s="259" t="s">
        <v>19</v>
      </c>
      <c r="F154" s="222" t="s">
        <v>310</v>
      </c>
      <c r="G154" s="220"/>
      <c r="H154" s="223">
        <v>1773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126</v>
      </c>
      <c r="AU154" s="229" t="s">
        <v>84</v>
      </c>
      <c r="AV154" s="13" t="s">
        <v>86</v>
      </c>
      <c r="AW154" s="13" t="s">
        <v>37</v>
      </c>
      <c r="AX154" s="13" t="s">
        <v>76</v>
      </c>
      <c r="AY154" s="229" t="s">
        <v>117</v>
      </c>
    </row>
    <row r="155" s="15" customFormat="1">
      <c r="A155" s="15"/>
      <c r="B155" s="260"/>
      <c r="C155" s="261"/>
      <c r="D155" s="221" t="s">
        <v>126</v>
      </c>
      <c r="E155" s="262" t="s">
        <v>19</v>
      </c>
      <c r="F155" s="263" t="s">
        <v>250</v>
      </c>
      <c r="G155" s="261"/>
      <c r="H155" s="264">
        <v>8865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126</v>
      </c>
      <c r="AU155" s="270" t="s">
        <v>84</v>
      </c>
      <c r="AV155" s="15" t="s">
        <v>124</v>
      </c>
      <c r="AW155" s="15" t="s">
        <v>37</v>
      </c>
      <c r="AX155" s="15" t="s">
        <v>84</v>
      </c>
      <c r="AY155" s="270" t="s">
        <v>117</v>
      </c>
    </row>
    <row r="156" s="2" customFormat="1" ht="21.75" customHeight="1">
      <c r="A156" s="40"/>
      <c r="B156" s="41"/>
      <c r="C156" s="206" t="s">
        <v>182</v>
      </c>
      <c r="D156" s="206" t="s">
        <v>120</v>
      </c>
      <c r="E156" s="207" t="s">
        <v>279</v>
      </c>
      <c r="F156" s="208" t="s">
        <v>280</v>
      </c>
      <c r="G156" s="209" t="s">
        <v>215</v>
      </c>
      <c r="H156" s="210">
        <v>9.4559999999999995</v>
      </c>
      <c r="I156" s="211"/>
      <c r="J156" s="212">
        <f>ROUND(I156*H156,2)</f>
        <v>0</v>
      </c>
      <c r="K156" s="208" t="s">
        <v>190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120</v>
      </c>
      <c r="AU156" s="217" t="s">
        <v>84</v>
      </c>
      <c r="AY156" s="19" t="s">
        <v>117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124</v>
      </c>
      <c r="BM156" s="217" t="s">
        <v>311</v>
      </c>
    </row>
    <row r="157" s="2" customFormat="1">
      <c r="A157" s="40"/>
      <c r="B157" s="41"/>
      <c r="C157" s="42"/>
      <c r="D157" s="240" t="s">
        <v>192</v>
      </c>
      <c r="E157" s="42"/>
      <c r="F157" s="241" t="s">
        <v>282</v>
      </c>
      <c r="G157" s="42"/>
      <c r="H157" s="42"/>
      <c r="I157" s="242"/>
      <c r="J157" s="42"/>
      <c r="K157" s="42"/>
      <c r="L157" s="46"/>
      <c r="M157" s="243"/>
      <c r="N157" s="24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84</v>
      </c>
    </row>
    <row r="158" s="2" customFormat="1" ht="33" customHeight="1">
      <c r="A158" s="40"/>
      <c r="B158" s="41"/>
      <c r="C158" s="206" t="s">
        <v>186</v>
      </c>
      <c r="D158" s="206" t="s">
        <v>120</v>
      </c>
      <c r="E158" s="207" t="s">
        <v>283</v>
      </c>
      <c r="F158" s="208" t="s">
        <v>284</v>
      </c>
      <c r="G158" s="209" t="s">
        <v>215</v>
      </c>
      <c r="H158" s="210">
        <v>9.4559999999999995</v>
      </c>
      <c r="I158" s="211"/>
      <c r="J158" s="212">
        <f>ROUND(I158*H158,2)</f>
        <v>0</v>
      </c>
      <c r="K158" s="208" t="s">
        <v>190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124</v>
      </c>
      <c r="AT158" s="217" t="s">
        <v>120</v>
      </c>
      <c r="AU158" s="217" t="s">
        <v>84</v>
      </c>
      <c r="AY158" s="19" t="s">
        <v>117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124</v>
      </c>
      <c r="BM158" s="217" t="s">
        <v>312</v>
      </c>
    </row>
    <row r="159" s="2" customFormat="1">
      <c r="A159" s="40"/>
      <c r="B159" s="41"/>
      <c r="C159" s="42"/>
      <c r="D159" s="240" t="s">
        <v>192</v>
      </c>
      <c r="E159" s="42"/>
      <c r="F159" s="241" t="s">
        <v>286</v>
      </c>
      <c r="G159" s="42"/>
      <c r="H159" s="42"/>
      <c r="I159" s="242"/>
      <c r="J159" s="42"/>
      <c r="K159" s="42"/>
      <c r="L159" s="46"/>
      <c r="M159" s="243"/>
      <c r="N159" s="24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84</v>
      </c>
    </row>
    <row r="160" s="12" customFormat="1" ht="25.92" customHeight="1">
      <c r="A160" s="12"/>
      <c r="B160" s="190"/>
      <c r="C160" s="191"/>
      <c r="D160" s="192" t="s">
        <v>75</v>
      </c>
      <c r="E160" s="193" t="s">
        <v>313</v>
      </c>
      <c r="F160" s="193" t="s">
        <v>314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SUM(P161:P203)</f>
        <v>0</v>
      </c>
      <c r="Q160" s="198"/>
      <c r="R160" s="199">
        <f>SUM(R161:R203)</f>
        <v>0</v>
      </c>
      <c r="S160" s="198"/>
      <c r="T160" s="20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124</v>
      </c>
      <c r="AT160" s="202" t="s">
        <v>75</v>
      </c>
      <c r="AU160" s="202" t="s">
        <v>76</v>
      </c>
      <c r="AY160" s="201" t="s">
        <v>117</v>
      </c>
      <c r="BK160" s="203">
        <f>SUM(BK161:BK203)</f>
        <v>0</v>
      </c>
    </row>
    <row r="161" s="2" customFormat="1" ht="16.5" customHeight="1">
      <c r="A161" s="40"/>
      <c r="B161" s="41"/>
      <c r="C161" s="206" t="s">
        <v>195</v>
      </c>
      <c r="D161" s="206" t="s">
        <v>120</v>
      </c>
      <c r="E161" s="207" t="s">
        <v>315</v>
      </c>
      <c r="F161" s="208" t="s">
        <v>316</v>
      </c>
      <c r="G161" s="209" t="s">
        <v>189</v>
      </c>
      <c r="H161" s="210">
        <v>595</v>
      </c>
      <c r="I161" s="211"/>
      <c r="J161" s="212">
        <f>ROUND(I161*H161,2)</f>
        <v>0</v>
      </c>
      <c r="K161" s="208" t="s">
        <v>190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124</v>
      </c>
      <c r="AT161" s="217" t="s">
        <v>120</v>
      </c>
      <c r="AU161" s="217" t="s">
        <v>84</v>
      </c>
      <c r="AY161" s="19" t="s">
        <v>117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124</v>
      </c>
      <c r="BM161" s="217" t="s">
        <v>317</v>
      </c>
    </row>
    <row r="162" s="2" customFormat="1">
      <c r="A162" s="40"/>
      <c r="B162" s="41"/>
      <c r="C162" s="42"/>
      <c r="D162" s="240" t="s">
        <v>192</v>
      </c>
      <c r="E162" s="42"/>
      <c r="F162" s="241" t="s">
        <v>318</v>
      </c>
      <c r="G162" s="42"/>
      <c r="H162" s="42"/>
      <c r="I162" s="242"/>
      <c r="J162" s="42"/>
      <c r="K162" s="42"/>
      <c r="L162" s="46"/>
      <c r="M162" s="243"/>
      <c r="N162" s="24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192</v>
      </c>
      <c r="AU162" s="19" t="s">
        <v>84</v>
      </c>
    </row>
    <row r="163" s="14" customFormat="1">
      <c r="A163" s="14"/>
      <c r="B163" s="249"/>
      <c r="C163" s="250"/>
      <c r="D163" s="221" t="s">
        <v>126</v>
      </c>
      <c r="E163" s="251" t="s">
        <v>19</v>
      </c>
      <c r="F163" s="252" t="s">
        <v>319</v>
      </c>
      <c r="G163" s="250"/>
      <c r="H163" s="251" t="s">
        <v>19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126</v>
      </c>
      <c r="AU163" s="258" t="s">
        <v>84</v>
      </c>
      <c r="AV163" s="14" t="s">
        <v>84</v>
      </c>
      <c r="AW163" s="14" t="s">
        <v>37</v>
      </c>
      <c r="AX163" s="14" t="s">
        <v>76</v>
      </c>
      <c r="AY163" s="258" t="s">
        <v>117</v>
      </c>
    </row>
    <row r="164" s="14" customFormat="1">
      <c r="A164" s="14"/>
      <c r="B164" s="249"/>
      <c r="C164" s="250"/>
      <c r="D164" s="221" t="s">
        <v>126</v>
      </c>
      <c r="E164" s="251" t="s">
        <v>19</v>
      </c>
      <c r="F164" s="252" t="s">
        <v>320</v>
      </c>
      <c r="G164" s="250"/>
      <c r="H164" s="251" t="s">
        <v>19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126</v>
      </c>
      <c r="AU164" s="258" t="s">
        <v>84</v>
      </c>
      <c r="AV164" s="14" t="s">
        <v>84</v>
      </c>
      <c r="AW164" s="14" t="s">
        <v>37</v>
      </c>
      <c r="AX164" s="14" t="s">
        <v>76</v>
      </c>
      <c r="AY164" s="258" t="s">
        <v>117</v>
      </c>
    </row>
    <row r="165" s="13" customFormat="1">
      <c r="A165" s="13"/>
      <c r="B165" s="219"/>
      <c r="C165" s="220"/>
      <c r="D165" s="221" t="s">
        <v>126</v>
      </c>
      <c r="E165" s="259" t="s">
        <v>19</v>
      </c>
      <c r="F165" s="222" t="s">
        <v>321</v>
      </c>
      <c r="G165" s="220"/>
      <c r="H165" s="223">
        <v>119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126</v>
      </c>
      <c r="AU165" s="229" t="s">
        <v>84</v>
      </c>
      <c r="AV165" s="13" t="s">
        <v>86</v>
      </c>
      <c r="AW165" s="13" t="s">
        <v>37</v>
      </c>
      <c r="AX165" s="13" t="s">
        <v>76</v>
      </c>
      <c r="AY165" s="229" t="s">
        <v>117</v>
      </c>
    </row>
    <row r="166" s="13" customFormat="1">
      <c r="A166" s="13"/>
      <c r="B166" s="219"/>
      <c r="C166" s="220"/>
      <c r="D166" s="221" t="s">
        <v>126</v>
      </c>
      <c r="E166" s="259" t="s">
        <v>19</v>
      </c>
      <c r="F166" s="222" t="s">
        <v>321</v>
      </c>
      <c r="G166" s="220"/>
      <c r="H166" s="223">
        <v>119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126</v>
      </c>
      <c r="AU166" s="229" t="s">
        <v>84</v>
      </c>
      <c r="AV166" s="13" t="s">
        <v>86</v>
      </c>
      <c r="AW166" s="13" t="s">
        <v>37</v>
      </c>
      <c r="AX166" s="13" t="s">
        <v>76</v>
      </c>
      <c r="AY166" s="229" t="s">
        <v>117</v>
      </c>
    </row>
    <row r="167" s="13" customFormat="1">
      <c r="A167" s="13"/>
      <c r="B167" s="219"/>
      <c r="C167" s="220"/>
      <c r="D167" s="221" t="s">
        <v>126</v>
      </c>
      <c r="E167" s="259" t="s">
        <v>19</v>
      </c>
      <c r="F167" s="222" t="s">
        <v>321</v>
      </c>
      <c r="G167" s="220"/>
      <c r="H167" s="223">
        <v>119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126</v>
      </c>
      <c r="AU167" s="229" t="s">
        <v>84</v>
      </c>
      <c r="AV167" s="13" t="s">
        <v>86</v>
      </c>
      <c r="AW167" s="13" t="s">
        <v>37</v>
      </c>
      <c r="AX167" s="13" t="s">
        <v>76</v>
      </c>
      <c r="AY167" s="229" t="s">
        <v>117</v>
      </c>
    </row>
    <row r="168" s="13" customFormat="1">
      <c r="A168" s="13"/>
      <c r="B168" s="219"/>
      <c r="C168" s="220"/>
      <c r="D168" s="221" t="s">
        <v>126</v>
      </c>
      <c r="E168" s="259" t="s">
        <v>19</v>
      </c>
      <c r="F168" s="222" t="s">
        <v>321</v>
      </c>
      <c r="G168" s="220"/>
      <c r="H168" s="223">
        <v>119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126</v>
      </c>
      <c r="AU168" s="229" t="s">
        <v>84</v>
      </c>
      <c r="AV168" s="13" t="s">
        <v>86</v>
      </c>
      <c r="AW168" s="13" t="s">
        <v>37</v>
      </c>
      <c r="AX168" s="13" t="s">
        <v>76</v>
      </c>
      <c r="AY168" s="229" t="s">
        <v>117</v>
      </c>
    </row>
    <row r="169" s="13" customFormat="1">
      <c r="A169" s="13"/>
      <c r="B169" s="219"/>
      <c r="C169" s="220"/>
      <c r="D169" s="221" t="s">
        <v>126</v>
      </c>
      <c r="E169" s="259" t="s">
        <v>19</v>
      </c>
      <c r="F169" s="222" t="s">
        <v>321</v>
      </c>
      <c r="G169" s="220"/>
      <c r="H169" s="223">
        <v>119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126</v>
      </c>
      <c r="AU169" s="229" t="s">
        <v>84</v>
      </c>
      <c r="AV169" s="13" t="s">
        <v>86</v>
      </c>
      <c r="AW169" s="13" t="s">
        <v>37</v>
      </c>
      <c r="AX169" s="13" t="s">
        <v>76</v>
      </c>
      <c r="AY169" s="229" t="s">
        <v>117</v>
      </c>
    </row>
    <row r="170" s="15" customFormat="1">
      <c r="A170" s="15"/>
      <c r="B170" s="260"/>
      <c r="C170" s="261"/>
      <c r="D170" s="221" t="s">
        <v>126</v>
      </c>
      <c r="E170" s="262" t="s">
        <v>19</v>
      </c>
      <c r="F170" s="263" t="s">
        <v>250</v>
      </c>
      <c r="G170" s="261"/>
      <c r="H170" s="264">
        <v>595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126</v>
      </c>
      <c r="AU170" s="270" t="s">
        <v>84</v>
      </c>
      <c r="AV170" s="15" t="s">
        <v>124</v>
      </c>
      <c r="AW170" s="15" t="s">
        <v>37</v>
      </c>
      <c r="AX170" s="15" t="s">
        <v>84</v>
      </c>
      <c r="AY170" s="270" t="s">
        <v>117</v>
      </c>
    </row>
    <row r="171" s="2" customFormat="1" ht="16.5" customHeight="1">
      <c r="A171" s="40"/>
      <c r="B171" s="41"/>
      <c r="C171" s="206" t="s">
        <v>200</v>
      </c>
      <c r="D171" s="206" t="s">
        <v>120</v>
      </c>
      <c r="E171" s="207" t="s">
        <v>322</v>
      </c>
      <c r="F171" s="208" t="s">
        <v>323</v>
      </c>
      <c r="G171" s="209" t="s">
        <v>239</v>
      </c>
      <c r="H171" s="210">
        <v>29.75</v>
      </c>
      <c r="I171" s="211"/>
      <c r="J171" s="212">
        <f>ROUND(I171*H171,2)</f>
        <v>0</v>
      </c>
      <c r="K171" s="208" t="s">
        <v>190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124</v>
      </c>
      <c r="AT171" s="217" t="s">
        <v>120</v>
      </c>
      <c r="AU171" s="217" t="s">
        <v>84</v>
      </c>
      <c r="AY171" s="19" t="s">
        <v>117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124</v>
      </c>
      <c r="BM171" s="217" t="s">
        <v>324</v>
      </c>
    </row>
    <row r="172" s="2" customFormat="1">
      <c r="A172" s="40"/>
      <c r="B172" s="41"/>
      <c r="C172" s="42"/>
      <c r="D172" s="240" t="s">
        <v>192</v>
      </c>
      <c r="E172" s="42"/>
      <c r="F172" s="241" t="s">
        <v>325</v>
      </c>
      <c r="G172" s="42"/>
      <c r="H172" s="42"/>
      <c r="I172" s="242"/>
      <c r="J172" s="42"/>
      <c r="K172" s="42"/>
      <c r="L172" s="46"/>
      <c r="M172" s="243"/>
      <c r="N172" s="24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84</v>
      </c>
    </row>
    <row r="173" s="14" customFormat="1">
      <c r="A173" s="14"/>
      <c r="B173" s="249"/>
      <c r="C173" s="250"/>
      <c r="D173" s="221" t="s">
        <v>126</v>
      </c>
      <c r="E173" s="251" t="s">
        <v>19</v>
      </c>
      <c r="F173" s="252" t="s">
        <v>326</v>
      </c>
      <c r="G173" s="250"/>
      <c r="H173" s="251" t="s">
        <v>19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126</v>
      </c>
      <c r="AU173" s="258" t="s">
        <v>84</v>
      </c>
      <c r="AV173" s="14" t="s">
        <v>84</v>
      </c>
      <c r="AW173" s="14" t="s">
        <v>37</v>
      </c>
      <c r="AX173" s="14" t="s">
        <v>76</v>
      </c>
      <c r="AY173" s="258" t="s">
        <v>117</v>
      </c>
    </row>
    <row r="174" s="14" customFormat="1">
      <c r="A174" s="14"/>
      <c r="B174" s="249"/>
      <c r="C174" s="250"/>
      <c r="D174" s="221" t="s">
        <v>126</v>
      </c>
      <c r="E174" s="251" t="s">
        <v>19</v>
      </c>
      <c r="F174" s="252" t="s">
        <v>327</v>
      </c>
      <c r="G174" s="250"/>
      <c r="H174" s="251" t="s">
        <v>19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126</v>
      </c>
      <c r="AU174" s="258" t="s">
        <v>84</v>
      </c>
      <c r="AV174" s="14" t="s">
        <v>84</v>
      </c>
      <c r="AW174" s="14" t="s">
        <v>37</v>
      </c>
      <c r="AX174" s="14" t="s">
        <v>76</v>
      </c>
      <c r="AY174" s="258" t="s">
        <v>117</v>
      </c>
    </row>
    <row r="175" s="13" customFormat="1">
      <c r="A175" s="13"/>
      <c r="B175" s="219"/>
      <c r="C175" s="220"/>
      <c r="D175" s="221" t="s">
        <v>126</v>
      </c>
      <c r="E175" s="259" t="s">
        <v>19</v>
      </c>
      <c r="F175" s="222" t="s">
        <v>328</v>
      </c>
      <c r="G175" s="220"/>
      <c r="H175" s="223">
        <v>5.9500000000000002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126</v>
      </c>
      <c r="AU175" s="229" t="s">
        <v>84</v>
      </c>
      <c r="AV175" s="13" t="s">
        <v>86</v>
      </c>
      <c r="AW175" s="13" t="s">
        <v>37</v>
      </c>
      <c r="AX175" s="13" t="s">
        <v>76</v>
      </c>
      <c r="AY175" s="229" t="s">
        <v>117</v>
      </c>
    </row>
    <row r="176" s="13" customFormat="1">
      <c r="A176" s="13"/>
      <c r="B176" s="219"/>
      <c r="C176" s="220"/>
      <c r="D176" s="221" t="s">
        <v>126</v>
      </c>
      <c r="E176" s="259" t="s">
        <v>19</v>
      </c>
      <c r="F176" s="222" t="s">
        <v>328</v>
      </c>
      <c r="G176" s="220"/>
      <c r="H176" s="223">
        <v>5.9500000000000002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126</v>
      </c>
      <c r="AU176" s="229" t="s">
        <v>84</v>
      </c>
      <c r="AV176" s="13" t="s">
        <v>86</v>
      </c>
      <c r="AW176" s="13" t="s">
        <v>37</v>
      </c>
      <c r="AX176" s="13" t="s">
        <v>76</v>
      </c>
      <c r="AY176" s="229" t="s">
        <v>117</v>
      </c>
    </row>
    <row r="177" s="13" customFormat="1">
      <c r="A177" s="13"/>
      <c r="B177" s="219"/>
      <c r="C177" s="220"/>
      <c r="D177" s="221" t="s">
        <v>126</v>
      </c>
      <c r="E177" s="259" t="s">
        <v>19</v>
      </c>
      <c r="F177" s="222" t="s">
        <v>328</v>
      </c>
      <c r="G177" s="220"/>
      <c r="H177" s="223">
        <v>5.9500000000000002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126</v>
      </c>
      <c r="AU177" s="229" t="s">
        <v>84</v>
      </c>
      <c r="AV177" s="13" t="s">
        <v>86</v>
      </c>
      <c r="AW177" s="13" t="s">
        <v>37</v>
      </c>
      <c r="AX177" s="13" t="s">
        <v>76</v>
      </c>
      <c r="AY177" s="229" t="s">
        <v>117</v>
      </c>
    </row>
    <row r="178" s="13" customFormat="1">
      <c r="A178" s="13"/>
      <c r="B178" s="219"/>
      <c r="C178" s="220"/>
      <c r="D178" s="221" t="s">
        <v>126</v>
      </c>
      <c r="E178" s="259" t="s">
        <v>19</v>
      </c>
      <c r="F178" s="222" t="s">
        <v>328</v>
      </c>
      <c r="G178" s="220"/>
      <c r="H178" s="223">
        <v>5.9500000000000002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126</v>
      </c>
      <c r="AU178" s="229" t="s">
        <v>84</v>
      </c>
      <c r="AV178" s="13" t="s">
        <v>86</v>
      </c>
      <c r="AW178" s="13" t="s">
        <v>37</v>
      </c>
      <c r="AX178" s="13" t="s">
        <v>76</v>
      </c>
      <c r="AY178" s="229" t="s">
        <v>117</v>
      </c>
    </row>
    <row r="179" s="13" customFormat="1">
      <c r="A179" s="13"/>
      <c r="B179" s="219"/>
      <c r="C179" s="220"/>
      <c r="D179" s="221" t="s">
        <v>126</v>
      </c>
      <c r="E179" s="259" t="s">
        <v>19</v>
      </c>
      <c r="F179" s="222" t="s">
        <v>328</v>
      </c>
      <c r="G179" s="220"/>
      <c r="H179" s="223">
        <v>5.9500000000000002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126</v>
      </c>
      <c r="AU179" s="229" t="s">
        <v>84</v>
      </c>
      <c r="AV179" s="13" t="s">
        <v>86</v>
      </c>
      <c r="AW179" s="13" t="s">
        <v>37</v>
      </c>
      <c r="AX179" s="13" t="s">
        <v>76</v>
      </c>
      <c r="AY179" s="229" t="s">
        <v>117</v>
      </c>
    </row>
    <row r="180" s="15" customFormat="1">
      <c r="A180" s="15"/>
      <c r="B180" s="260"/>
      <c r="C180" s="261"/>
      <c r="D180" s="221" t="s">
        <v>126</v>
      </c>
      <c r="E180" s="262" t="s">
        <v>19</v>
      </c>
      <c r="F180" s="263" t="s">
        <v>250</v>
      </c>
      <c r="G180" s="261"/>
      <c r="H180" s="264">
        <v>29.75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126</v>
      </c>
      <c r="AU180" s="270" t="s">
        <v>84</v>
      </c>
      <c r="AV180" s="15" t="s">
        <v>124</v>
      </c>
      <c r="AW180" s="15" t="s">
        <v>37</v>
      </c>
      <c r="AX180" s="15" t="s">
        <v>84</v>
      </c>
      <c r="AY180" s="270" t="s">
        <v>117</v>
      </c>
    </row>
    <row r="181" s="2" customFormat="1" ht="16.5" customHeight="1">
      <c r="A181" s="40"/>
      <c r="B181" s="41"/>
      <c r="C181" s="206" t="s">
        <v>206</v>
      </c>
      <c r="D181" s="206" t="s">
        <v>120</v>
      </c>
      <c r="E181" s="207" t="s">
        <v>329</v>
      </c>
      <c r="F181" s="208" t="s">
        <v>330</v>
      </c>
      <c r="G181" s="209" t="s">
        <v>189</v>
      </c>
      <c r="H181" s="210">
        <v>1785</v>
      </c>
      <c r="I181" s="211"/>
      <c r="J181" s="212">
        <f>ROUND(I181*H181,2)</f>
        <v>0</v>
      </c>
      <c r="K181" s="208" t="s">
        <v>190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120</v>
      </c>
      <c r="AU181" s="217" t="s">
        <v>84</v>
      </c>
      <c r="AY181" s="19" t="s">
        <v>117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124</v>
      </c>
      <c r="BM181" s="217" t="s">
        <v>331</v>
      </c>
    </row>
    <row r="182" s="2" customFormat="1">
      <c r="A182" s="40"/>
      <c r="B182" s="41"/>
      <c r="C182" s="42"/>
      <c r="D182" s="240" t="s">
        <v>192</v>
      </c>
      <c r="E182" s="42"/>
      <c r="F182" s="241" t="s">
        <v>332</v>
      </c>
      <c r="G182" s="42"/>
      <c r="H182" s="42"/>
      <c r="I182" s="242"/>
      <c r="J182" s="42"/>
      <c r="K182" s="42"/>
      <c r="L182" s="46"/>
      <c r="M182" s="243"/>
      <c r="N182" s="24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84</v>
      </c>
    </row>
    <row r="183" s="14" customFormat="1">
      <c r="A183" s="14"/>
      <c r="B183" s="249"/>
      <c r="C183" s="250"/>
      <c r="D183" s="221" t="s">
        <v>126</v>
      </c>
      <c r="E183" s="251" t="s">
        <v>19</v>
      </c>
      <c r="F183" s="252" t="s">
        <v>333</v>
      </c>
      <c r="G183" s="250"/>
      <c r="H183" s="251" t="s">
        <v>19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126</v>
      </c>
      <c r="AU183" s="258" t="s">
        <v>84</v>
      </c>
      <c r="AV183" s="14" t="s">
        <v>84</v>
      </c>
      <c r="AW183" s="14" t="s">
        <v>37</v>
      </c>
      <c r="AX183" s="14" t="s">
        <v>76</v>
      </c>
      <c r="AY183" s="258" t="s">
        <v>117</v>
      </c>
    </row>
    <row r="184" s="14" customFormat="1">
      <c r="A184" s="14"/>
      <c r="B184" s="249"/>
      <c r="C184" s="250"/>
      <c r="D184" s="221" t="s">
        <v>126</v>
      </c>
      <c r="E184" s="251" t="s">
        <v>19</v>
      </c>
      <c r="F184" s="252" t="s">
        <v>309</v>
      </c>
      <c r="G184" s="250"/>
      <c r="H184" s="251" t="s">
        <v>19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126</v>
      </c>
      <c r="AU184" s="258" t="s">
        <v>84</v>
      </c>
      <c r="AV184" s="14" t="s">
        <v>84</v>
      </c>
      <c r="AW184" s="14" t="s">
        <v>37</v>
      </c>
      <c r="AX184" s="14" t="s">
        <v>76</v>
      </c>
      <c r="AY184" s="258" t="s">
        <v>117</v>
      </c>
    </row>
    <row r="185" s="13" customFormat="1">
      <c r="A185" s="13"/>
      <c r="B185" s="219"/>
      <c r="C185" s="220"/>
      <c r="D185" s="221" t="s">
        <v>126</v>
      </c>
      <c r="E185" s="259" t="s">
        <v>19</v>
      </c>
      <c r="F185" s="222" t="s">
        <v>334</v>
      </c>
      <c r="G185" s="220"/>
      <c r="H185" s="223">
        <v>357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126</v>
      </c>
      <c r="AU185" s="229" t="s">
        <v>84</v>
      </c>
      <c r="AV185" s="13" t="s">
        <v>86</v>
      </c>
      <c r="AW185" s="13" t="s">
        <v>37</v>
      </c>
      <c r="AX185" s="13" t="s">
        <v>76</v>
      </c>
      <c r="AY185" s="229" t="s">
        <v>117</v>
      </c>
    </row>
    <row r="186" s="13" customFormat="1">
      <c r="A186" s="13"/>
      <c r="B186" s="219"/>
      <c r="C186" s="220"/>
      <c r="D186" s="221" t="s">
        <v>126</v>
      </c>
      <c r="E186" s="259" t="s">
        <v>19</v>
      </c>
      <c r="F186" s="222" t="s">
        <v>334</v>
      </c>
      <c r="G186" s="220"/>
      <c r="H186" s="223">
        <v>357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126</v>
      </c>
      <c r="AU186" s="229" t="s">
        <v>84</v>
      </c>
      <c r="AV186" s="13" t="s">
        <v>86</v>
      </c>
      <c r="AW186" s="13" t="s">
        <v>37</v>
      </c>
      <c r="AX186" s="13" t="s">
        <v>76</v>
      </c>
      <c r="AY186" s="229" t="s">
        <v>117</v>
      </c>
    </row>
    <row r="187" s="13" customFormat="1">
      <c r="A187" s="13"/>
      <c r="B187" s="219"/>
      <c r="C187" s="220"/>
      <c r="D187" s="221" t="s">
        <v>126</v>
      </c>
      <c r="E187" s="259" t="s">
        <v>19</v>
      </c>
      <c r="F187" s="222" t="s">
        <v>334</v>
      </c>
      <c r="G187" s="220"/>
      <c r="H187" s="223">
        <v>357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126</v>
      </c>
      <c r="AU187" s="229" t="s">
        <v>84</v>
      </c>
      <c r="AV187" s="13" t="s">
        <v>86</v>
      </c>
      <c r="AW187" s="13" t="s">
        <v>37</v>
      </c>
      <c r="AX187" s="13" t="s">
        <v>76</v>
      </c>
      <c r="AY187" s="229" t="s">
        <v>117</v>
      </c>
    </row>
    <row r="188" s="13" customFormat="1">
      <c r="A188" s="13"/>
      <c r="B188" s="219"/>
      <c r="C188" s="220"/>
      <c r="D188" s="221" t="s">
        <v>126</v>
      </c>
      <c r="E188" s="259" t="s">
        <v>19</v>
      </c>
      <c r="F188" s="222" t="s">
        <v>334</v>
      </c>
      <c r="G188" s="220"/>
      <c r="H188" s="223">
        <v>357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126</v>
      </c>
      <c r="AU188" s="229" t="s">
        <v>84</v>
      </c>
      <c r="AV188" s="13" t="s">
        <v>86</v>
      </c>
      <c r="AW188" s="13" t="s">
        <v>37</v>
      </c>
      <c r="AX188" s="13" t="s">
        <v>76</v>
      </c>
      <c r="AY188" s="229" t="s">
        <v>117</v>
      </c>
    </row>
    <row r="189" s="13" customFormat="1">
      <c r="A189" s="13"/>
      <c r="B189" s="219"/>
      <c r="C189" s="220"/>
      <c r="D189" s="221" t="s">
        <v>126</v>
      </c>
      <c r="E189" s="259" t="s">
        <v>19</v>
      </c>
      <c r="F189" s="222" t="s">
        <v>334</v>
      </c>
      <c r="G189" s="220"/>
      <c r="H189" s="223">
        <v>357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126</v>
      </c>
      <c r="AU189" s="229" t="s">
        <v>84</v>
      </c>
      <c r="AV189" s="13" t="s">
        <v>86</v>
      </c>
      <c r="AW189" s="13" t="s">
        <v>37</v>
      </c>
      <c r="AX189" s="13" t="s">
        <v>76</v>
      </c>
      <c r="AY189" s="229" t="s">
        <v>117</v>
      </c>
    </row>
    <row r="190" s="15" customFormat="1">
      <c r="A190" s="15"/>
      <c r="B190" s="260"/>
      <c r="C190" s="261"/>
      <c r="D190" s="221" t="s">
        <v>126</v>
      </c>
      <c r="E190" s="262" t="s">
        <v>19</v>
      </c>
      <c r="F190" s="263" t="s">
        <v>250</v>
      </c>
      <c r="G190" s="261"/>
      <c r="H190" s="264">
        <v>1785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126</v>
      </c>
      <c r="AU190" s="270" t="s">
        <v>84</v>
      </c>
      <c r="AV190" s="15" t="s">
        <v>124</v>
      </c>
      <c r="AW190" s="15" t="s">
        <v>37</v>
      </c>
      <c r="AX190" s="15" t="s">
        <v>84</v>
      </c>
      <c r="AY190" s="270" t="s">
        <v>117</v>
      </c>
    </row>
    <row r="191" s="2" customFormat="1" ht="24.15" customHeight="1">
      <c r="A191" s="40"/>
      <c r="B191" s="41"/>
      <c r="C191" s="206" t="s">
        <v>212</v>
      </c>
      <c r="D191" s="206" t="s">
        <v>120</v>
      </c>
      <c r="E191" s="207" t="s">
        <v>335</v>
      </c>
      <c r="F191" s="208" t="s">
        <v>336</v>
      </c>
      <c r="G191" s="209" t="s">
        <v>189</v>
      </c>
      <c r="H191" s="210">
        <v>2955</v>
      </c>
      <c r="I191" s="211"/>
      <c r="J191" s="212">
        <f>ROUND(I191*H191,2)</f>
        <v>0</v>
      </c>
      <c r="K191" s="208" t="s">
        <v>190</v>
      </c>
      <c r="L191" s="46"/>
      <c r="M191" s="213" t="s">
        <v>19</v>
      </c>
      <c r="N191" s="214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124</v>
      </c>
      <c r="AT191" s="217" t="s">
        <v>120</v>
      </c>
      <c r="AU191" s="217" t="s">
        <v>84</v>
      </c>
      <c r="AY191" s="19" t="s">
        <v>117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124</v>
      </c>
      <c r="BM191" s="217" t="s">
        <v>337</v>
      </c>
    </row>
    <row r="192" s="2" customFormat="1">
      <c r="A192" s="40"/>
      <c r="B192" s="41"/>
      <c r="C192" s="42"/>
      <c r="D192" s="240" t="s">
        <v>192</v>
      </c>
      <c r="E192" s="42"/>
      <c r="F192" s="241" t="s">
        <v>338</v>
      </c>
      <c r="G192" s="42"/>
      <c r="H192" s="42"/>
      <c r="I192" s="242"/>
      <c r="J192" s="42"/>
      <c r="K192" s="42"/>
      <c r="L192" s="46"/>
      <c r="M192" s="243"/>
      <c r="N192" s="24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192</v>
      </c>
      <c r="AU192" s="19" t="s">
        <v>84</v>
      </c>
    </row>
    <row r="193" s="14" customFormat="1">
      <c r="A193" s="14"/>
      <c r="B193" s="249"/>
      <c r="C193" s="250"/>
      <c r="D193" s="221" t="s">
        <v>126</v>
      </c>
      <c r="E193" s="251" t="s">
        <v>19</v>
      </c>
      <c r="F193" s="252" t="s">
        <v>339</v>
      </c>
      <c r="G193" s="250"/>
      <c r="H193" s="251" t="s">
        <v>19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126</v>
      </c>
      <c r="AU193" s="258" t="s">
        <v>84</v>
      </c>
      <c r="AV193" s="14" t="s">
        <v>84</v>
      </c>
      <c r="AW193" s="14" t="s">
        <v>37</v>
      </c>
      <c r="AX193" s="14" t="s">
        <v>76</v>
      </c>
      <c r="AY193" s="258" t="s">
        <v>117</v>
      </c>
    </row>
    <row r="194" s="14" customFormat="1">
      <c r="A194" s="14"/>
      <c r="B194" s="249"/>
      <c r="C194" s="250"/>
      <c r="D194" s="221" t="s">
        <v>126</v>
      </c>
      <c r="E194" s="251" t="s">
        <v>19</v>
      </c>
      <c r="F194" s="252" t="s">
        <v>340</v>
      </c>
      <c r="G194" s="250"/>
      <c r="H194" s="251" t="s">
        <v>19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126</v>
      </c>
      <c r="AU194" s="258" t="s">
        <v>84</v>
      </c>
      <c r="AV194" s="14" t="s">
        <v>84</v>
      </c>
      <c r="AW194" s="14" t="s">
        <v>37</v>
      </c>
      <c r="AX194" s="14" t="s">
        <v>76</v>
      </c>
      <c r="AY194" s="258" t="s">
        <v>117</v>
      </c>
    </row>
    <row r="195" s="13" customFormat="1">
      <c r="A195" s="13"/>
      <c r="B195" s="219"/>
      <c r="C195" s="220"/>
      <c r="D195" s="221" t="s">
        <v>126</v>
      </c>
      <c r="E195" s="259" t="s">
        <v>19</v>
      </c>
      <c r="F195" s="222" t="s">
        <v>341</v>
      </c>
      <c r="G195" s="220"/>
      <c r="H195" s="223">
        <v>591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126</v>
      </c>
      <c r="AU195" s="229" t="s">
        <v>84</v>
      </c>
      <c r="AV195" s="13" t="s">
        <v>86</v>
      </c>
      <c r="AW195" s="13" t="s">
        <v>37</v>
      </c>
      <c r="AX195" s="13" t="s">
        <v>76</v>
      </c>
      <c r="AY195" s="229" t="s">
        <v>117</v>
      </c>
    </row>
    <row r="196" s="13" customFormat="1">
      <c r="A196" s="13"/>
      <c r="B196" s="219"/>
      <c r="C196" s="220"/>
      <c r="D196" s="221" t="s">
        <v>126</v>
      </c>
      <c r="E196" s="259" t="s">
        <v>19</v>
      </c>
      <c r="F196" s="222" t="s">
        <v>341</v>
      </c>
      <c r="G196" s="220"/>
      <c r="H196" s="223">
        <v>591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126</v>
      </c>
      <c r="AU196" s="229" t="s">
        <v>84</v>
      </c>
      <c r="AV196" s="13" t="s">
        <v>86</v>
      </c>
      <c r="AW196" s="13" t="s">
        <v>37</v>
      </c>
      <c r="AX196" s="13" t="s">
        <v>76</v>
      </c>
      <c r="AY196" s="229" t="s">
        <v>117</v>
      </c>
    </row>
    <row r="197" s="13" customFormat="1">
      <c r="A197" s="13"/>
      <c r="B197" s="219"/>
      <c r="C197" s="220"/>
      <c r="D197" s="221" t="s">
        <v>126</v>
      </c>
      <c r="E197" s="259" t="s">
        <v>19</v>
      </c>
      <c r="F197" s="222" t="s">
        <v>341</v>
      </c>
      <c r="G197" s="220"/>
      <c r="H197" s="223">
        <v>591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126</v>
      </c>
      <c r="AU197" s="229" t="s">
        <v>84</v>
      </c>
      <c r="AV197" s="13" t="s">
        <v>86</v>
      </c>
      <c r="AW197" s="13" t="s">
        <v>37</v>
      </c>
      <c r="AX197" s="13" t="s">
        <v>76</v>
      </c>
      <c r="AY197" s="229" t="s">
        <v>117</v>
      </c>
    </row>
    <row r="198" s="13" customFormat="1">
      <c r="A198" s="13"/>
      <c r="B198" s="219"/>
      <c r="C198" s="220"/>
      <c r="D198" s="221" t="s">
        <v>126</v>
      </c>
      <c r="E198" s="259" t="s">
        <v>19</v>
      </c>
      <c r="F198" s="222" t="s">
        <v>341</v>
      </c>
      <c r="G198" s="220"/>
      <c r="H198" s="223">
        <v>591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126</v>
      </c>
      <c r="AU198" s="229" t="s">
        <v>84</v>
      </c>
      <c r="AV198" s="13" t="s">
        <v>86</v>
      </c>
      <c r="AW198" s="13" t="s">
        <v>37</v>
      </c>
      <c r="AX198" s="13" t="s">
        <v>76</v>
      </c>
      <c r="AY198" s="229" t="s">
        <v>117</v>
      </c>
    </row>
    <row r="199" s="13" customFormat="1">
      <c r="A199" s="13"/>
      <c r="B199" s="219"/>
      <c r="C199" s="220"/>
      <c r="D199" s="221" t="s">
        <v>126</v>
      </c>
      <c r="E199" s="259" t="s">
        <v>19</v>
      </c>
      <c r="F199" s="222" t="s">
        <v>341</v>
      </c>
      <c r="G199" s="220"/>
      <c r="H199" s="223">
        <v>591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126</v>
      </c>
      <c r="AU199" s="229" t="s">
        <v>84</v>
      </c>
      <c r="AV199" s="13" t="s">
        <v>86</v>
      </c>
      <c r="AW199" s="13" t="s">
        <v>37</v>
      </c>
      <c r="AX199" s="13" t="s">
        <v>76</v>
      </c>
      <c r="AY199" s="229" t="s">
        <v>117</v>
      </c>
    </row>
    <row r="200" s="15" customFormat="1">
      <c r="A200" s="15"/>
      <c r="B200" s="260"/>
      <c r="C200" s="261"/>
      <c r="D200" s="221" t="s">
        <v>126</v>
      </c>
      <c r="E200" s="262" t="s">
        <v>19</v>
      </c>
      <c r="F200" s="263" t="s">
        <v>250</v>
      </c>
      <c r="G200" s="261"/>
      <c r="H200" s="264">
        <v>2955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126</v>
      </c>
      <c r="AU200" s="270" t="s">
        <v>84</v>
      </c>
      <c r="AV200" s="15" t="s">
        <v>124</v>
      </c>
      <c r="AW200" s="15" t="s">
        <v>37</v>
      </c>
      <c r="AX200" s="15" t="s">
        <v>84</v>
      </c>
      <c r="AY200" s="270" t="s">
        <v>117</v>
      </c>
    </row>
    <row r="201" s="2" customFormat="1" ht="24.15" customHeight="1">
      <c r="A201" s="40"/>
      <c r="B201" s="41"/>
      <c r="C201" s="206" t="s">
        <v>218</v>
      </c>
      <c r="D201" s="206" t="s">
        <v>120</v>
      </c>
      <c r="E201" s="207" t="s">
        <v>275</v>
      </c>
      <c r="F201" s="208" t="s">
        <v>276</v>
      </c>
      <c r="G201" s="209" t="s">
        <v>215</v>
      </c>
      <c r="H201" s="210">
        <v>5</v>
      </c>
      <c r="I201" s="211"/>
      <c r="J201" s="212">
        <f>ROUND(I201*H201,2)</f>
        <v>0</v>
      </c>
      <c r="K201" s="208" t="s">
        <v>190</v>
      </c>
      <c r="L201" s="46"/>
      <c r="M201" s="213" t="s">
        <v>19</v>
      </c>
      <c r="N201" s="214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120</v>
      </c>
      <c r="AU201" s="217" t="s">
        <v>84</v>
      </c>
      <c r="AY201" s="19" t="s">
        <v>117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124</v>
      </c>
      <c r="BM201" s="217" t="s">
        <v>342</v>
      </c>
    </row>
    <row r="202" s="2" customFormat="1">
      <c r="A202" s="40"/>
      <c r="B202" s="41"/>
      <c r="C202" s="42"/>
      <c r="D202" s="240" t="s">
        <v>192</v>
      </c>
      <c r="E202" s="42"/>
      <c r="F202" s="241" t="s">
        <v>278</v>
      </c>
      <c r="G202" s="42"/>
      <c r="H202" s="42"/>
      <c r="I202" s="242"/>
      <c r="J202" s="42"/>
      <c r="K202" s="42"/>
      <c r="L202" s="46"/>
      <c r="M202" s="243"/>
      <c r="N202" s="24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192</v>
      </c>
      <c r="AU202" s="19" t="s">
        <v>84</v>
      </c>
    </row>
    <row r="203" s="2" customFormat="1">
      <c r="A203" s="40"/>
      <c r="B203" s="41"/>
      <c r="C203" s="42"/>
      <c r="D203" s="221" t="s">
        <v>241</v>
      </c>
      <c r="E203" s="42"/>
      <c r="F203" s="248" t="s">
        <v>242</v>
      </c>
      <c r="G203" s="42"/>
      <c r="H203" s="42"/>
      <c r="I203" s="242"/>
      <c r="J203" s="42"/>
      <c r="K203" s="42"/>
      <c r="L203" s="46"/>
      <c r="M203" s="243"/>
      <c r="N203" s="24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241</v>
      </c>
      <c r="AU203" s="19" t="s">
        <v>84</v>
      </c>
    </row>
    <row r="204" s="12" customFormat="1" ht="25.92" customHeight="1">
      <c r="A204" s="12"/>
      <c r="B204" s="190"/>
      <c r="C204" s="191"/>
      <c r="D204" s="192" t="s">
        <v>75</v>
      </c>
      <c r="E204" s="193" t="s">
        <v>343</v>
      </c>
      <c r="F204" s="193" t="s">
        <v>344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SUM(P205:P265)</f>
        <v>0</v>
      </c>
      <c r="Q204" s="198"/>
      <c r="R204" s="199">
        <f>SUM(R205:R265)</f>
        <v>0.13</v>
      </c>
      <c r="S204" s="198"/>
      <c r="T204" s="200">
        <f>SUM(T205:T265)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124</v>
      </c>
      <c r="AT204" s="202" t="s">
        <v>75</v>
      </c>
      <c r="AU204" s="202" t="s">
        <v>76</v>
      </c>
      <c r="AY204" s="201" t="s">
        <v>117</v>
      </c>
      <c r="BK204" s="203">
        <f>SUM(BK205:BK265)</f>
        <v>0</v>
      </c>
    </row>
    <row r="205" s="2" customFormat="1" ht="21.75" customHeight="1">
      <c r="A205" s="40"/>
      <c r="B205" s="41"/>
      <c r="C205" s="206" t="s">
        <v>7</v>
      </c>
      <c r="D205" s="206" t="s">
        <v>120</v>
      </c>
      <c r="E205" s="207" t="s">
        <v>345</v>
      </c>
      <c r="F205" s="208" t="s">
        <v>346</v>
      </c>
      <c r="G205" s="209" t="s">
        <v>189</v>
      </c>
      <c r="H205" s="210">
        <v>41040</v>
      </c>
      <c r="I205" s="211"/>
      <c r="J205" s="212">
        <f>ROUND(I205*H205,2)</f>
        <v>0</v>
      </c>
      <c r="K205" s="208" t="s">
        <v>190</v>
      </c>
      <c r="L205" s="46"/>
      <c r="M205" s="213" t="s">
        <v>19</v>
      </c>
      <c r="N205" s="214" t="s">
        <v>47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120</v>
      </c>
      <c r="AU205" s="217" t="s">
        <v>84</v>
      </c>
      <c r="AY205" s="19" t="s">
        <v>117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124</v>
      </c>
      <c r="BM205" s="217" t="s">
        <v>347</v>
      </c>
    </row>
    <row r="206" s="2" customFormat="1">
      <c r="A206" s="40"/>
      <c r="B206" s="41"/>
      <c r="C206" s="42"/>
      <c r="D206" s="240" t="s">
        <v>192</v>
      </c>
      <c r="E206" s="42"/>
      <c r="F206" s="241" t="s">
        <v>348</v>
      </c>
      <c r="G206" s="42"/>
      <c r="H206" s="42"/>
      <c r="I206" s="242"/>
      <c r="J206" s="42"/>
      <c r="K206" s="42"/>
      <c r="L206" s="46"/>
      <c r="M206" s="243"/>
      <c r="N206" s="24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192</v>
      </c>
      <c r="AU206" s="19" t="s">
        <v>84</v>
      </c>
    </row>
    <row r="207" s="14" customFormat="1">
      <c r="A207" s="14"/>
      <c r="B207" s="249"/>
      <c r="C207" s="250"/>
      <c r="D207" s="221" t="s">
        <v>126</v>
      </c>
      <c r="E207" s="251" t="s">
        <v>19</v>
      </c>
      <c r="F207" s="252" t="s">
        <v>349</v>
      </c>
      <c r="G207" s="250"/>
      <c r="H207" s="251" t="s">
        <v>19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126</v>
      </c>
      <c r="AU207" s="258" t="s">
        <v>84</v>
      </c>
      <c r="AV207" s="14" t="s">
        <v>84</v>
      </c>
      <c r="AW207" s="14" t="s">
        <v>37</v>
      </c>
      <c r="AX207" s="14" t="s">
        <v>76</v>
      </c>
      <c r="AY207" s="258" t="s">
        <v>117</v>
      </c>
    </row>
    <row r="208" s="14" customFormat="1">
      <c r="A208" s="14"/>
      <c r="B208" s="249"/>
      <c r="C208" s="250"/>
      <c r="D208" s="221" t="s">
        <v>126</v>
      </c>
      <c r="E208" s="251" t="s">
        <v>19</v>
      </c>
      <c r="F208" s="252" t="s">
        <v>350</v>
      </c>
      <c r="G208" s="250"/>
      <c r="H208" s="251" t="s">
        <v>19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126</v>
      </c>
      <c r="AU208" s="258" t="s">
        <v>84</v>
      </c>
      <c r="AV208" s="14" t="s">
        <v>84</v>
      </c>
      <c r="AW208" s="14" t="s">
        <v>37</v>
      </c>
      <c r="AX208" s="14" t="s">
        <v>76</v>
      </c>
      <c r="AY208" s="258" t="s">
        <v>117</v>
      </c>
    </row>
    <row r="209" s="13" customFormat="1">
      <c r="A209" s="13"/>
      <c r="B209" s="219"/>
      <c r="C209" s="220"/>
      <c r="D209" s="221" t="s">
        <v>126</v>
      </c>
      <c r="E209" s="259" t="s">
        <v>19</v>
      </c>
      <c r="F209" s="222" t="s">
        <v>351</v>
      </c>
      <c r="G209" s="220"/>
      <c r="H209" s="223">
        <v>8208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126</v>
      </c>
      <c r="AU209" s="229" t="s">
        <v>84</v>
      </c>
      <c r="AV209" s="13" t="s">
        <v>86</v>
      </c>
      <c r="AW209" s="13" t="s">
        <v>37</v>
      </c>
      <c r="AX209" s="13" t="s">
        <v>76</v>
      </c>
      <c r="AY209" s="229" t="s">
        <v>117</v>
      </c>
    </row>
    <row r="210" s="13" customFormat="1">
      <c r="A210" s="13"/>
      <c r="B210" s="219"/>
      <c r="C210" s="220"/>
      <c r="D210" s="221" t="s">
        <v>126</v>
      </c>
      <c r="E210" s="259" t="s">
        <v>19</v>
      </c>
      <c r="F210" s="222" t="s">
        <v>351</v>
      </c>
      <c r="G210" s="220"/>
      <c r="H210" s="223">
        <v>8208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126</v>
      </c>
      <c r="AU210" s="229" t="s">
        <v>84</v>
      </c>
      <c r="AV210" s="13" t="s">
        <v>86</v>
      </c>
      <c r="AW210" s="13" t="s">
        <v>37</v>
      </c>
      <c r="AX210" s="13" t="s">
        <v>76</v>
      </c>
      <c r="AY210" s="229" t="s">
        <v>117</v>
      </c>
    </row>
    <row r="211" s="13" customFormat="1">
      <c r="A211" s="13"/>
      <c r="B211" s="219"/>
      <c r="C211" s="220"/>
      <c r="D211" s="221" t="s">
        <v>126</v>
      </c>
      <c r="E211" s="259" t="s">
        <v>19</v>
      </c>
      <c r="F211" s="222" t="s">
        <v>351</v>
      </c>
      <c r="G211" s="220"/>
      <c r="H211" s="223">
        <v>8208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126</v>
      </c>
      <c r="AU211" s="229" t="s">
        <v>84</v>
      </c>
      <c r="AV211" s="13" t="s">
        <v>86</v>
      </c>
      <c r="AW211" s="13" t="s">
        <v>37</v>
      </c>
      <c r="AX211" s="13" t="s">
        <v>76</v>
      </c>
      <c r="AY211" s="229" t="s">
        <v>117</v>
      </c>
    </row>
    <row r="212" s="13" customFormat="1">
      <c r="A212" s="13"/>
      <c r="B212" s="219"/>
      <c r="C212" s="220"/>
      <c r="D212" s="221" t="s">
        <v>126</v>
      </c>
      <c r="E212" s="259" t="s">
        <v>19</v>
      </c>
      <c r="F212" s="222" t="s">
        <v>351</v>
      </c>
      <c r="G212" s="220"/>
      <c r="H212" s="223">
        <v>8208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126</v>
      </c>
      <c r="AU212" s="229" t="s">
        <v>84</v>
      </c>
      <c r="AV212" s="13" t="s">
        <v>86</v>
      </c>
      <c r="AW212" s="13" t="s">
        <v>37</v>
      </c>
      <c r="AX212" s="13" t="s">
        <v>76</v>
      </c>
      <c r="AY212" s="229" t="s">
        <v>117</v>
      </c>
    </row>
    <row r="213" s="13" customFormat="1">
      <c r="A213" s="13"/>
      <c r="B213" s="219"/>
      <c r="C213" s="220"/>
      <c r="D213" s="221" t="s">
        <v>126</v>
      </c>
      <c r="E213" s="259" t="s">
        <v>19</v>
      </c>
      <c r="F213" s="222" t="s">
        <v>351</v>
      </c>
      <c r="G213" s="220"/>
      <c r="H213" s="223">
        <v>8208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126</v>
      </c>
      <c r="AU213" s="229" t="s">
        <v>84</v>
      </c>
      <c r="AV213" s="13" t="s">
        <v>86</v>
      </c>
      <c r="AW213" s="13" t="s">
        <v>37</v>
      </c>
      <c r="AX213" s="13" t="s">
        <v>76</v>
      </c>
      <c r="AY213" s="229" t="s">
        <v>117</v>
      </c>
    </row>
    <row r="214" s="15" customFormat="1">
      <c r="A214" s="15"/>
      <c r="B214" s="260"/>
      <c r="C214" s="261"/>
      <c r="D214" s="221" t="s">
        <v>126</v>
      </c>
      <c r="E214" s="262" t="s">
        <v>19</v>
      </c>
      <c r="F214" s="263" t="s">
        <v>250</v>
      </c>
      <c r="G214" s="261"/>
      <c r="H214" s="264">
        <v>41040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126</v>
      </c>
      <c r="AU214" s="270" t="s">
        <v>84</v>
      </c>
      <c r="AV214" s="15" t="s">
        <v>124</v>
      </c>
      <c r="AW214" s="15" t="s">
        <v>37</v>
      </c>
      <c r="AX214" s="15" t="s">
        <v>84</v>
      </c>
      <c r="AY214" s="270" t="s">
        <v>117</v>
      </c>
    </row>
    <row r="215" s="2" customFormat="1" ht="24.15" customHeight="1">
      <c r="A215" s="40"/>
      <c r="B215" s="41"/>
      <c r="C215" s="206" t="s">
        <v>352</v>
      </c>
      <c r="D215" s="206" t="s">
        <v>120</v>
      </c>
      <c r="E215" s="207" t="s">
        <v>353</v>
      </c>
      <c r="F215" s="208" t="s">
        <v>354</v>
      </c>
      <c r="G215" s="209" t="s">
        <v>189</v>
      </c>
      <c r="H215" s="210">
        <v>2052</v>
      </c>
      <c r="I215" s="211"/>
      <c r="J215" s="212">
        <f>ROUND(I215*H215,2)</f>
        <v>0</v>
      </c>
      <c r="K215" s="208" t="s">
        <v>190</v>
      </c>
      <c r="L215" s="46"/>
      <c r="M215" s="213" t="s">
        <v>19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120</v>
      </c>
      <c r="AU215" s="217" t="s">
        <v>84</v>
      </c>
      <c r="AY215" s="19" t="s">
        <v>117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124</v>
      </c>
      <c r="BM215" s="217" t="s">
        <v>355</v>
      </c>
    </row>
    <row r="216" s="2" customFormat="1">
      <c r="A216" s="40"/>
      <c r="B216" s="41"/>
      <c r="C216" s="42"/>
      <c r="D216" s="240" t="s">
        <v>192</v>
      </c>
      <c r="E216" s="42"/>
      <c r="F216" s="241" t="s">
        <v>356</v>
      </c>
      <c r="G216" s="42"/>
      <c r="H216" s="42"/>
      <c r="I216" s="242"/>
      <c r="J216" s="42"/>
      <c r="K216" s="42"/>
      <c r="L216" s="46"/>
      <c r="M216" s="243"/>
      <c r="N216" s="24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192</v>
      </c>
      <c r="AU216" s="19" t="s">
        <v>84</v>
      </c>
    </row>
    <row r="217" s="14" customFormat="1">
      <c r="A217" s="14"/>
      <c r="B217" s="249"/>
      <c r="C217" s="250"/>
      <c r="D217" s="221" t="s">
        <v>126</v>
      </c>
      <c r="E217" s="251" t="s">
        <v>19</v>
      </c>
      <c r="F217" s="252" t="s">
        <v>357</v>
      </c>
      <c r="G217" s="250"/>
      <c r="H217" s="251" t="s">
        <v>19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126</v>
      </c>
      <c r="AU217" s="258" t="s">
        <v>84</v>
      </c>
      <c r="AV217" s="14" t="s">
        <v>84</v>
      </c>
      <c r="AW217" s="14" t="s">
        <v>37</v>
      </c>
      <c r="AX217" s="14" t="s">
        <v>76</v>
      </c>
      <c r="AY217" s="258" t="s">
        <v>117</v>
      </c>
    </row>
    <row r="218" s="14" customFormat="1">
      <c r="A218" s="14"/>
      <c r="B218" s="249"/>
      <c r="C218" s="250"/>
      <c r="D218" s="221" t="s">
        <v>126</v>
      </c>
      <c r="E218" s="251" t="s">
        <v>19</v>
      </c>
      <c r="F218" s="252" t="s">
        <v>358</v>
      </c>
      <c r="G218" s="250"/>
      <c r="H218" s="251" t="s">
        <v>19</v>
      </c>
      <c r="I218" s="253"/>
      <c r="J218" s="250"/>
      <c r="K218" s="250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126</v>
      </c>
      <c r="AU218" s="258" t="s">
        <v>84</v>
      </c>
      <c r="AV218" s="14" t="s">
        <v>84</v>
      </c>
      <c r="AW218" s="14" t="s">
        <v>37</v>
      </c>
      <c r="AX218" s="14" t="s">
        <v>76</v>
      </c>
      <c r="AY218" s="258" t="s">
        <v>117</v>
      </c>
    </row>
    <row r="219" s="13" customFormat="1">
      <c r="A219" s="13"/>
      <c r="B219" s="219"/>
      <c r="C219" s="220"/>
      <c r="D219" s="221" t="s">
        <v>126</v>
      </c>
      <c r="E219" s="259" t="s">
        <v>19</v>
      </c>
      <c r="F219" s="222" t="s">
        <v>359</v>
      </c>
      <c r="G219" s="220"/>
      <c r="H219" s="223">
        <v>2052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126</v>
      </c>
      <c r="AU219" s="229" t="s">
        <v>84</v>
      </c>
      <c r="AV219" s="13" t="s">
        <v>86</v>
      </c>
      <c r="AW219" s="13" t="s">
        <v>37</v>
      </c>
      <c r="AX219" s="13" t="s">
        <v>76</v>
      </c>
      <c r="AY219" s="229" t="s">
        <v>117</v>
      </c>
    </row>
    <row r="220" s="15" customFormat="1">
      <c r="A220" s="15"/>
      <c r="B220" s="260"/>
      <c r="C220" s="261"/>
      <c r="D220" s="221" t="s">
        <v>126</v>
      </c>
      <c r="E220" s="262" t="s">
        <v>19</v>
      </c>
      <c r="F220" s="263" t="s">
        <v>250</v>
      </c>
      <c r="G220" s="261"/>
      <c r="H220" s="264">
        <v>2052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126</v>
      </c>
      <c r="AU220" s="270" t="s">
        <v>84</v>
      </c>
      <c r="AV220" s="15" t="s">
        <v>124</v>
      </c>
      <c r="AW220" s="15" t="s">
        <v>37</v>
      </c>
      <c r="AX220" s="15" t="s">
        <v>84</v>
      </c>
      <c r="AY220" s="270" t="s">
        <v>117</v>
      </c>
    </row>
    <row r="221" s="2" customFormat="1" ht="16.5" customHeight="1">
      <c r="A221" s="40"/>
      <c r="B221" s="41"/>
      <c r="C221" s="206" t="s">
        <v>360</v>
      </c>
      <c r="D221" s="206" t="s">
        <v>120</v>
      </c>
      <c r="E221" s="207" t="s">
        <v>361</v>
      </c>
      <c r="F221" s="208" t="s">
        <v>362</v>
      </c>
      <c r="G221" s="209" t="s">
        <v>215</v>
      </c>
      <c r="H221" s="210">
        <v>0.13</v>
      </c>
      <c r="I221" s="211"/>
      <c r="J221" s="212">
        <f>ROUND(I221*H221,2)</f>
        <v>0</v>
      </c>
      <c r="K221" s="208" t="s">
        <v>190</v>
      </c>
      <c r="L221" s="46"/>
      <c r="M221" s="213" t="s">
        <v>19</v>
      </c>
      <c r="N221" s="214" t="s">
        <v>47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124</v>
      </c>
      <c r="AT221" s="217" t="s">
        <v>120</v>
      </c>
      <c r="AU221" s="217" t="s">
        <v>84</v>
      </c>
      <c r="AY221" s="19" t="s">
        <v>117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84</v>
      </c>
      <c r="BK221" s="218">
        <f>ROUND(I221*H221,2)</f>
        <v>0</v>
      </c>
      <c r="BL221" s="19" t="s">
        <v>124</v>
      </c>
      <c r="BM221" s="217" t="s">
        <v>363</v>
      </c>
    </row>
    <row r="222" s="2" customFormat="1">
      <c r="A222" s="40"/>
      <c r="B222" s="41"/>
      <c r="C222" s="42"/>
      <c r="D222" s="240" t="s">
        <v>192</v>
      </c>
      <c r="E222" s="42"/>
      <c r="F222" s="241" t="s">
        <v>364</v>
      </c>
      <c r="G222" s="42"/>
      <c r="H222" s="42"/>
      <c r="I222" s="242"/>
      <c r="J222" s="42"/>
      <c r="K222" s="42"/>
      <c r="L222" s="46"/>
      <c r="M222" s="243"/>
      <c r="N222" s="24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192</v>
      </c>
      <c r="AU222" s="19" t="s">
        <v>84</v>
      </c>
    </row>
    <row r="223" s="14" customFormat="1">
      <c r="A223" s="14"/>
      <c r="B223" s="249"/>
      <c r="C223" s="250"/>
      <c r="D223" s="221" t="s">
        <v>126</v>
      </c>
      <c r="E223" s="251" t="s">
        <v>19</v>
      </c>
      <c r="F223" s="252" t="s">
        <v>365</v>
      </c>
      <c r="G223" s="250"/>
      <c r="H223" s="251" t="s">
        <v>19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126</v>
      </c>
      <c r="AU223" s="258" t="s">
        <v>84</v>
      </c>
      <c r="AV223" s="14" t="s">
        <v>84</v>
      </c>
      <c r="AW223" s="14" t="s">
        <v>37</v>
      </c>
      <c r="AX223" s="14" t="s">
        <v>76</v>
      </c>
      <c r="AY223" s="258" t="s">
        <v>117</v>
      </c>
    </row>
    <row r="224" s="14" customFormat="1">
      <c r="A224" s="14"/>
      <c r="B224" s="249"/>
      <c r="C224" s="250"/>
      <c r="D224" s="221" t="s">
        <v>126</v>
      </c>
      <c r="E224" s="251" t="s">
        <v>19</v>
      </c>
      <c r="F224" s="252" t="s">
        <v>366</v>
      </c>
      <c r="G224" s="250"/>
      <c r="H224" s="251" t="s">
        <v>19</v>
      </c>
      <c r="I224" s="253"/>
      <c r="J224" s="250"/>
      <c r="K224" s="250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126</v>
      </c>
      <c r="AU224" s="258" t="s">
        <v>84</v>
      </c>
      <c r="AV224" s="14" t="s">
        <v>84</v>
      </c>
      <c r="AW224" s="14" t="s">
        <v>37</v>
      </c>
      <c r="AX224" s="14" t="s">
        <v>76</v>
      </c>
      <c r="AY224" s="258" t="s">
        <v>117</v>
      </c>
    </row>
    <row r="225" s="13" customFormat="1">
      <c r="A225" s="13"/>
      <c r="B225" s="219"/>
      <c r="C225" s="220"/>
      <c r="D225" s="221" t="s">
        <v>126</v>
      </c>
      <c r="E225" s="259" t="s">
        <v>19</v>
      </c>
      <c r="F225" s="222" t="s">
        <v>367</v>
      </c>
      <c r="G225" s="220"/>
      <c r="H225" s="223">
        <v>0.025999999999999999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126</v>
      </c>
      <c r="AU225" s="229" t="s">
        <v>84</v>
      </c>
      <c r="AV225" s="13" t="s">
        <v>86</v>
      </c>
      <c r="AW225" s="13" t="s">
        <v>37</v>
      </c>
      <c r="AX225" s="13" t="s">
        <v>76</v>
      </c>
      <c r="AY225" s="229" t="s">
        <v>117</v>
      </c>
    </row>
    <row r="226" s="13" customFormat="1">
      <c r="A226" s="13"/>
      <c r="B226" s="219"/>
      <c r="C226" s="220"/>
      <c r="D226" s="221" t="s">
        <v>126</v>
      </c>
      <c r="E226" s="259" t="s">
        <v>19</v>
      </c>
      <c r="F226" s="222" t="s">
        <v>367</v>
      </c>
      <c r="G226" s="220"/>
      <c r="H226" s="223">
        <v>0.025999999999999999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126</v>
      </c>
      <c r="AU226" s="229" t="s">
        <v>84</v>
      </c>
      <c r="AV226" s="13" t="s">
        <v>86</v>
      </c>
      <c r="AW226" s="13" t="s">
        <v>37</v>
      </c>
      <c r="AX226" s="13" t="s">
        <v>76</v>
      </c>
      <c r="AY226" s="229" t="s">
        <v>117</v>
      </c>
    </row>
    <row r="227" s="13" customFormat="1">
      <c r="A227" s="13"/>
      <c r="B227" s="219"/>
      <c r="C227" s="220"/>
      <c r="D227" s="221" t="s">
        <v>126</v>
      </c>
      <c r="E227" s="259" t="s">
        <v>19</v>
      </c>
      <c r="F227" s="222" t="s">
        <v>367</v>
      </c>
      <c r="G227" s="220"/>
      <c r="H227" s="223">
        <v>0.025999999999999999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126</v>
      </c>
      <c r="AU227" s="229" t="s">
        <v>84</v>
      </c>
      <c r="AV227" s="13" t="s">
        <v>86</v>
      </c>
      <c r="AW227" s="13" t="s">
        <v>37</v>
      </c>
      <c r="AX227" s="13" t="s">
        <v>76</v>
      </c>
      <c r="AY227" s="229" t="s">
        <v>117</v>
      </c>
    </row>
    <row r="228" s="13" customFormat="1">
      <c r="A228" s="13"/>
      <c r="B228" s="219"/>
      <c r="C228" s="220"/>
      <c r="D228" s="221" t="s">
        <v>126</v>
      </c>
      <c r="E228" s="259" t="s">
        <v>19</v>
      </c>
      <c r="F228" s="222" t="s">
        <v>367</v>
      </c>
      <c r="G228" s="220"/>
      <c r="H228" s="223">
        <v>0.025999999999999999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126</v>
      </c>
      <c r="AU228" s="229" t="s">
        <v>84</v>
      </c>
      <c r="AV228" s="13" t="s">
        <v>86</v>
      </c>
      <c r="AW228" s="13" t="s">
        <v>37</v>
      </c>
      <c r="AX228" s="13" t="s">
        <v>76</v>
      </c>
      <c r="AY228" s="229" t="s">
        <v>117</v>
      </c>
    </row>
    <row r="229" s="13" customFormat="1">
      <c r="A229" s="13"/>
      <c r="B229" s="219"/>
      <c r="C229" s="220"/>
      <c r="D229" s="221" t="s">
        <v>126</v>
      </c>
      <c r="E229" s="259" t="s">
        <v>19</v>
      </c>
      <c r="F229" s="222" t="s">
        <v>367</v>
      </c>
      <c r="G229" s="220"/>
      <c r="H229" s="223">
        <v>0.025999999999999999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126</v>
      </c>
      <c r="AU229" s="229" t="s">
        <v>84</v>
      </c>
      <c r="AV229" s="13" t="s">
        <v>86</v>
      </c>
      <c r="AW229" s="13" t="s">
        <v>37</v>
      </c>
      <c r="AX229" s="13" t="s">
        <v>76</v>
      </c>
      <c r="AY229" s="229" t="s">
        <v>117</v>
      </c>
    </row>
    <row r="230" s="15" customFormat="1">
      <c r="A230" s="15"/>
      <c r="B230" s="260"/>
      <c r="C230" s="261"/>
      <c r="D230" s="221" t="s">
        <v>126</v>
      </c>
      <c r="E230" s="262" t="s">
        <v>19</v>
      </c>
      <c r="F230" s="263" t="s">
        <v>250</v>
      </c>
      <c r="G230" s="261"/>
      <c r="H230" s="264">
        <v>0.13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126</v>
      </c>
      <c r="AU230" s="270" t="s">
        <v>84</v>
      </c>
      <c r="AV230" s="15" t="s">
        <v>124</v>
      </c>
      <c r="AW230" s="15" t="s">
        <v>37</v>
      </c>
      <c r="AX230" s="15" t="s">
        <v>84</v>
      </c>
      <c r="AY230" s="270" t="s">
        <v>117</v>
      </c>
    </row>
    <row r="231" s="2" customFormat="1" ht="16.5" customHeight="1">
      <c r="A231" s="40"/>
      <c r="B231" s="41"/>
      <c r="C231" s="230" t="s">
        <v>368</v>
      </c>
      <c r="D231" s="230" t="s">
        <v>128</v>
      </c>
      <c r="E231" s="231" t="s">
        <v>369</v>
      </c>
      <c r="F231" s="232" t="s">
        <v>370</v>
      </c>
      <c r="G231" s="233" t="s">
        <v>145</v>
      </c>
      <c r="H231" s="234">
        <v>130</v>
      </c>
      <c r="I231" s="235"/>
      <c r="J231" s="236">
        <f>ROUND(I231*H231,2)</f>
        <v>0</v>
      </c>
      <c r="K231" s="232" t="s">
        <v>190</v>
      </c>
      <c r="L231" s="237"/>
      <c r="M231" s="238" t="s">
        <v>19</v>
      </c>
      <c r="N231" s="239" t="s">
        <v>47</v>
      </c>
      <c r="O231" s="86"/>
      <c r="P231" s="215">
        <f>O231*H231</f>
        <v>0</v>
      </c>
      <c r="Q231" s="215">
        <v>0.001</v>
      </c>
      <c r="R231" s="215">
        <f>Q231*H231</f>
        <v>0.13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132</v>
      </c>
      <c r="AT231" s="217" t="s">
        <v>128</v>
      </c>
      <c r="AU231" s="217" t="s">
        <v>84</v>
      </c>
      <c r="AY231" s="19" t="s">
        <v>117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124</v>
      </c>
      <c r="BM231" s="217" t="s">
        <v>371</v>
      </c>
    </row>
    <row r="232" s="13" customFormat="1">
      <c r="A232" s="13"/>
      <c r="B232" s="219"/>
      <c r="C232" s="220"/>
      <c r="D232" s="221" t="s">
        <v>126</v>
      </c>
      <c r="E232" s="220"/>
      <c r="F232" s="222" t="s">
        <v>372</v>
      </c>
      <c r="G232" s="220"/>
      <c r="H232" s="223">
        <v>130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126</v>
      </c>
      <c r="AU232" s="229" t="s">
        <v>84</v>
      </c>
      <c r="AV232" s="13" t="s">
        <v>86</v>
      </c>
      <c r="AW232" s="13" t="s">
        <v>4</v>
      </c>
      <c r="AX232" s="13" t="s">
        <v>84</v>
      </c>
      <c r="AY232" s="229" t="s">
        <v>117</v>
      </c>
    </row>
    <row r="233" s="2" customFormat="1" ht="16.5" customHeight="1">
      <c r="A233" s="40"/>
      <c r="B233" s="41"/>
      <c r="C233" s="206" t="s">
        <v>373</v>
      </c>
      <c r="D233" s="206" t="s">
        <v>120</v>
      </c>
      <c r="E233" s="207" t="s">
        <v>374</v>
      </c>
      <c r="F233" s="208" t="s">
        <v>375</v>
      </c>
      <c r="G233" s="209" t="s">
        <v>189</v>
      </c>
      <c r="H233" s="210">
        <v>5130</v>
      </c>
      <c r="I233" s="211"/>
      <c r="J233" s="212">
        <f>ROUND(I233*H233,2)</f>
        <v>0</v>
      </c>
      <c r="K233" s="208" t="s">
        <v>190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124</v>
      </c>
      <c r="AT233" s="217" t="s">
        <v>120</v>
      </c>
      <c r="AU233" s="217" t="s">
        <v>84</v>
      </c>
      <c r="AY233" s="19" t="s">
        <v>117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124</v>
      </c>
      <c r="BM233" s="217" t="s">
        <v>376</v>
      </c>
    </row>
    <row r="234" s="2" customFormat="1">
      <c r="A234" s="40"/>
      <c r="B234" s="41"/>
      <c r="C234" s="42"/>
      <c r="D234" s="240" t="s">
        <v>192</v>
      </c>
      <c r="E234" s="42"/>
      <c r="F234" s="241" t="s">
        <v>377</v>
      </c>
      <c r="G234" s="42"/>
      <c r="H234" s="42"/>
      <c r="I234" s="242"/>
      <c r="J234" s="42"/>
      <c r="K234" s="42"/>
      <c r="L234" s="46"/>
      <c r="M234" s="243"/>
      <c r="N234" s="24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192</v>
      </c>
      <c r="AU234" s="19" t="s">
        <v>84</v>
      </c>
    </row>
    <row r="235" s="14" customFormat="1">
      <c r="A235" s="14"/>
      <c r="B235" s="249"/>
      <c r="C235" s="250"/>
      <c r="D235" s="221" t="s">
        <v>126</v>
      </c>
      <c r="E235" s="251" t="s">
        <v>19</v>
      </c>
      <c r="F235" s="252" t="s">
        <v>378</v>
      </c>
      <c r="G235" s="250"/>
      <c r="H235" s="251" t="s">
        <v>19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126</v>
      </c>
      <c r="AU235" s="258" t="s">
        <v>84</v>
      </c>
      <c r="AV235" s="14" t="s">
        <v>84</v>
      </c>
      <c r="AW235" s="14" t="s">
        <v>37</v>
      </c>
      <c r="AX235" s="14" t="s">
        <v>76</v>
      </c>
      <c r="AY235" s="258" t="s">
        <v>117</v>
      </c>
    </row>
    <row r="236" s="14" customFormat="1">
      <c r="A236" s="14"/>
      <c r="B236" s="249"/>
      <c r="C236" s="250"/>
      <c r="D236" s="221" t="s">
        <v>126</v>
      </c>
      <c r="E236" s="251" t="s">
        <v>19</v>
      </c>
      <c r="F236" s="252" t="s">
        <v>366</v>
      </c>
      <c r="G236" s="250"/>
      <c r="H236" s="251" t="s">
        <v>19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126</v>
      </c>
      <c r="AU236" s="258" t="s">
        <v>84</v>
      </c>
      <c r="AV236" s="14" t="s">
        <v>84</v>
      </c>
      <c r="AW236" s="14" t="s">
        <v>37</v>
      </c>
      <c r="AX236" s="14" t="s">
        <v>76</v>
      </c>
      <c r="AY236" s="258" t="s">
        <v>117</v>
      </c>
    </row>
    <row r="237" s="13" customFormat="1">
      <c r="A237" s="13"/>
      <c r="B237" s="219"/>
      <c r="C237" s="220"/>
      <c r="D237" s="221" t="s">
        <v>126</v>
      </c>
      <c r="E237" s="259" t="s">
        <v>19</v>
      </c>
      <c r="F237" s="222" t="s">
        <v>379</v>
      </c>
      <c r="G237" s="220"/>
      <c r="H237" s="223">
        <v>1026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126</v>
      </c>
      <c r="AU237" s="229" t="s">
        <v>84</v>
      </c>
      <c r="AV237" s="13" t="s">
        <v>86</v>
      </c>
      <c r="AW237" s="13" t="s">
        <v>37</v>
      </c>
      <c r="AX237" s="13" t="s">
        <v>76</v>
      </c>
      <c r="AY237" s="229" t="s">
        <v>117</v>
      </c>
    </row>
    <row r="238" s="13" customFormat="1">
      <c r="A238" s="13"/>
      <c r="B238" s="219"/>
      <c r="C238" s="220"/>
      <c r="D238" s="221" t="s">
        <v>126</v>
      </c>
      <c r="E238" s="259" t="s">
        <v>19</v>
      </c>
      <c r="F238" s="222" t="s">
        <v>379</v>
      </c>
      <c r="G238" s="220"/>
      <c r="H238" s="223">
        <v>1026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126</v>
      </c>
      <c r="AU238" s="229" t="s">
        <v>84</v>
      </c>
      <c r="AV238" s="13" t="s">
        <v>86</v>
      </c>
      <c r="AW238" s="13" t="s">
        <v>37</v>
      </c>
      <c r="AX238" s="13" t="s">
        <v>76</v>
      </c>
      <c r="AY238" s="229" t="s">
        <v>117</v>
      </c>
    </row>
    <row r="239" s="13" customFormat="1">
      <c r="A239" s="13"/>
      <c r="B239" s="219"/>
      <c r="C239" s="220"/>
      <c r="D239" s="221" t="s">
        <v>126</v>
      </c>
      <c r="E239" s="259" t="s">
        <v>19</v>
      </c>
      <c r="F239" s="222" t="s">
        <v>379</v>
      </c>
      <c r="G239" s="220"/>
      <c r="H239" s="223">
        <v>1026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126</v>
      </c>
      <c r="AU239" s="229" t="s">
        <v>84</v>
      </c>
      <c r="AV239" s="13" t="s">
        <v>86</v>
      </c>
      <c r="AW239" s="13" t="s">
        <v>37</v>
      </c>
      <c r="AX239" s="13" t="s">
        <v>76</v>
      </c>
      <c r="AY239" s="229" t="s">
        <v>117</v>
      </c>
    </row>
    <row r="240" s="13" customFormat="1">
      <c r="A240" s="13"/>
      <c r="B240" s="219"/>
      <c r="C240" s="220"/>
      <c r="D240" s="221" t="s">
        <v>126</v>
      </c>
      <c r="E240" s="259" t="s">
        <v>19</v>
      </c>
      <c r="F240" s="222" t="s">
        <v>379</v>
      </c>
      <c r="G240" s="220"/>
      <c r="H240" s="223">
        <v>1026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126</v>
      </c>
      <c r="AU240" s="229" t="s">
        <v>84</v>
      </c>
      <c r="AV240" s="13" t="s">
        <v>86</v>
      </c>
      <c r="AW240" s="13" t="s">
        <v>37</v>
      </c>
      <c r="AX240" s="13" t="s">
        <v>76</v>
      </c>
      <c r="AY240" s="229" t="s">
        <v>117</v>
      </c>
    </row>
    <row r="241" s="13" customFormat="1">
      <c r="A241" s="13"/>
      <c r="B241" s="219"/>
      <c r="C241" s="220"/>
      <c r="D241" s="221" t="s">
        <v>126</v>
      </c>
      <c r="E241" s="259" t="s">
        <v>19</v>
      </c>
      <c r="F241" s="222" t="s">
        <v>379</v>
      </c>
      <c r="G241" s="220"/>
      <c r="H241" s="223">
        <v>1026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126</v>
      </c>
      <c r="AU241" s="229" t="s">
        <v>84</v>
      </c>
      <c r="AV241" s="13" t="s">
        <v>86</v>
      </c>
      <c r="AW241" s="13" t="s">
        <v>37</v>
      </c>
      <c r="AX241" s="13" t="s">
        <v>76</v>
      </c>
      <c r="AY241" s="229" t="s">
        <v>117</v>
      </c>
    </row>
    <row r="242" s="15" customFormat="1">
      <c r="A242" s="15"/>
      <c r="B242" s="260"/>
      <c r="C242" s="261"/>
      <c r="D242" s="221" t="s">
        <v>126</v>
      </c>
      <c r="E242" s="262" t="s">
        <v>19</v>
      </c>
      <c r="F242" s="263" t="s">
        <v>250</v>
      </c>
      <c r="G242" s="261"/>
      <c r="H242" s="264">
        <v>5130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0" t="s">
        <v>126</v>
      </c>
      <c r="AU242" s="270" t="s">
        <v>84</v>
      </c>
      <c r="AV242" s="15" t="s">
        <v>124</v>
      </c>
      <c r="AW242" s="15" t="s">
        <v>37</v>
      </c>
      <c r="AX242" s="15" t="s">
        <v>84</v>
      </c>
      <c r="AY242" s="270" t="s">
        <v>117</v>
      </c>
    </row>
    <row r="243" s="2" customFormat="1" ht="16.5" customHeight="1">
      <c r="A243" s="40"/>
      <c r="B243" s="41"/>
      <c r="C243" s="206" t="s">
        <v>380</v>
      </c>
      <c r="D243" s="206" t="s">
        <v>120</v>
      </c>
      <c r="E243" s="207" t="s">
        <v>322</v>
      </c>
      <c r="F243" s="208" t="s">
        <v>323</v>
      </c>
      <c r="G243" s="209" t="s">
        <v>239</v>
      </c>
      <c r="H243" s="210">
        <v>1282.5</v>
      </c>
      <c r="I243" s="211"/>
      <c r="J243" s="212">
        <f>ROUND(I243*H243,2)</f>
        <v>0</v>
      </c>
      <c r="K243" s="208" t="s">
        <v>190</v>
      </c>
      <c r="L243" s="46"/>
      <c r="M243" s="213" t="s">
        <v>19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124</v>
      </c>
      <c r="AT243" s="217" t="s">
        <v>120</v>
      </c>
      <c r="AU243" s="217" t="s">
        <v>84</v>
      </c>
      <c r="AY243" s="19" t="s">
        <v>117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124</v>
      </c>
      <c r="BM243" s="217" t="s">
        <v>381</v>
      </c>
    </row>
    <row r="244" s="2" customFormat="1">
      <c r="A244" s="40"/>
      <c r="B244" s="41"/>
      <c r="C244" s="42"/>
      <c r="D244" s="240" t="s">
        <v>192</v>
      </c>
      <c r="E244" s="42"/>
      <c r="F244" s="241" t="s">
        <v>325</v>
      </c>
      <c r="G244" s="42"/>
      <c r="H244" s="42"/>
      <c r="I244" s="242"/>
      <c r="J244" s="42"/>
      <c r="K244" s="42"/>
      <c r="L244" s="46"/>
      <c r="M244" s="243"/>
      <c r="N244" s="24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192</v>
      </c>
      <c r="AU244" s="19" t="s">
        <v>84</v>
      </c>
    </row>
    <row r="245" s="14" customFormat="1">
      <c r="A245" s="14"/>
      <c r="B245" s="249"/>
      <c r="C245" s="250"/>
      <c r="D245" s="221" t="s">
        <v>126</v>
      </c>
      <c r="E245" s="251" t="s">
        <v>19</v>
      </c>
      <c r="F245" s="252" t="s">
        <v>382</v>
      </c>
      <c r="G245" s="250"/>
      <c r="H245" s="251" t="s">
        <v>19</v>
      </c>
      <c r="I245" s="253"/>
      <c r="J245" s="250"/>
      <c r="K245" s="250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126</v>
      </c>
      <c r="AU245" s="258" t="s">
        <v>84</v>
      </c>
      <c r="AV245" s="14" t="s">
        <v>84</v>
      </c>
      <c r="AW245" s="14" t="s">
        <v>37</v>
      </c>
      <c r="AX245" s="14" t="s">
        <v>76</v>
      </c>
      <c r="AY245" s="258" t="s">
        <v>117</v>
      </c>
    </row>
    <row r="246" s="14" customFormat="1">
      <c r="A246" s="14"/>
      <c r="B246" s="249"/>
      <c r="C246" s="250"/>
      <c r="D246" s="221" t="s">
        <v>126</v>
      </c>
      <c r="E246" s="251" t="s">
        <v>19</v>
      </c>
      <c r="F246" s="252" t="s">
        <v>383</v>
      </c>
      <c r="G246" s="250"/>
      <c r="H246" s="251" t="s">
        <v>19</v>
      </c>
      <c r="I246" s="253"/>
      <c r="J246" s="250"/>
      <c r="K246" s="250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126</v>
      </c>
      <c r="AU246" s="258" t="s">
        <v>84</v>
      </c>
      <c r="AV246" s="14" t="s">
        <v>84</v>
      </c>
      <c r="AW246" s="14" t="s">
        <v>37</v>
      </c>
      <c r="AX246" s="14" t="s">
        <v>76</v>
      </c>
      <c r="AY246" s="258" t="s">
        <v>117</v>
      </c>
    </row>
    <row r="247" s="13" customFormat="1">
      <c r="A247" s="13"/>
      <c r="B247" s="219"/>
      <c r="C247" s="220"/>
      <c r="D247" s="221" t="s">
        <v>126</v>
      </c>
      <c r="E247" s="259" t="s">
        <v>19</v>
      </c>
      <c r="F247" s="222" t="s">
        <v>384</v>
      </c>
      <c r="G247" s="220"/>
      <c r="H247" s="223">
        <v>256.5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126</v>
      </c>
      <c r="AU247" s="229" t="s">
        <v>84</v>
      </c>
      <c r="AV247" s="13" t="s">
        <v>86</v>
      </c>
      <c r="AW247" s="13" t="s">
        <v>37</v>
      </c>
      <c r="AX247" s="13" t="s">
        <v>76</v>
      </c>
      <c r="AY247" s="229" t="s">
        <v>117</v>
      </c>
    </row>
    <row r="248" s="13" customFormat="1">
      <c r="A248" s="13"/>
      <c r="B248" s="219"/>
      <c r="C248" s="220"/>
      <c r="D248" s="221" t="s">
        <v>126</v>
      </c>
      <c r="E248" s="259" t="s">
        <v>19</v>
      </c>
      <c r="F248" s="222" t="s">
        <v>384</v>
      </c>
      <c r="G248" s="220"/>
      <c r="H248" s="223">
        <v>256.5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126</v>
      </c>
      <c r="AU248" s="229" t="s">
        <v>84</v>
      </c>
      <c r="AV248" s="13" t="s">
        <v>86</v>
      </c>
      <c r="AW248" s="13" t="s">
        <v>37</v>
      </c>
      <c r="AX248" s="13" t="s">
        <v>76</v>
      </c>
      <c r="AY248" s="229" t="s">
        <v>117</v>
      </c>
    </row>
    <row r="249" s="13" customFormat="1">
      <c r="A249" s="13"/>
      <c r="B249" s="219"/>
      <c r="C249" s="220"/>
      <c r="D249" s="221" t="s">
        <v>126</v>
      </c>
      <c r="E249" s="259" t="s">
        <v>19</v>
      </c>
      <c r="F249" s="222" t="s">
        <v>384</v>
      </c>
      <c r="G249" s="220"/>
      <c r="H249" s="223">
        <v>256.5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126</v>
      </c>
      <c r="AU249" s="229" t="s">
        <v>84</v>
      </c>
      <c r="AV249" s="13" t="s">
        <v>86</v>
      </c>
      <c r="AW249" s="13" t="s">
        <v>37</v>
      </c>
      <c r="AX249" s="13" t="s">
        <v>76</v>
      </c>
      <c r="AY249" s="229" t="s">
        <v>117</v>
      </c>
    </row>
    <row r="250" s="13" customFormat="1">
      <c r="A250" s="13"/>
      <c r="B250" s="219"/>
      <c r="C250" s="220"/>
      <c r="D250" s="221" t="s">
        <v>126</v>
      </c>
      <c r="E250" s="259" t="s">
        <v>19</v>
      </c>
      <c r="F250" s="222" t="s">
        <v>384</v>
      </c>
      <c r="G250" s="220"/>
      <c r="H250" s="223">
        <v>256.5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126</v>
      </c>
      <c r="AU250" s="229" t="s">
        <v>84</v>
      </c>
      <c r="AV250" s="13" t="s">
        <v>86</v>
      </c>
      <c r="AW250" s="13" t="s">
        <v>37</v>
      </c>
      <c r="AX250" s="13" t="s">
        <v>76</v>
      </c>
      <c r="AY250" s="229" t="s">
        <v>117</v>
      </c>
    </row>
    <row r="251" s="13" customFormat="1">
      <c r="A251" s="13"/>
      <c r="B251" s="219"/>
      <c r="C251" s="220"/>
      <c r="D251" s="221" t="s">
        <v>126</v>
      </c>
      <c r="E251" s="259" t="s">
        <v>19</v>
      </c>
      <c r="F251" s="222" t="s">
        <v>384</v>
      </c>
      <c r="G251" s="220"/>
      <c r="H251" s="223">
        <v>256.5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126</v>
      </c>
      <c r="AU251" s="229" t="s">
        <v>84</v>
      </c>
      <c r="AV251" s="13" t="s">
        <v>86</v>
      </c>
      <c r="AW251" s="13" t="s">
        <v>37</v>
      </c>
      <c r="AX251" s="13" t="s">
        <v>76</v>
      </c>
      <c r="AY251" s="229" t="s">
        <v>117</v>
      </c>
    </row>
    <row r="252" s="15" customFormat="1">
      <c r="A252" s="15"/>
      <c r="B252" s="260"/>
      <c r="C252" s="261"/>
      <c r="D252" s="221" t="s">
        <v>126</v>
      </c>
      <c r="E252" s="262" t="s">
        <v>19</v>
      </c>
      <c r="F252" s="263" t="s">
        <v>250</v>
      </c>
      <c r="G252" s="261"/>
      <c r="H252" s="264">
        <v>1282.5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126</v>
      </c>
      <c r="AU252" s="270" t="s">
        <v>84</v>
      </c>
      <c r="AV252" s="15" t="s">
        <v>124</v>
      </c>
      <c r="AW252" s="15" t="s">
        <v>37</v>
      </c>
      <c r="AX252" s="15" t="s">
        <v>84</v>
      </c>
      <c r="AY252" s="270" t="s">
        <v>117</v>
      </c>
    </row>
    <row r="253" s="2" customFormat="1" ht="24.15" customHeight="1">
      <c r="A253" s="40"/>
      <c r="B253" s="41"/>
      <c r="C253" s="206" t="s">
        <v>385</v>
      </c>
      <c r="D253" s="206" t="s">
        <v>120</v>
      </c>
      <c r="E253" s="207" t="s">
        <v>386</v>
      </c>
      <c r="F253" s="208" t="s">
        <v>387</v>
      </c>
      <c r="G253" s="209" t="s">
        <v>189</v>
      </c>
      <c r="H253" s="210">
        <v>5130</v>
      </c>
      <c r="I253" s="211"/>
      <c r="J253" s="212">
        <f>ROUND(I253*H253,2)</f>
        <v>0</v>
      </c>
      <c r="K253" s="208" t="s">
        <v>190</v>
      </c>
      <c r="L253" s="46"/>
      <c r="M253" s="213" t="s">
        <v>19</v>
      </c>
      <c r="N253" s="214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124</v>
      </c>
      <c r="AT253" s="217" t="s">
        <v>120</v>
      </c>
      <c r="AU253" s="217" t="s">
        <v>84</v>
      </c>
      <c r="AY253" s="19" t="s">
        <v>117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124</v>
      </c>
      <c r="BM253" s="217" t="s">
        <v>388</v>
      </c>
    </row>
    <row r="254" s="2" customFormat="1">
      <c r="A254" s="40"/>
      <c r="B254" s="41"/>
      <c r="C254" s="42"/>
      <c r="D254" s="240" t="s">
        <v>192</v>
      </c>
      <c r="E254" s="42"/>
      <c r="F254" s="241" t="s">
        <v>389</v>
      </c>
      <c r="G254" s="42"/>
      <c r="H254" s="42"/>
      <c r="I254" s="242"/>
      <c r="J254" s="42"/>
      <c r="K254" s="42"/>
      <c r="L254" s="46"/>
      <c r="M254" s="243"/>
      <c r="N254" s="24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192</v>
      </c>
      <c r="AU254" s="19" t="s">
        <v>84</v>
      </c>
    </row>
    <row r="255" s="14" customFormat="1">
      <c r="A255" s="14"/>
      <c r="B255" s="249"/>
      <c r="C255" s="250"/>
      <c r="D255" s="221" t="s">
        <v>126</v>
      </c>
      <c r="E255" s="251" t="s">
        <v>19</v>
      </c>
      <c r="F255" s="252" t="s">
        <v>390</v>
      </c>
      <c r="G255" s="250"/>
      <c r="H255" s="251" t="s">
        <v>19</v>
      </c>
      <c r="I255" s="253"/>
      <c r="J255" s="250"/>
      <c r="K255" s="250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126</v>
      </c>
      <c r="AU255" s="258" t="s">
        <v>84</v>
      </c>
      <c r="AV255" s="14" t="s">
        <v>84</v>
      </c>
      <c r="AW255" s="14" t="s">
        <v>37</v>
      </c>
      <c r="AX255" s="14" t="s">
        <v>76</v>
      </c>
      <c r="AY255" s="258" t="s">
        <v>117</v>
      </c>
    </row>
    <row r="256" s="14" customFormat="1">
      <c r="A256" s="14"/>
      <c r="B256" s="249"/>
      <c r="C256" s="250"/>
      <c r="D256" s="221" t="s">
        <v>126</v>
      </c>
      <c r="E256" s="251" t="s">
        <v>19</v>
      </c>
      <c r="F256" s="252" t="s">
        <v>366</v>
      </c>
      <c r="G256" s="250"/>
      <c r="H256" s="251" t="s">
        <v>19</v>
      </c>
      <c r="I256" s="253"/>
      <c r="J256" s="250"/>
      <c r="K256" s="250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126</v>
      </c>
      <c r="AU256" s="258" t="s">
        <v>84</v>
      </c>
      <c r="AV256" s="14" t="s">
        <v>84</v>
      </c>
      <c r="AW256" s="14" t="s">
        <v>37</v>
      </c>
      <c r="AX256" s="14" t="s">
        <v>76</v>
      </c>
      <c r="AY256" s="258" t="s">
        <v>117</v>
      </c>
    </row>
    <row r="257" s="13" customFormat="1">
      <c r="A257" s="13"/>
      <c r="B257" s="219"/>
      <c r="C257" s="220"/>
      <c r="D257" s="221" t="s">
        <v>126</v>
      </c>
      <c r="E257" s="259" t="s">
        <v>19</v>
      </c>
      <c r="F257" s="222" t="s">
        <v>379</v>
      </c>
      <c r="G257" s="220"/>
      <c r="H257" s="223">
        <v>1026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126</v>
      </c>
      <c r="AU257" s="229" t="s">
        <v>84</v>
      </c>
      <c r="AV257" s="13" t="s">
        <v>86</v>
      </c>
      <c r="AW257" s="13" t="s">
        <v>37</v>
      </c>
      <c r="AX257" s="13" t="s">
        <v>76</v>
      </c>
      <c r="AY257" s="229" t="s">
        <v>117</v>
      </c>
    </row>
    <row r="258" s="13" customFormat="1">
      <c r="A258" s="13"/>
      <c r="B258" s="219"/>
      <c r="C258" s="220"/>
      <c r="D258" s="221" t="s">
        <v>126</v>
      </c>
      <c r="E258" s="259" t="s">
        <v>19</v>
      </c>
      <c r="F258" s="222" t="s">
        <v>379</v>
      </c>
      <c r="G258" s="220"/>
      <c r="H258" s="223">
        <v>1026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126</v>
      </c>
      <c r="AU258" s="229" t="s">
        <v>84</v>
      </c>
      <c r="AV258" s="13" t="s">
        <v>86</v>
      </c>
      <c r="AW258" s="13" t="s">
        <v>37</v>
      </c>
      <c r="AX258" s="13" t="s">
        <v>76</v>
      </c>
      <c r="AY258" s="229" t="s">
        <v>117</v>
      </c>
    </row>
    <row r="259" s="13" customFormat="1">
      <c r="A259" s="13"/>
      <c r="B259" s="219"/>
      <c r="C259" s="220"/>
      <c r="D259" s="221" t="s">
        <v>126</v>
      </c>
      <c r="E259" s="259" t="s">
        <v>19</v>
      </c>
      <c r="F259" s="222" t="s">
        <v>379</v>
      </c>
      <c r="G259" s="220"/>
      <c r="H259" s="223">
        <v>1026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126</v>
      </c>
      <c r="AU259" s="229" t="s">
        <v>84</v>
      </c>
      <c r="AV259" s="13" t="s">
        <v>86</v>
      </c>
      <c r="AW259" s="13" t="s">
        <v>37</v>
      </c>
      <c r="AX259" s="13" t="s">
        <v>76</v>
      </c>
      <c r="AY259" s="229" t="s">
        <v>117</v>
      </c>
    </row>
    <row r="260" s="13" customFormat="1">
      <c r="A260" s="13"/>
      <c r="B260" s="219"/>
      <c r="C260" s="220"/>
      <c r="D260" s="221" t="s">
        <v>126</v>
      </c>
      <c r="E260" s="259" t="s">
        <v>19</v>
      </c>
      <c r="F260" s="222" t="s">
        <v>379</v>
      </c>
      <c r="G260" s="220"/>
      <c r="H260" s="223">
        <v>1026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126</v>
      </c>
      <c r="AU260" s="229" t="s">
        <v>84</v>
      </c>
      <c r="AV260" s="13" t="s">
        <v>86</v>
      </c>
      <c r="AW260" s="13" t="s">
        <v>37</v>
      </c>
      <c r="AX260" s="13" t="s">
        <v>76</v>
      </c>
      <c r="AY260" s="229" t="s">
        <v>117</v>
      </c>
    </row>
    <row r="261" s="13" customFormat="1">
      <c r="A261" s="13"/>
      <c r="B261" s="219"/>
      <c r="C261" s="220"/>
      <c r="D261" s="221" t="s">
        <v>126</v>
      </c>
      <c r="E261" s="259" t="s">
        <v>19</v>
      </c>
      <c r="F261" s="222" t="s">
        <v>379</v>
      </c>
      <c r="G261" s="220"/>
      <c r="H261" s="223">
        <v>1026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126</v>
      </c>
      <c r="AU261" s="229" t="s">
        <v>84</v>
      </c>
      <c r="AV261" s="13" t="s">
        <v>86</v>
      </c>
      <c r="AW261" s="13" t="s">
        <v>37</v>
      </c>
      <c r="AX261" s="13" t="s">
        <v>76</v>
      </c>
      <c r="AY261" s="229" t="s">
        <v>117</v>
      </c>
    </row>
    <row r="262" s="15" customFormat="1">
      <c r="A262" s="15"/>
      <c r="B262" s="260"/>
      <c r="C262" s="261"/>
      <c r="D262" s="221" t="s">
        <v>126</v>
      </c>
      <c r="E262" s="262" t="s">
        <v>19</v>
      </c>
      <c r="F262" s="263" t="s">
        <v>250</v>
      </c>
      <c r="G262" s="261"/>
      <c r="H262" s="264">
        <v>5130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126</v>
      </c>
      <c r="AU262" s="270" t="s">
        <v>84</v>
      </c>
      <c r="AV262" s="15" t="s">
        <v>124</v>
      </c>
      <c r="AW262" s="15" t="s">
        <v>37</v>
      </c>
      <c r="AX262" s="15" t="s">
        <v>84</v>
      </c>
      <c r="AY262" s="270" t="s">
        <v>117</v>
      </c>
    </row>
    <row r="263" s="2" customFormat="1" ht="24.15" customHeight="1">
      <c r="A263" s="40"/>
      <c r="B263" s="41"/>
      <c r="C263" s="206" t="s">
        <v>391</v>
      </c>
      <c r="D263" s="206" t="s">
        <v>120</v>
      </c>
      <c r="E263" s="207" t="s">
        <v>275</v>
      </c>
      <c r="F263" s="208" t="s">
        <v>276</v>
      </c>
      <c r="G263" s="209" t="s">
        <v>215</v>
      </c>
      <c r="H263" s="210">
        <v>40</v>
      </c>
      <c r="I263" s="211"/>
      <c r="J263" s="212">
        <f>ROUND(I263*H263,2)</f>
        <v>0</v>
      </c>
      <c r="K263" s="208" t="s">
        <v>190</v>
      </c>
      <c r="L263" s="46"/>
      <c r="M263" s="213" t="s">
        <v>19</v>
      </c>
      <c r="N263" s="214" t="s">
        <v>47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124</v>
      </c>
      <c r="AT263" s="217" t="s">
        <v>120</v>
      </c>
      <c r="AU263" s="217" t="s">
        <v>84</v>
      </c>
      <c r="AY263" s="19" t="s">
        <v>117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84</v>
      </c>
      <c r="BK263" s="218">
        <f>ROUND(I263*H263,2)</f>
        <v>0</v>
      </c>
      <c r="BL263" s="19" t="s">
        <v>124</v>
      </c>
      <c r="BM263" s="217" t="s">
        <v>392</v>
      </c>
    </row>
    <row r="264" s="2" customFormat="1">
      <c r="A264" s="40"/>
      <c r="B264" s="41"/>
      <c r="C264" s="42"/>
      <c r="D264" s="240" t="s">
        <v>192</v>
      </c>
      <c r="E264" s="42"/>
      <c r="F264" s="241" t="s">
        <v>278</v>
      </c>
      <c r="G264" s="42"/>
      <c r="H264" s="42"/>
      <c r="I264" s="242"/>
      <c r="J264" s="42"/>
      <c r="K264" s="42"/>
      <c r="L264" s="46"/>
      <c r="M264" s="243"/>
      <c r="N264" s="24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192</v>
      </c>
      <c r="AU264" s="19" t="s">
        <v>84</v>
      </c>
    </row>
    <row r="265" s="2" customFormat="1">
      <c r="A265" s="40"/>
      <c r="B265" s="41"/>
      <c r="C265" s="42"/>
      <c r="D265" s="221" t="s">
        <v>241</v>
      </c>
      <c r="E265" s="42"/>
      <c r="F265" s="248" t="s">
        <v>242</v>
      </c>
      <c r="G265" s="42"/>
      <c r="H265" s="42"/>
      <c r="I265" s="242"/>
      <c r="J265" s="42"/>
      <c r="K265" s="42"/>
      <c r="L265" s="46"/>
      <c r="M265" s="243"/>
      <c r="N265" s="24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241</v>
      </c>
      <c r="AU265" s="19" t="s">
        <v>84</v>
      </c>
    </row>
    <row r="266" s="12" customFormat="1" ht="25.92" customHeight="1">
      <c r="A266" s="12"/>
      <c r="B266" s="190"/>
      <c r="C266" s="191"/>
      <c r="D266" s="192" t="s">
        <v>75</v>
      </c>
      <c r="E266" s="193" t="s">
        <v>393</v>
      </c>
      <c r="F266" s="193" t="s">
        <v>394</v>
      </c>
      <c r="G266" s="191"/>
      <c r="H266" s="191"/>
      <c r="I266" s="194"/>
      <c r="J266" s="195">
        <f>BK266</f>
        <v>0</v>
      </c>
      <c r="K266" s="191"/>
      <c r="L266" s="196"/>
      <c r="M266" s="197"/>
      <c r="N266" s="198"/>
      <c r="O266" s="198"/>
      <c r="P266" s="199">
        <f>SUM(P267:P294)</f>
        <v>0</v>
      </c>
      <c r="Q266" s="198"/>
      <c r="R266" s="199">
        <f>SUM(R267:R294)</f>
        <v>0</v>
      </c>
      <c r="S266" s="198"/>
      <c r="T266" s="200">
        <f>SUM(T267:T294)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124</v>
      </c>
      <c r="AT266" s="202" t="s">
        <v>75</v>
      </c>
      <c r="AU266" s="202" t="s">
        <v>76</v>
      </c>
      <c r="AY266" s="201" t="s">
        <v>117</v>
      </c>
      <c r="BK266" s="203">
        <f>SUM(BK267:BK294)</f>
        <v>0</v>
      </c>
    </row>
    <row r="267" s="2" customFormat="1" ht="21.75" customHeight="1">
      <c r="A267" s="40"/>
      <c r="B267" s="41"/>
      <c r="C267" s="206" t="s">
        <v>395</v>
      </c>
      <c r="D267" s="206" t="s">
        <v>120</v>
      </c>
      <c r="E267" s="207" t="s">
        <v>396</v>
      </c>
      <c r="F267" s="208" t="s">
        <v>397</v>
      </c>
      <c r="G267" s="209" t="s">
        <v>189</v>
      </c>
      <c r="H267" s="210">
        <v>17955</v>
      </c>
      <c r="I267" s="211"/>
      <c r="J267" s="212">
        <f>ROUND(I267*H267,2)</f>
        <v>0</v>
      </c>
      <c r="K267" s="208" t="s">
        <v>190</v>
      </c>
      <c r="L267" s="46"/>
      <c r="M267" s="213" t="s">
        <v>19</v>
      </c>
      <c r="N267" s="214" t="s">
        <v>47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120</v>
      </c>
      <c r="AU267" s="217" t="s">
        <v>84</v>
      </c>
      <c r="AY267" s="19" t="s">
        <v>117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84</v>
      </c>
      <c r="BK267" s="218">
        <f>ROUND(I267*H267,2)</f>
        <v>0</v>
      </c>
      <c r="BL267" s="19" t="s">
        <v>124</v>
      </c>
      <c r="BM267" s="217" t="s">
        <v>398</v>
      </c>
    </row>
    <row r="268" s="2" customFormat="1">
      <c r="A268" s="40"/>
      <c r="B268" s="41"/>
      <c r="C268" s="42"/>
      <c r="D268" s="240" t="s">
        <v>192</v>
      </c>
      <c r="E268" s="42"/>
      <c r="F268" s="241" t="s">
        <v>399</v>
      </c>
      <c r="G268" s="42"/>
      <c r="H268" s="42"/>
      <c r="I268" s="242"/>
      <c r="J268" s="42"/>
      <c r="K268" s="42"/>
      <c r="L268" s="46"/>
      <c r="M268" s="243"/>
      <c r="N268" s="24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192</v>
      </c>
      <c r="AU268" s="19" t="s">
        <v>84</v>
      </c>
    </row>
    <row r="269" s="14" customFormat="1">
      <c r="A269" s="14"/>
      <c r="B269" s="249"/>
      <c r="C269" s="250"/>
      <c r="D269" s="221" t="s">
        <v>126</v>
      </c>
      <c r="E269" s="251" t="s">
        <v>19</v>
      </c>
      <c r="F269" s="252" t="s">
        <v>400</v>
      </c>
      <c r="G269" s="250"/>
      <c r="H269" s="251" t="s">
        <v>19</v>
      </c>
      <c r="I269" s="253"/>
      <c r="J269" s="250"/>
      <c r="K269" s="250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126</v>
      </c>
      <c r="AU269" s="258" t="s">
        <v>84</v>
      </c>
      <c r="AV269" s="14" t="s">
        <v>84</v>
      </c>
      <c r="AW269" s="14" t="s">
        <v>37</v>
      </c>
      <c r="AX269" s="14" t="s">
        <v>76</v>
      </c>
      <c r="AY269" s="258" t="s">
        <v>117</v>
      </c>
    </row>
    <row r="270" s="14" customFormat="1">
      <c r="A270" s="14"/>
      <c r="B270" s="249"/>
      <c r="C270" s="250"/>
      <c r="D270" s="221" t="s">
        <v>126</v>
      </c>
      <c r="E270" s="251" t="s">
        <v>19</v>
      </c>
      <c r="F270" s="252" t="s">
        <v>401</v>
      </c>
      <c r="G270" s="250"/>
      <c r="H270" s="251" t="s">
        <v>19</v>
      </c>
      <c r="I270" s="253"/>
      <c r="J270" s="250"/>
      <c r="K270" s="250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126</v>
      </c>
      <c r="AU270" s="258" t="s">
        <v>84</v>
      </c>
      <c r="AV270" s="14" t="s">
        <v>84</v>
      </c>
      <c r="AW270" s="14" t="s">
        <v>37</v>
      </c>
      <c r="AX270" s="14" t="s">
        <v>76</v>
      </c>
      <c r="AY270" s="258" t="s">
        <v>117</v>
      </c>
    </row>
    <row r="271" s="13" customFormat="1">
      <c r="A271" s="13"/>
      <c r="B271" s="219"/>
      <c r="C271" s="220"/>
      <c r="D271" s="221" t="s">
        <v>126</v>
      </c>
      <c r="E271" s="259" t="s">
        <v>19</v>
      </c>
      <c r="F271" s="222" t="s">
        <v>402</v>
      </c>
      <c r="G271" s="220"/>
      <c r="H271" s="223">
        <v>1995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126</v>
      </c>
      <c r="AU271" s="229" t="s">
        <v>84</v>
      </c>
      <c r="AV271" s="13" t="s">
        <v>86</v>
      </c>
      <c r="AW271" s="13" t="s">
        <v>37</v>
      </c>
      <c r="AX271" s="13" t="s">
        <v>76</v>
      </c>
      <c r="AY271" s="229" t="s">
        <v>117</v>
      </c>
    </row>
    <row r="272" s="13" customFormat="1">
      <c r="A272" s="13"/>
      <c r="B272" s="219"/>
      <c r="C272" s="220"/>
      <c r="D272" s="221" t="s">
        <v>126</v>
      </c>
      <c r="E272" s="259" t="s">
        <v>19</v>
      </c>
      <c r="F272" s="222" t="s">
        <v>403</v>
      </c>
      <c r="G272" s="220"/>
      <c r="H272" s="223">
        <v>3990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126</v>
      </c>
      <c r="AU272" s="229" t="s">
        <v>84</v>
      </c>
      <c r="AV272" s="13" t="s">
        <v>86</v>
      </c>
      <c r="AW272" s="13" t="s">
        <v>37</v>
      </c>
      <c r="AX272" s="13" t="s">
        <v>76</v>
      </c>
      <c r="AY272" s="229" t="s">
        <v>117</v>
      </c>
    </row>
    <row r="273" s="13" customFormat="1">
      <c r="A273" s="13"/>
      <c r="B273" s="219"/>
      <c r="C273" s="220"/>
      <c r="D273" s="221" t="s">
        <v>126</v>
      </c>
      <c r="E273" s="259" t="s">
        <v>19</v>
      </c>
      <c r="F273" s="222" t="s">
        <v>403</v>
      </c>
      <c r="G273" s="220"/>
      <c r="H273" s="223">
        <v>3990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126</v>
      </c>
      <c r="AU273" s="229" t="s">
        <v>84</v>
      </c>
      <c r="AV273" s="13" t="s">
        <v>86</v>
      </c>
      <c r="AW273" s="13" t="s">
        <v>37</v>
      </c>
      <c r="AX273" s="13" t="s">
        <v>76</v>
      </c>
      <c r="AY273" s="229" t="s">
        <v>117</v>
      </c>
    </row>
    <row r="274" s="13" customFormat="1">
      <c r="A274" s="13"/>
      <c r="B274" s="219"/>
      <c r="C274" s="220"/>
      <c r="D274" s="221" t="s">
        <v>126</v>
      </c>
      <c r="E274" s="259" t="s">
        <v>19</v>
      </c>
      <c r="F274" s="222" t="s">
        <v>403</v>
      </c>
      <c r="G274" s="220"/>
      <c r="H274" s="223">
        <v>3990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126</v>
      </c>
      <c r="AU274" s="229" t="s">
        <v>84</v>
      </c>
      <c r="AV274" s="13" t="s">
        <v>86</v>
      </c>
      <c r="AW274" s="13" t="s">
        <v>37</v>
      </c>
      <c r="AX274" s="13" t="s">
        <v>76</v>
      </c>
      <c r="AY274" s="229" t="s">
        <v>117</v>
      </c>
    </row>
    <row r="275" s="13" customFormat="1">
      <c r="A275" s="13"/>
      <c r="B275" s="219"/>
      <c r="C275" s="220"/>
      <c r="D275" s="221" t="s">
        <v>126</v>
      </c>
      <c r="E275" s="259" t="s">
        <v>19</v>
      </c>
      <c r="F275" s="222" t="s">
        <v>403</v>
      </c>
      <c r="G275" s="220"/>
      <c r="H275" s="223">
        <v>3990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126</v>
      </c>
      <c r="AU275" s="229" t="s">
        <v>84</v>
      </c>
      <c r="AV275" s="13" t="s">
        <v>86</v>
      </c>
      <c r="AW275" s="13" t="s">
        <v>37</v>
      </c>
      <c r="AX275" s="13" t="s">
        <v>76</v>
      </c>
      <c r="AY275" s="229" t="s">
        <v>117</v>
      </c>
    </row>
    <row r="276" s="15" customFormat="1">
      <c r="A276" s="15"/>
      <c r="B276" s="260"/>
      <c r="C276" s="261"/>
      <c r="D276" s="221" t="s">
        <v>126</v>
      </c>
      <c r="E276" s="262" t="s">
        <v>19</v>
      </c>
      <c r="F276" s="263" t="s">
        <v>250</v>
      </c>
      <c r="G276" s="261"/>
      <c r="H276" s="264">
        <v>17955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0" t="s">
        <v>126</v>
      </c>
      <c r="AU276" s="270" t="s">
        <v>84</v>
      </c>
      <c r="AV276" s="15" t="s">
        <v>124</v>
      </c>
      <c r="AW276" s="15" t="s">
        <v>37</v>
      </c>
      <c r="AX276" s="15" t="s">
        <v>84</v>
      </c>
      <c r="AY276" s="270" t="s">
        <v>117</v>
      </c>
    </row>
    <row r="277" s="2" customFormat="1" ht="21.75" customHeight="1">
      <c r="A277" s="40"/>
      <c r="B277" s="41"/>
      <c r="C277" s="206" t="s">
        <v>404</v>
      </c>
      <c r="D277" s="206" t="s">
        <v>120</v>
      </c>
      <c r="E277" s="207" t="s">
        <v>405</v>
      </c>
      <c r="F277" s="208" t="s">
        <v>406</v>
      </c>
      <c r="G277" s="209" t="s">
        <v>189</v>
      </c>
      <c r="H277" s="210">
        <v>1995</v>
      </c>
      <c r="I277" s="211"/>
      <c r="J277" s="212">
        <f>ROUND(I277*H277,2)</f>
        <v>0</v>
      </c>
      <c r="K277" s="208" t="s">
        <v>19</v>
      </c>
      <c r="L277" s="46"/>
      <c r="M277" s="213" t="s">
        <v>19</v>
      </c>
      <c r="N277" s="214" t="s">
        <v>47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124</v>
      </c>
      <c r="AT277" s="217" t="s">
        <v>120</v>
      </c>
      <c r="AU277" s="217" t="s">
        <v>84</v>
      </c>
      <c r="AY277" s="19" t="s">
        <v>117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84</v>
      </c>
      <c r="BK277" s="218">
        <f>ROUND(I277*H277,2)</f>
        <v>0</v>
      </c>
      <c r="BL277" s="19" t="s">
        <v>124</v>
      </c>
      <c r="BM277" s="217" t="s">
        <v>407</v>
      </c>
    </row>
    <row r="278" s="14" customFormat="1">
      <c r="A278" s="14"/>
      <c r="B278" s="249"/>
      <c r="C278" s="250"/>
      <c r="D278" s="221" t="s">
        <v>126</v>
      </c>
      <c r="E278" s="251" t="s">
        <v>19</v>
      </c>
      <c r="F278" s="252" t="s">
        <v>400</v>
      </c>
      <c r="G278" s="250"/>
      <c r="H278" s="251" t="s">
        <v>19</v>
      </c>
      <c r="I278" s="253"/>
      <c r="J278" s="250"/>
      <c r="K278" s="250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126</v>
      </c>
      <c r="AU278" s="258" t="s">
        <v>84</v>
      </c>
      <c r="AV278" s="14" t="s">
        <v>84</v>
      </c>
      <c r="AW278" s="14" t="s">
        <v>37</v>
      </c>
      <c r="AX278" s="14" t="s">
        <v>76</v>
      </c>
      <c r="AY278" s="258" t="s">
        <v>117</v>
      </c>
    </row>
    <row r="279" s="14" customFormat="1">
      <c r="A279" s="14"/>
      <c r="B279" s="249"/>
      <c r="C279" s="250"/>
      <c r="D279" s="221" t="s">
        <v>126</v>
      </c>
      <c r="E279" s="251" t="s">
        <v>19</v>
      </c>
      <c r="F279" s="252" t="s">
        <v>408</v>
      </c>
      <c r="G279" s="250"/>
      <c r="H279" s="251" t="s">
        <v>19</v>
      </c>
      <c r="I279" s="253"/>
      <c r="J279" s="250"/>
      <c r="K279" s="250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126</v>
      </c>
      <c r="AU279" s="258" t="s">
        <v>84</v>
      </c>
      <c r="AV279" s="14" t="s">
        <v>84</v>
      </c>
      <c r="AW279" s="14" t="s">
        <v>37</v>
      </c>
      <c r="AX279" s="14" t="s">
        <v>76</v>
      </c>
      <c r="AY279" s="258" t="s">
        <v>117</v>
      </c>
    </row>
    <row r="280" s="13" customFormat="1">
      <c r="A280" s="13"/>
      <c r="B280" s="219"/>
      <c r="C280" s="220"/>
      <c r="D280" s="221" t="s">
        <v>126</v>
      </c>
      <c r="E280" s="259" t="s">
        <v>19</v>
      </c>
      <c r="F280" s="222" t="s">
        <v>402</v>
      </c>
      <c r="G280" s="220"/>
      <c r="H280" s="223">
        <v>1995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126</v>
      </c>
      <c r="AU280" s="229" t="s">
        <v>84</v>
      </c>
      <c r="AV280" s="13" t="s">
        <v>86</v>
      </c>
      <c r="AW280" s="13" t="s">
        <v>37</v>
      </c>
      <c r="AX280" s="13" t="s">
        <v>76</v>
      </c>
      <c r="AY280" s="229" t="s">
        <v>117</v>
      </c>
    </row>
    <row r="281" s="15" customFormat="1">
      <c r="A281" s="15"/>
      <c r="B281" s="260"/>
      <c r="C281" s="261"/>
      <c r="D281" s="221" t="s">
        <v>126</v>
      </c>
      <c r="E281" s="262" t="s">
        <v>19</v>
      </c>
      <c r="F281" s="263" t="s">
        <v>250</v>
      </c>
      <c r="G281" s="261"/>
      <c r="H281" s="264">
        <v>1995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0" t="s">
        <v>126</v>
      </c>
      <c r="AU281" s="270" t="s">
        <v>84</v>
      </c>
      <c r="AV281" s="15" t="s">
        <v>124</v>
      </c>
      <c r="AW281" s="15" t="s">
        <v>37</v>
      </c>
      <c r="AX281" s="15" t="s">
        <v>84</v>
      </c>
      <c r="AY281" s="270" t="s">
        <v>117</v>
      </c>
    </row>
    <row r="282" s="2" customFormat="1" ht="16.5" customHeight="1">
      <c r="A282" s="40"/>
      <c r="B282" s="41"/>
      <c r="C282" s="206" t="s">
        <v>409</v>
      </c>
      <c r="D282" s="206" t="s">
        <v>120</v>
      </c>
      <c r="E282" s="207" t="s">
        <v>322</v>
      </c>
      <c r="F282" s="208" t="s">
        <v>323</v>
      </c>
      <c r="G282" s="209" t="s">
        <v>239</v>
      </c>
      <c r="H282" s="210">
        <v>199.5</v>
      </c>
      <c r="I282" s="211"/>
      <c r="J282" s="212">
        <f>ROUND(I282*H282,2)</f>
        <v>0</v>
      </c>
      <c r="K282" s="208" t="s">
        <v>190</v>
      </c>
      <c r="L282" s="46"/>
      <c r="M282" s="213" t="s">
        <v>19</v>
      </c>
      <c r="N282" s="214" t="s">
        <v>47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124</v>
      </c>
      <c r="AT282" s="217" t="s">
        <v>120</v>
      </c>
      <c r="AU282" s="217" t="s">
        <v>84</v>
      </c>
      <c r="AY282" s="19" t="s">
        <v>117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124</v>
      </c>
      <c r="BM282" s="217" t="s">
        <v>410</v>
      </c>
    </row>
    <row r="283" s="2" customFormat="1">
      <c r="A283" s="40"/>
      <c r="B283" s="41"/>
      <c r="C283" s="42"/>
      <c r="D283" s="240" t="s">
        <v>192</v>
      </c>
      <c r="E283" s="42"/>
      <c r="F283" s="241" t="s">
        <v>325</v>
      </c>
      <c r="G283" s="42"/>
      <c r="H283" s="42"/>
      <c r="I283" s="242"/>
      <c r="J283" s="42"/>
      <c r="K283" s="42"/>
      <c r="L283" s="46"/>
      <c r="M283" s="243"/>
      <c r="N283" s="24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192</v>
      </c>
      <c r="AU283" s="19" t="s">
        <v>84</v>
      </c>
    </row>
    <row r="284" s="14" customFormat="1">
      <c r="A284" s="14"/>
      <c r="B284" s="249"/>
      <c r="C284" s="250"/>
      <c r="D284" s="221" t="s">
        <v>126</v>
      </c>
      <c r="E284" s="251" t="s">
        <v>19</v>
      </c>
      <c r="F284" s="252" t="s">
        <v>411</v>
      </c>
      <c r="G284" s="250"/>
      <c r="H284" s="251" t="s">
        <v>19</v>
      </c>
      <c r="I284" s="253"/>
      <c r="J284" s="250"/>
      <c r="K284" s="250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126</v>
      </c>
      <c r="AU284" s="258" t="s">
        <v>84</v>
      </c>
      <c r="AV284" s="14" t="s">
        <v>84</v>
      </c>
      <c r="AW284" s="14" t="s">
        <v>37</v>
      </c>
      <c r="AX284" s="14" t="s">
        <v>76</v>
      </c>
      <c r="AY284" s="258" t="s">
        <v>117</v>
      </c>
    </row>
    <row r="285" s="14" customFormat="1">
      <c r="A285" s="14"/>
      <c r="B285" s="249"/>
      <c r="C285" s="250"/>
      <c r="D285" s="221" t="s">
        <v>126</v>
      </c>
      <c r="E285" s="251" t="s">
        <v>19</v>
      </c>
      <c r="F285" s="252" t="s">
        <v>412</v>
      </c>
      <c r="G285" s="250"/>
      <c r="H285" s="251" t="s">
        <v>19</v>
      </c>
      <c r="I285" s="253"/>
      <c r="J285" s="250"/>
      <c r="K285" s="250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126</v>
      </c>
      <c r="AU285" s="258" t="s">
        <v>84</v>
      </c>
      <c r="AV285" s="14" t="s">
        <v>84</v>
      </c>
      <c r="AW285" s="14" t="s">
        <v>37</v>
      </c>
      <c r="AX285" s="14" t="s">
        <v>76</v>
      </c>
      <c r="AY285" s="258" t="s">
        <v>117</v>
      </c>
    </row>
    <row r="286" s="13" customFormat="1">
      <c r="A286" s="13"/>
      <c r="B286" s="219"/>
      <c r="C286" s="220"/>
      <c r="D286" s="221" t="s">
        <v>126</v>
      </c>
      <c r="E286" s="259" t="s">
        <v>19</v>
      </c>
      <c r="F286" s="222" t="s">
        <v>413</v>
      </c>
      <c r="G286" s="220"/>
      <c r="H286" s="223">
        <v>39.899999999999999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126</v>
      </c>
      <c r="AU286" s="229" t="s">
        <v>84</v>
      </c>
      <c r="AV286" s="13" t="s">
        <v>86</v>
      </c>
      <c r="AW286" s="13" t="s">
        <v>37</v>
      </c>
      <c r="AX286" s="13" t="s">
        <v>76</v>
      </c>
      <c r="AY286" s="229" t="s">
        <v>117</v>
      </c>
    </row>
    <row r="287" s="13" customFormat="1">
      <c r="A287" s="13"/>
      <c r="B287" s="219"/>
      <c r="C287" s="220"/>
      <c r="D287" s="221" t="s">
        <v>126</v>
      </c>
      <c r="E287" s="259" t="s">
        <v>19</v>
      </c>
      <c r="F287" s="222" t="s">
        <v>413</v>
      </c>
      <c r="G287" s="220"/>
      <c r="H287" s="223">
        <v>39.899999999999999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126</v>
      </c>
      <c r="AU287" s="229" t="s">
        <v>84</v>
      </c>
      <c r="AV287" s="13" t="s">
        <v>86</v>
      </c>
      <c r="AW287" s="13" t="s">
        <v>37</v>
      </c>
      <c r="AX287" s="13" t="s">
        <v>76</v>
      </c>
      <c r="AY287" s="229" t="s">
        <v>117</v>
      </c>
    </row>
    <row r="288" s="13" customFormat="1">
      <c r="A288" s="13"/>
      <c r="B288" s="219"/>
      <c r="C288" s="220"/>
      <c r="D288" s="221" t="s">
        <v>126</v>
      </c>
      <c r="E288" s="259" t="s">
        <v>19</v>
      </c>
      <c r="F288" s="222" t="s">
        <v>413</v>
      </c>
      <c r="G288" s="220"/>
      <c r="H288" s="223">
        <v>39.899999999999999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126</v>
      </c>
      <c r="AU288" s="229" t="s">
        <v>84</v>
      </c>
      <c r="AV288" s="13" t="s">
        <v>86</v>
      </c>
      <c r="AW288" s="13" t="s">
        <v>37</v>
      </c>
      <c r="AX288" s="13" t="s">
        <v>76</v>
      </c>
      <c r="AY288" s="229" t="s">
        <v>117</v>
      </c>
    </row>
    <row r="289" s="13" customFormat="1">
      <c r="A289" s="13"/>
      <c r="B289" s="219"/>
      <c r="C289" s="220"/>
      <c r="D289" s="221" t="s">
        <v>126</v>
      </c>
      <c r="E289" s="259" t="s">
        <v>19</v>
      </c>
      <c r="F289" s="222" t="s">
        <v>413</v>
      </c>
      <c r="G289" s="220"/>
      <c r="H289" s="223">
        <v>39.899999999999999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126</v>
      </c>
      <c r="AU289" s="229" t="s">
        <v>84</v>
      </c>
      <c r="AV289" s="13" t="s">
        <v>86</v>
      </c>
      <c r="AW289" s="13" t="s">
        <v>37</v>
      </c>
      <c r="AX289" s="13" t="s">
        <v>76</v>
      </c>
      <c r="AY289" s="229" t="s">
        <v>117</v>
      </c>
    </row>
    <row r="290" s="13" customFormat="1">
      <c r="A290" s="13"/>
      <c r="B290" s="219"/>
      <c r="C290" s="220"/>
      <c r="D290" s="221" t="s">
        <v>126</v>
      </c>
      <c r="E290" s="259" t="s">
        <v>19</v>
      </c>
      <c r="F290" s="222" t="s">
        <v>413</v>
      </c>
      <c r="G290" s="220"/>
      <c r="H290" s="223">
        <v>39.899999999999999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126</v>
      </c>
      <c r="AU290" s="229" t="s">
        <v>84</v>
      </c>
      <c r="AV290" s="13" t="s">
        <v>86</v>
      </c>
      <c r="AW290" s="13" t="s">
        <v>37</v>
      </c>
      <c r="AX290" s="13" t="s">
        <v>76</v>
      </c>
      <c r="AY290" s="229" t="s">
        <v>117</v>
      </c>
    </row>
    <row r="291" s="15" customFormat="1">
      <c r="A291" s="15"/>
      <c r="B291" s="260"/>
      <c r="C291" s="261"/>
      <c r="D291" s="221" t="s">
        <v>126</v>
      </c>
      <c r="E291" s="262" t="s">
        <v>19</v>
      </c>
      <c r="F291" s="263" t="s">
        <v>250</v>
      </c>
      <c r="G291" s="261"/>
      <c r="H291" s="264">
        <v>199.5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126</v>
      </c>
      <c r="AU291" s="270" t="s">
        <v>84</v>
      </c>
      <c r="AV291" s="15" t="s">
        <v>124</v>
      </c>
      <c r="AW291" s="15" t="s">
        <v>37</v>
      </c>
      <c r="AX291" s="15" t="s">
        <v>84</v>
      </c>
      <c r="AY291" s="270" t="s">
        <v>117</v>
      </c>
    </row>
    <row r="292" s="2" customFormat="1" ht="24.15" customHeight="1">
      <c r="A292" s="40"/>
      <c r="B292" s="41"/>
      <c r="C292" s="206" t="s">
        <v>414</v>
      </c>
      <c r="D292" s="206" t="s">
        <v>120</v>
      </c>
      <c r="E292" s="207" t="s">
        <v>275</v>
      </c>
      <c r="F292" s="208" t="s">
        <v>276</v>
      </c>
      <c r="G292" s="209" t="s">
        <v>215</v>
      </c>
      <c r="H292" s="210">
        <v>10</v>
      </c>
      <c r="I292" s="211"/>
      <c r="J292" s="212">
        <f>ROUND(I292*H292,2)</f>
        <v>0</v>
      </c>
      <c r="K292" s="208" t="s">
        <v>190</v>
      </c>
      <c r="L292" s="46"/>
      <c r="M292" s="213" t="s">
        <v>19</v>
      </c>
      <c r="N292" s="214" t="s">
        <v>47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124</v>
      </c>
      <c r="AT292" s="217" t="s">
        <v>120</v>
      </c>
      <c r="AU292" s="217" t="s">
        <v>84</v>
      </c>
      <c r="AY292" s="19" t="s">
        <v>117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124</v>
      </c>
      <c r="BM292" s="217" t="s">
        <v>415</v>
      </c>
    </row>
    <row r="293" s="2" customFormat="1">
      <c r="A293" s="40"/>
      <c r="B293" s="41"/>
      <c r="C293" s="42"/>
      <c r="D293" s="240" t="s">
        <v>192</v>
      </c>
      <c r="E293" s="42"/>
      <c r="F293" s="241" t="s">
        <v>278</v>
      </c>
      <c r="G293" s="42"/>
      <c r="H293" s="42"/>
      <c r="I293" s="242"/>
      <c r="J293" s="42"/>
      <c r="K293" s="42"/>
      <c r="L293" s="46"/>
      <c r="M293" s="243"/>
      <c r="N293" s="24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192</v>
      </c>
      <c r="AU293" s="19" t="s">
        <v>84</v>
      </c>
    </row>
    <row r="294" s="2" customFormat="1">
      <c r="A294" s="40"/>
      <c r="B294" s="41"/>
      <c r="C294" s="42"/>
      <c r="D294" s="221" t="s">
        <v>241</v>
      </c>
      <c r="E294" s="42"/>
      <c r="F294" s="248" t="s">
        <v>242</v>
      </c>
      <c r="G294" s="42"/>
      <c r="H294" s="42"/>
      <c r="I294" s="242"/>
      <c r="J294" s="42"/>
      <c r="K294" s="42"/>
      <c r="L294" s="46"/>
      <c r="M294" s="243"/>
      <c r="N294" s="24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241</v>
      </c>
      <c r="AU294" s="19" t="s">
        <v>84</v>
      </c>
    </row>
    <row r="295" s="12" customFormat="1" ht="25.92" customHeight="1">
      <c r="A295" s="12"/>
      <c r="B295" s="190"/>
      <c r="C295" s="191"/>
      <c r="D295" s="192" t="s">
        <v>75</v>
      </c>
      <c r="E295" s="193" t="s">
        <v>416</v>
      </c>
      <c r="F295" s="193" t="s">
        <v>417</v>
      </c>
      <c r="G295" s="191"/>
      <c r="H295" s="191"/>
      <c r="I295" s="194"/>
      <c r="J295" s="195">
        <f>BK295</f>
        <v>0</v>
      </c>
      <c r="K295" s="191"/>
      <c r="L295" s="196"/>
      <c r="M295" s="197"/>
      <c r="N295" s="198"/>
      <c r="O295" s="198"/>
      <c r="P295" s="199">
        <f>SUM(P296:P323)</f>
        <v>0</v>
      </c>
      <c r="Q295" s="198"/>
      <c r="R295" s="199">
        <f>SUM(R296:R323)</f>
        <v>0</v>
      </c>
      <c r="S295" s="198"/>
      <c r="T295" s="200">
        <f>SUM(T296:T323)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124</v>
      </c>
      <c r="AT295" s="202" t="s">
        <v>75</v>
      </c>
      <c r="AU295" s="202" t="s">
        <v>76</v>
      </c>
      <c r="AY295" s="201" t="s">
        <v>117</v>
      </c>
      <c r="BK295" s="203">
        <f>SUM(BK296:BK323)</f>
        <v>0</v>
      </c>
    </row>
    <row r="296" s="2" customFormat="1" ht="16.5" customHeight="1">
      <c r="A296" s="40"/>
      <c r="B296" s="41"/>
      <c r="C296" s="206" t="s">
        <v>418</v>
      </c>
      <c r="D296" s="206" t="s">
        <v>120</v>
      </c>
      <c r="E296" s="207" t="s">
        <v>419</v>
      </c>
      <c r="F296" s="208" t="s">
        <v>420</v>
      </c>
      <c r="G296" s="209" t="s">
        <v>189</v>
      </c>
      <c r="H296" s="210">
        <v>4149</v>
      </c>
      <c r="I296" s="211"/>
      <c r="J296" s="212">
        <f>ROUND(I296*H296,2)</f>
        <v>0</v>
      </c>
      <c r="K296" s="208" t="s">
        <v>190</v>
      </c>
      <c r="L296" s="46"/>
      <c r="M296" s="213" t="s">
        <v>19</v>
      </c>
      <c r="N296" s="214" t="s">
        <v>47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124</v>
      </c>
      <c r="AT296" s="217" t="s">
        <v>120</v>
      </c>
      <c r="AU296" s="217" t="s">
        <v>84</v>
      </c>
      <c r="AY296" s="19" t="s">
        <v>117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84</v>
      </c>
      <c r="BK296" s="218">
        <f>ROUND(I296*H296,2)</f>
        <v>0</v>
      </c>
      <c r="BL296" s="19" t="s">
        <v>124</v>
      </c>
      <c r="BM296" s="217" t="s">
        <v>421</v>
      </c>
    </row>
    <row r="297" s="2" customFormat="1">
      <c r="A297" s="40"/>
      <c r="B297" s="41"/>
      <c r="C297" s="42"/>
      <c r="D297" s="240" t="s">
        <v>192</v>
      </c>
      <c r="E297" s="42"/>
      <c r="F297" s="241" t="s">
        <v>422</v>
      </c>
      <c r="G297" s="42"/>
      <c r="H297" s="42"/>
      <c r="I297" s="242"/>
      <c r="J297" s="42"/>
      <c r="K297" s="42"/>
      <c r="L297" s="46"/>
      <c r="M297" s="243"/>
      <c r="N297" s="244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192</v>
      </c>
      <c r="AU297" s="19" t="s">
        <v>84</v>
      </c>
    </row>
    <row r="298" s="14" customFormat="1">
      <c r="A298" s="14"/>
      <c r="B298" s="249"/>
      <c r="C298" s="250"/>
      <c r="D298" s="221" t="s">
        <v>126</v>
      </c>
      <c r="E298" s="251" t="s">
        <v>19</v>
      </c>
      <c r="F298" s="252" t="s">
        <v>400</v>
      </c>
      <c r="G298" s="250"/>
      <c r="H298" s="251" t="s">
        <v>19</v>
      </c>
      <c r="I298" s="253"/>
      <c r="J298" s="250"/>
      <c r="K298" s="250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126</v>
      </c>
      <c r="AU298" s="258" t="s">
        <v>84</v>
      </c>
      <c r="AV298" s="14" t="s">
        <v>84</v>
      </c>
      <c r="AW298" s="14" t="s">
        <v>37</v>
      </c>
      <c r="AX298" s="14" t="s">
        <v>76</v>
      </c>
      <c r="AY298" s="258" t="s">
        <v>117</v>
      </c>
    </row>
    <row r="299" s="14" customFormat="1">
      <c r="A299" s="14"/>
      <c r="B299" s="249"/>
      <c r="C299" s="250"/>
      <c r="D299" s="221" t="s">
        <v>126</v>
      </c>
      <c r="E299" s="251" t="s">
        <v>19</v>
      </c>
      <c r="F299" s="252" t="s">
        <v>401</v>
      </c>
      <c r="G299" s="250"/>
      <c r="H299" s="251" t="s">
        <v>19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126</v>
      </c>
      <c r="AU299" s="258" t="s">
        <v>84</v>
      </c>
      <c r="AV299" s="14" t="s">
        <v>84</v>
      </c>
      <c r="AW299" s="14" t="s">
        <v>37</v>
      </c>
      <c r="AX299" s="14" t="s">
        <v>76</v>
      </c>
      <c r="AY299" s="258" t="s">
        <v>117</v>
      </c>
    </row>
    <row r="300" s="13" customFormat="1">
      <c r="A300" s="13"/>
      <c r="B300" s="219"/>
      <c r="C300" s="220"/>
      <c r="D300" s="221" t="s">
        <v>126</v>
      </c>
      <c r="E300" s="259" t="s">
        <v>19</v>
      </c>
      <c r="F300" s="222" t="s">
        <v>423</v>
      </c>
      <c r="G300" s="220"/>
      <c r="H300" s="223">
        <v>461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126</v>
      </c>
      <c r="AU300" s="229" t="s">
        <v>84</v>
      </c>
      <c r="AV300" s="13" t="s">
        <v>86</v>
      </c>
      <c r="AW300" s="13" t="s">
        <v>37</v>
      </c>
      <c r="AX300" s="13" t="s">
        <v>76</v>
      </c>
      <c r="AY300" s="229" t="s">
        <v>117</v>
      </c>
    </row>
    <row r="301" s="13" customFormat="1">
      <c r="A301" s="13"/>
      <c r="B301" s="219"/>
      <c r="C301" s="220"/>
      <c r="D301" s="221" t="s">
        <v>126</v>
      </c>
      <c r="E301" s="259" t="s">
        <v>19</v>
      </c>
      <c r="F301" s="222" t="s">
        <v>424</v>
      </c>
      <c r="G301" s="220"/>
      <c r="H301" s="223">
        <v>922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126</v>
      </c>
      <c r="AU301" s="229" t="s">
        <v>84</v>
      </c>
      <c r="AV301" s="13" t="s">
        <v>86</v>
      </c>
      <c r="AW301" s="13" t="s">
        <v>37</v>
      </c>
      <c r="AX301" s="13" t="s">
        <v>76</v>
      </c>
      <c r="AY301" s="229" t="s">
        <v>117</v>
      </c>
    </row>
    <row r="302" s="13" customFormat="1">
      <c r="A302" s="13"/>
      <c r="B302" s="219"/>
      <c r="C302" s="220"/>
      <c r="D302" s="221" t="s">
        <v>126</v>
      </c>
      <c r="E302" s="259" t="s">
        <v>19</v>
      </c>
      <c r="F302" s="222" t="s">
        <v>424</v>
      </c>
      <c r="G302" s="220"/>
      <c r="H302" s="223">
        <v>922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126</v>
      </c>
      <c r="AU302" s="229" t="s">
        <v>84</v>
      </c>
      <c r="AV302" s="13" t="s">
        <v>86</v>
      </c>
      <c r="AW302" s="13" t="s">
        <v>37</v>
      </c>
      <c r="AX302" s="13" t="s">
        <v>76</v>
      </c>
      <c r="AY302" s="229" t="s">
        <v>117</v>
      </c>
    </row>
    <row r="303" s="13" customFormat="1">
      <c r="A303" s="13"/>
      <c r="B303" s="219"/>
      <c r="C303" s="220"/>
      <c r="D303" s="221" t="s">
        <v>126</v>
      </c>
      <c r="E303" s="259" t="s">
        <v>19</v>
      </c>
      <c r="F303" s="222" t="s">
        <v>424</v>
      </c>
      <c r="G303" s="220"/>
      <c r="H303" s="223">
        <v>922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126</v>
      </c>
      <c r="AU303" s="229" t="s">
        <v>84</v>
      </c>
      <c r="AV303" s="13" t="s">
        <v>86</v>
      </c>
      <c r="AW303" s="13" t="s">
        <v>37</v>
      </c>
      <c r="AX303" s="13" t="s">
        <v>76</v>
      </c>
      <c r="AY303" s="229" t="s">
        <v>117</v>
      </c>
    </row>
    <row r="304" s="13" customFormat="1">
      <c r="A304" s="13"/>
      <c r="B304" s="219"/>
      <c r="C304" s="220"/>
      <c r="D304" s="221" t="s">
        <v>126</v>
      </c>
      <c r="E304" s="259" t="s">
        <v>19</v>
      </c>
      <c r="F304" s="222" t="s">
        <v>424</v>
      </c>
      <c r="G304" s="220"/>
      <c r="H304" s="223">
        <v>922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126</v>
      </c>
      <c r="AU304" s="229" t="s">
        <v>84</v>
      </c>
      <c r="AV304" s="13" t="s">
        <v>86</v>
      </c>
      <c r="AW304" s="13" t="s">
        <v>37</v>
      </c>
      <c r="AX304" s="13" t="s">
        <v>76</v>
      </c>
      <c r="AY304" s="229" t="s">
        <v>117</v>
      </c>
    </row>
    <row r="305" s="15" customFormat="1">
      <c r="A305" s="15"/>
      <c r="B305" s="260"/>
      <c r="C305" s="261"/>
      <c r="D305" s="221" t="s">
        <v>126</v>
      </c>
      <c r="E305" s="262" t="s">
        <v>19</v>
      </c>
      <c r="F305" s="263" t="s">
        <v>250</v>
      </c>
      <c r="G305" s="261"/>
      <c r="H305" s="264">
        <v>4149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126</v>
      </c>
      <c r="AU305" s="270" t="s">
        <v>84</v>
      </c>
      <c r="AV305" s="15" t="s">
        <v>124</v>
      </c>
      <c r="AW305" s="15" t="s">
        <v>37</v>
      </c>
      <c r="AX305" s="15" t="s">
        <v>84</v>
      </c>
      <c r="AY305" s="270" t="s">
        <v>117</v>
      </c>
    </row>
    <row r="306" s="2" customFormat="1" ht="21.75" customHeight="1">
      <c r="A306" s="40"/>
      <c r="B306" s="41"/>
      <c r="C306" s="206" t="s">
        <v>425</v>
      </c>
      <c r="D306" s="206" t="s">
        <v>120</v>
      </c>
      <c r="E306" s="207" t="s">
        <v>405</v>
      </c>
      <c r="F306" s="208" t="s">
        <v>406</v>
      </c>
      <c r="G306" s="209" t="s">
        <v>189</v>
      </c>
      <c r="H306" s="210">
        <v>461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47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124</v>
      </c>
      <c r="AT306" s="217" t="s">
        <v>120</v>
      </c>
      <c r="AU306" s="217" t="s">
        <v>84</v>
      </c>
      <c r="AY306" s="19" t="s">
        <v>117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84</v>
      </c>
      <c r="BK306" s="218">
        <f>ROUND(I306*H306,2)</f>
        <v>0</v>
      </c>
      <c r="BL306" s="19" t="s">
        <v>124</v>
      </c>
      <c r="BM306" s="217" t="s">
        <v>426</v>
      </c>
    </row>
    <row r="307" s="14" customFormat="1">
      <c r="A307" s="14"/>
      <c r="B307" s="249"/>
      <c r="C307" s="250"/>
      <c r="D307" s="221" t="s">
        <v>126</v>
      </c>
      <c r="E307" s="251" t="s">
        <v>19</v>
      </c>
      <c r="F307" s="252" t="s">
        <v>400</v>
      </c>
      <c r="G307" s="250"/>
      <c r="H307" s="251" t="s">
        <v>19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126</v>
      </c>
      <c r="AU307" s="258" t="s">
        <v>84</v>
      </c>
      <c r="AV307" s="14" t="s">
        <v>84</v>
      </c>
      <c r="AW307" s="14" t="s">
        <v>37</v>
      </c>
      <c r="AX307" s="14" t="s">
        <v>76</v>
      </c>
      <c r="AY307" s="258" t="s">
        <v>117</v>
      </c>
    </row>
    <row r="308" s="14" customFormat="1">
      <c r="A308" s="14"/>
      <c r="B308" s="249"/>
      <c r="C308" s="250"/>
      <c r="D308" s="221" t="s">
        <v>126</v>
      </c>
      <c r="E308" s="251" t="s">
        <v>19</v>
      </c>
      <c r="F308" s="252" t="s">
        <v>408</v>
      </c>
      <c r="G308" s="250"/>
      <c r="H308" s="251" t="s">
        <v>19</v>
      </c>
      <c r="I308" s="253"/>
      <c r="J308" s="250"/>
      <c r="K308" s="250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126</v>
      </c>
      <c r="AU308" s="258" t="s">
        <v>84</v>
      </c>
      <c r="AV308" s="14" t="s">
        <v>84</v>
      </c>
      <c r="AW308" s="14" t="s">
        <v>37</v>
      </c>
      <c r="AX308" s="14" t="s">
        <v>76</v>
      </c>
      <c r="AY308" s="258" t="s">
        <v>117</v>
      </c>
    </row>
    <row r="309" s="13" customFormat="1">
      <c r="A309" s="13"/>
      <c r="B309" s="219"/>
      <c r="C309" s="220"/>
      <c r="D309" s="221" t="s">
        <v>126</v>
      </c>
      <c r="E309" s="259" t="s">
        <v>19</v>
      </c>
      <c r="F309" s="222" t="s">
        <v>423</v>
      </c>
      <c r="G309" s="220"/>
      <c r="H309" s="223">
        <v>461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126</v>
      </c>
      <c r="AU309" s="229" t="s">
        <v>84</v>
      </c>
      <c r="AV309" s="13" t="s">
        <v>86</v>
      </c>
      <c r="AW309" s="13" t="s">
        <v>37</v>
      </c>
      <c r="AX309" s="13" t="s">
        <v>76</v>
      </c>
      <c r="AY309" s="229" t="s">
        <v>117</v>
      </c>
    </row>
    <row r="310" s="15" customFormat="1">
      <c r="A310" s="15"/>
      <c r="B310" s="260"/>
      <c r="C310" s="261"/>
      <c r="D310" s="221" t="s">
        <v>126</v>
      </c>
      <c r="E310" s="262" t="s">
        <v>19</v>
      </c>
      <c r="F310" s="263" t="s">
        <v>250</v>
      </c>
      <c r="G310" s="261"/>
      <c r="H310" s="264">
        <v>461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126</v>
      </c>
      <c r="AU310" s="270" t="s">
        <v>84</v>
      </c>
      <c r="AV310" s="15" t="s">
        <v>124</v>
      </c>
      <c r="AW310" s="15" t="s">
        <v>37</v>
      </c>
      <c r="AX310" s="15" t="s">
        <v>84</v>
      </c>
      <c r="AY310" s="270" t="s">
        <v>117</v>
      </c>
    </row>
    <row r="311" s="2" customFormat="1" ht="16.5" customHeight="1">
      <c r="A311" s="40"/>
      <c r="B311" s="41"/>
      <c r="C311" s="206" t="s">
        <v>427</v>
      </c>
      <c r="D311" s="206" t="s">
        <v>120</v>
      </c>
      <c r="E311" s="207" t="s">
        <v>322</v>
      </c>
      <c r="F311" s="208" t="s">
        <v>323</v>
      </c>
      <c r="G311" s="209" t="s">
        <v>239</v>
      </c>
      <c r="H311" s="210">
        <v>46.100000000000001</v>
      </c>
      <c r="I311" s="211"/>
      <c r="J311" s="212">
        <f>ROUND(I311*H311,2)</f>
        <v>0</v>
      </c>
      <c r="K311" s="208" t="s">
        <v>190</v>
      </c>
      <c r="L311" s="46"/>
      <c r="M311" s="213" t="s">
        <v>19</v>
      </c>
      <c r="N311" s="214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124</v>
      </c>
      <c r="AT311" s="217" t="s">
        <v>120</v>
      </c>
      <c r="AU311" s="217" t="s">
        <v>84</v>
      </c>
      <c r="AY311" s="19" t="s">
        <v>117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124</v>
      </c>
      <c r="BM311" s="217" t="s">
        <v>428</v>
      </c>
    </row>
    <row r="312" s="2" customFormat="1">
      <c r="A312" s="40"/>
      <c r="B312" s="41"/>
      <c r="C312" s="42"/>
      <c r="D312" s="240" t="s">
        <v>192</v>
      </c>
      <c r="E312" s="42"/>
      <c r="F312" s="241" t="s">
        <v>325</v>
      </c>
      <c r="G312" s="42"/>
      <c r="H312" s="42"/>
      <c r="I312" s="242"/>
      <c r="J312" s="42"/>
      <c r="K312" s="42"/>
      <c r="L312" s="46"/>
      <c r="M312" s="243"/>
      <c r="N312" s="24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192</v>
      </c>
      <c r="AU312" s="19" t="s">
        <v>84</v>
      </c>
    </row>
    <row r="313" s="14" customFormat="1">
      <c r="A313" s="14"/>
      <c r="B313" s="249"/>
      <c r="C313" s="250"/>
      <c r="D313" s="221" t="s">
        <v>126</v>
      </c>
      <c r="E313" s="251" t="s">
        <v>19</v>
      </c>
      <c r="F313" s="252" t="s">
        <v>411</v>
      </c>
      <c r="G313" s="250"/>
      <c r="H313" s="251" t="s">
        <v>19</v>
      </c>
      <c r="I313" s="253"/>
      <c r="J313" s="250"/>
      <c r="K313" s="250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126</v>
      </c>
      <c r="AU313" s="258" t="s">
        <v>84</v>
      </c>
      <c r="AV313" s="14" t="s">
        <v>84</v>
      </c>
      <c r="AW313" s="14" t="s">
        <v>37</v>
      </c>
      <c r="AX313" s="14" t="s">
        <v>76</v>
      </c>
      <c r="AY313" s="258" t="s">
        <v>117</v>
      </c>
    </row>
    <row r="314" s="14" customFormat="1">
      <c r="A314" s="14"/>
      <c r="B314" s="249"/>
      <c r="C314" s="250"/>
      <c r="D314" s="221" t="s">
        <v>126</v>
      </c>
      <c r="E314" s="251" t="s">
        <v>19</v>
      </c>
      <c r="F314" s="252" t="s">
        <v>412</v>
      </c>
      <c r="G314" s="250"/>
      <c r="H314" s="251" t="s">
        <v>19</v>
      </c>
      <c r="I314" s="253"/>
      <c r="J314" s="250"/>
      <c r="K314" s="250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126</v>
      </c>
      <c r="AU314" s="258" t="s">
        <v>84</v>
      </c>
      <c r="AV314" s="14" t="s">
        <v>84</v>
      </c>
      <c r="AW314" s="14" t="s">
        <v>37</v>
      </c>
      <c r="AX314" s="14" t="s">
        <v>76</v>
      </c>
      <c r="AY314" s="258" t="s">
        <v>117</v>
      </c>
    </row>
    <row r="315" s="13" customFormat="1">
      <c r="A315" s="13"/>
      <c r="B315" s="219"/>
      <c r="C315" s="220"/>
      <c r="D315" s="221" t="s">
        <v>126</v>
      </c>
      <c r="E315" s="259" t="s">
        <v>19</v>
      </c>
      <c r="F315" s="222" t="s">
        <v>429</v>
      </c>
      <c r="G315" s="220"/>
      <c r="H315" s="223">
        <v>9.2200000000000006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126</v>
      </c>
      <c r="AU315" s="229" t="s">
        <v>84</v>
      </c>
      <c r="AV315" s="13" t="s">
        <v>86</v>
      </c>
      <c r="AW315" s="13" t="s">
        <v>37</v>
      </c>
      <c r="AX315" s="13" t="s">
        <v>76</v>
      </c>
      <c r="AY315" s="229" t="s">
        <v>117</v>
      </c>
    </row>
    <row r="316" s="13" customFormat="1">
      <c r="A316" s="13"/>
      <c r="B316" s="219"/>
      <c r="C316" s="220"/>
      <c r="D316" s="221" t="s">
        <v>126</v>
      </c>
      <c r="E316" s="259" t="s">
        <v>19</v>
      </c>
      <c r="F316" s="222" t="s">
        <v>429</v>
      </c>
      <c r="G316" s="220"/>
      <c r="H316" s="223">
        <v>9.2200000000000006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126</v>
      </c>
      <c r="AU316" s="229" t="s">
        <v>84</v>
      </c>
      <c r="AV316" s="13" t="s">
        <v>86</v>
      </c>
      <c r="AW316" s="13" t="s">
        <v>37</v>
      </c>
      <c r="AX316" s="13" t="s">
        <v>76</v>
      </c>
      <c r="AY316" s="229" t="s">
        <v>117</v>
      </c>
    </row>
    <row r="317" s="13" customFormat="1">
      <c r="A317" s="13"/>
      <c r="B317" s="219"/>
      <c r="C317" s="220"/>
      <c r="D317" s="221" t="s">
        <v>126</v>
      </c>
      <c r="E317" s="259" t="s">
        <v>19</v>
      </c>
      <c r="F317" s="222" t="s">
        <v>429</v>
      </c>
      <c r="G317" s="220"/>
      <c r="H317" s="223">
        <v>9.2200000000000006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9" t="s">
        <v>126</v>
      </c>
      <c r="AU317" s="229" t="s">
        <v>84</v>
      </c>
      <c r="AV317" s="13" t="s">
        <v>86</v>
      </c>
      <c r="AW317" s="13" t="s">
        <v>37</v>
      </c>
      <c r="AX317" s="13" t="s">
        <v>76</v>
      </c>
      <c r="AY317" s="229" t="s">
        <v>117</v>
      </c>
    </row>
    <row r="318" s="13" customFormat="1">
      <c r="A318" s="13"/>
      <c r="B318" s="219"/>
      <c r="C318" s="220"/>
      <c r="D318" s="221" t="s">
        <v>126</v>
      </c>
      <c r="E318" s="259" t="s">
        <v>19</v>
      </c>
      <c r="F318" s="222" t="s">
        <v>429</v>
      </c>
      <c r="G318" s="220"/>
      <c r="H318" s="223">
        <v>9.2200000000000006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126</v>
      </c>
      <c r="AU318" s="229" t="s">
        <v>84</v>
      </c>
      <c r="AV318" s="13" t="s">
        <v>86</v>
      </c>
      <c r="AW318" s="13" t="s">
        <v>37</v>
      </c>
      <c r="AX318" s="13" t="s">
        <v>76</v>
      </c>
      <c r="AY318" s="229" t="s">
        <v>117</v>
      </c>
    </row>
    <row r="319" s="13" customFormat="1">
      <c r="A319" s="13"/>
      <c r="B319" s="219"/>
      <c r="C319" s="220"/>
      <c r="D319" s="221" t="s">
        <v>126</v>
      </c>
      <c r="E319" s="259" t="s">
        <v>19</v>
      </c>
      <c r="F319" s="222" t="s">
        <v>429</v>
      </c>
      <c r="G319" s="220"/>
      <c r="H319" s="223">
        <v>9.2200000000000006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126</v>
      </c>
      <c r="AU319" s="229" t="s">
        <v>84</v>
      </c>
      <c r="AV319" s="13" t="s">
        <v>86</v>
      </c>
      <c r="AW319" s="13" t="s">
        <v>37</v>
      </c>
      <c r="AX319" s="13" t="s">
        <v>76</v>
      </c>
      <c r="AY319" s="229" t="s">
        <v>117</v>
      </c>
    </row>
    <row r="320" s="15" customFormat="1">
      <c r="A320" s="15"/>
      <c r="B320" s="260"/>
      <c r="C320" s="261"/>
      <c r="D320" s="221" t="s">
        <v>126</v>
      </c>
      <c r="E320" s="262" t="s">
        <v>19</v>
      </c>
      <c r="F320" s="263" t="s">
        <v>250</v>
      </c>
      <c r="G320" s="261"/>
      <c r="H320" s="264">
        <v>46.100000000000001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126</v>
      </c>
      <c r="AU320" s="270" t="s">
        <v>84</v>
      </c>
      <c r="AV320" s="15" t="s">
        <v>124</v>
      </c>
      <c r="AW320" s="15" t="s">
        <v>37</v>
      </c>
      <c r="AX320" s="15" t="s">
        <v>84</v>
      </c>
      <c r="AY320" s="270" t="s">
        <v>117</v>
      </c>
    </row>
    <row r="321" s="2" customFormat="1" ht="24.15" customHeight="1">
      <c r="A321" s="40"/>
      <c r="B321" s="41"/>
      <c r="C321" s="206" t="s">
        <v>430</v>
      </c>
      <c r="D321" s="206" t="s">
        <v>120</v>
      </c>
      <c r="E321" s="207" t="s">
        <v>275</v>
      </c>
      <c r="F321" s="208" t="s">
        <v>276</v>
      </c>
      <c r="G321" s="209" t="s">
        <v>215</v>
      </c>
      <c r="H321" s="210">
        <v>2.5</v>
      </c>
      <c r="I321" s="211"/>
      <c r="J321" s="212">
        <f>ROUND(I321*H321,2)</f>
        <v>0</v>
      </c>
      <c r="K321" s="208" t="s">
        <v>190</v>
      </c>
      <c r="L321" s="46"/>
      <c r="M321" s="213" t="s">
        <v>19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124</v>
      </c>
      <c r="AT321" s="217" t="s">
        <v>120</v>
      </c>
      <c r="AU321" s="217" t="s">
        <v>84</v>
      </c>
      <c r="AY321" s="19" t="s">
        <v>117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124</v>
      </c>
      <c r="BM321" s="217" t="s">
        <v>431</v>
      </c>
    </row>
    <row r="322" s="2" customFormat="1">
      <c r="A322" s="40"/>
      <c r="B322" s="41"/>
      <c r="C322" s="42"/>
      <c r="D322" s="240" t="s">
        <v>192</v>
      </c>
      <c r="E322" s="42"/>
      <c r="F322" s="241" t="s">
        <v>278</v>
      </c>
      <c r="G322" s="42"/>
      <c r="H322" s="42"/>
      <c r="I322" s="242"/>
      <c r="J322" s="42"/>
      <c r="K322" s="42"/>
      <c r="L322" s="46"/>
      <c r="M322" s="243"/>
      <c r="N322" s="24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192</v>
      </c>
      <c r="AU322" s="19" t="s">
        <v>84</v>
      </c>
    </row>
    <row r="323" s="2" customFormat="1">
      <c r="A323" s="40"/>
      <c r="B323" s="41"/>
      <c r="C323" s="42"/>
      <c r="D323" s="221" t="s">
        <v>241</v>
      </c>
      <c r="E323" s="42"/>
      <c r="F323" s="248" t="s">
        <v>242</v>
      </c>
      <c r="G323" s="42"/>
      <c r="H323" s="42"/>
      <c r="I323" s="242"/>
      <c r="J323" s="42"/>
      <c r="K323" s="42"/>
      <c r="L323" s="46"/>
      <c r="M323" s="243"/>
      <c r="N323" s="24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241</v>
      </c>
      <c r="AU323" s="19" t="s">
        <v>84</v>
      </c>
    </row>
    <row r="324" s="12" customFormat="1" ht="25.92" customHeight="1">
      <c r="A324" s="12"/>
      <c r="B324" s="190"/>
      <c r="C324" s="191"/>
      <c r="D324" s="192" t="s">
        <v>75</v>
      </c>
      <c r="E324" s="193" t="s">
        <v>432</v>
      </c>
      <c r="F324" s="193" t="s">
        <v>433</v>
      </c>
      <c r="G324" s="191"/>
      <c r="H324" s="191"/>
      <c r="I324" s="194"/>
      <c r="J324" s="195">
        <f>BK324</f>
        <v>0</v>
      </c>
      <c r="K324" s="191"/>
      <c r="L324" s="196"/>
      <c r="M324" s="197"/>
      <c r="N324" s="198"/>
      <c r="O324" s="198"/>
      <c r="P324" s="199">
        <f>SUM(P325:P353)</f>
        <v>0</v>
      </c>
      <c r="Q324" s="198"/>
      <c r="R324" s="199">
        <f>SUM(R325:R353)</f>
        <v>0</v>
      </c>
      <c r="S324" s="198"/>
      <c r="T324" s="200">
        <f>SUM(T325:T353)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124</v>
      </c>
      <c r="AT324" s="202" t="s">
        <v>75</v>
      </c>
      <c r="AU324" s="202" t="s">
        <v>76</v>
      </c>
      <c r="AY324" s="201" t="s">
        <v>117</v>
      </c>
      <c r="BK324" s="203">
        <f>SUM(BK325:BK353)</f>
        <v>0</v>
      </c>
    </row>
    <row r="325" s="2" customFormat="1" ht="16.5" customHeight="1">
      <c r="A325" s="40"/>
      <c r="B325" s="41"/>
      <c r="C325" s="206" t="s">
        <v>434</v>
      </c>
      <c r="D325" s="206" t="s">
        <v>120</v>
      </c>
      <c r="E325" s="207" t="s">
        <v>419</v>
      </c>
      <c r="F325" s="208" t="s">
        <v>420</v>
      </c>
      <c r="G325" s="209" t="s">
        <v>189</v>
      </c>
      <c r="H325" s="210">
        <v>4842.5</v>
      </c>
      <c r="I325" s="211"/>
      <c r="J325" s="212">
        <f>ROUND(I325*H325,2)</f>
        <v>0</v>
      </c>
      <c r="K325" s="208" t="s">
        <v>190</v>
      </c>
      <c r="L325" s="46"/>
      <c r="M325" s="213" t="s">
        <v>19</v>
      </c>
      <c r="N325" s="214" t="s">
        <v>47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124</v>
      </c>
      <c r="AT325" s="217" t="s">
        <v>120</v>
      </c>
      <c r="AU325" s="217" t="s">
        <v>84</v>
      </c>
      <c r="AY325" s="19" t="s">
        <v>117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84</v>
      </c>
      <c r="BK325" s="218">
        <f>ROUND(I325*H325,2)</f>
        <v>0</v>
      </c>
      <c r="BL325" s="19" t="s">
        <v>124</v>
      </c>
      <c r="BM325" s="217" t="s">
        <v>435</v>
      </c>
    </row>
    <row r="326" s="2" customFormat="1">
      <c r="A326" s="40"/>
      <c r="B326" s="41"/>
      <c r="C326" s="42"/>
      <c r="D326" s="240" t="s">
        <v>192</v>
      </c>
      <c r="E326" s="42"/>
      <c r="F326" s="241" t="s">
        <v>422</v>
      </c>
      <c r="G326" s="42"/>
      <c r="H326" s="42"/>
      <c r="I326" s="242"/>
      <c r="J326" s="42"/>
      <c r="K326" s="42"/>
      <c r="L326" s="46"/>
      <c r="M326" s="243"/>
      <c r="N326" s="24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192</v>
      </c>
      <c r="AU326" s="19" t="s">
        <v>84</v>
      </c>
    </row>
    <row r="327" s="14" customFormat="1">
      <c r="A327" s="14"/>
      <c r="B327" s="249"/>
      <c r="C327" s="250"/>
      <c r="D327" s="221" t="s">
        <v>126</v>
      </c>
      <c r="E327" s="251" t="s">
        <v>19</v>
      </c>
      <c r="F327" s="252" t="s">
        <v>436</v>
      </c>
      <c r="G327" s="250"/>
      <c r="H327" s="251" t="s">
        <v>19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126</v>
      </c>
      <c r="AU327" s="258" t="s">
        <v>84</v>
      </c>
      <c r="AV327" s="14" t="s">
        <v>84</v>
      </c>
      <c r="AW327" s="14" t="s">
        <v>37</v>
      </c>
      <c r="AX327" s="14" t="s">
        <v>76</v>
      </c>
      <c r="AY327" s="258" t="s">
        <v>117</v>
      </c>
    </row>
    <row r="328" s="14" customFormat="1">
      <c r="A328" s="14"/>
      <c r="B328" s="249"/>
      <c r="C328" s="250"/>
      <c r="D328" s="221" t="s">
        <v>126</v>
      </c>
      <c r="E328" s="251" t="s">
        <v>19</v>
      </c>
      <c r="F328" s="252" t="s">
        <v>366</v>
      </c>
      <c r="G328" s="250"/>
      <c r="H328" s="251" t="s">
        <v>19</v>
      </c>
      <c r="I328" s="253"/>
      <c r="J328" s="250"/>
      <c r="K328" s="250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126</v>
      </c>
      <c r="AU328" s="258" t="s">
        <v>84</v>
      </c>
      <c r="AV328" s="14" t="s">
        <v>84</v>
      </c>
      <c r="AW328" s="14" t="s">
        <v>37</v>
      </c>
      <c r="AX328" s="14" t="s">
        <v>76</v>
      </c>
      <c r="AY328" s="258" t="s">
        <v>117</v>
      </c>
    </row>
    <row r="329" s="13" customFormat="1">
      <c r="A329" s="13"/>
      <c r="B329" s="219"/>
      <c r="C329" s="220"/>
      <c r="D329" s="221" t="s">
        <v>126</v>
      </c>
      <c r="E329" s="259" t="s">
        <v>19</v>
      </c>
      <c r="F329" s="222" t="s">
        <v>437</v>
      </c>
      <c r="G329" s="220"/>
      <c r="H329" s="223">
        <v>968.5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126</v>
      </c>
      <c r="AU329" s="229" t="s">
        <v>84</v>
      </c>
      <c r="AV329" s="13" t="s">
        <v>86</v>
      </c>
      <c r="AW329" s="13" t="s">
        <v>37</v>
      </c>
      <c r="AX329" s="13" t="s">
        <v>76</v>
      </c>
      <c r="AY329" s="229" t="s">
        <v>117</v>
      </c>
    </row>
    <row r="330" s="13" customFormat="1">
      <c r="A330" s="13"/>
      <c r="B330" s="219"/>
      <c r="C330" s="220"/>
      <c r="D330" s="221" t="s">
        <v>126</v>
      </c>
      <c r="E330" s="259" t="s">
        <v>19</v>
      </c>
      <c r="F330" s="222" t="s">
        <v>437</v>
      </c>
      <c r="G330" s="220"/>
      <c r="H330" s="223">
        <v>968.5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126</v>
      </c>
      <c r="AU330" s="229" t="s">
        <v>84</v>
      </c>
      <c r="AV330" s="13" t="s">
        <v>86</v>
      </c>
      <c r="AW330" s="13" t="s">
        <v>37</v>
      </c>
      <c r="AX330" s="13" t="s">
        <v>76</v>
      </c>
      <c r="AY330" s="229" t="s">
        <v>117</v>
      </c>
    </row>
    <row r="331" s="13" customFormat="1">
      <c r="A331" s="13"/>
      <c r="B331" s="219"/>
      <c r="C331" s="220"/>
      <c r="D331" s="221" t="s">
        <v>126</v>
      </c>
      <c r="E331" s="259" t="s">
        <v>19</v>
      </c>
      <c r="F331" s="222" t="s">
        <v>437</v>
      </c>
      <c r="G331" s="220"/>
      <c r="H331" s="223">
        <v>968.5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126</v>
      </c>
      <c r="AU331" s="229" t="s">
        <v>84</v>
      </c>
      <c r="AV331" s="13" t="s">
        <v>86</v>
      </c>
      <c r="AW331" s="13" t="s">
        <v>37</v>
      </c>
      <c r="AX331" s="13" t="s">
        <v>76</v>
      </c>
      <c r="AY331" s="229" t="s">
        <v>117</v>
      </c>
    </row>
    <row r="332" s="13" customFormat="1">
      <c r="A332" s="13"/>
      <c r="B332" s="219"/>
      <c r="C332" s="220"/>
      <c r="D332" s="221" t="s">
        <v>126</v>
      </c>
      <c r="E332" s="259" t="s">
        <v>19</v>
      </c>
      <c r="F332" s="222" t="s">
        <v>437</v>
      </c>
      <c r="G332" s="220"/>
      <c r="H332" s="223">
        <v>968.5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126</v>
      </c>
      <c r="AU332" s="229" t="s">
        <v>84</v>
      </c>
      <c r="AV332" s="13" t="s">
        <v>86</v>
      </c>
      <c r="AW332" s="13" t="s">
        <v>37</v>
      </c>
      <c r="AX332" s="13" t="s">
        <v>76</v>
      </c>
      <c r="AY332" s="229" t="s">
        <v>117</v>
      </c>
    </row>
    <row r="333" s="13" customFormat="1">
      <c r="A333" s="13"/>
      <c r="B333" s="219"/>
      <c r="C333" s="220"/>
      <c r="D333" s="221" t="s">
        <v>126</v>
      </c>
      <c r="E333" s="259" t="s">
        <v>19</v>
      </c>
      <c r="F333" s="222" t="s">
        <v>437</v>
      </c>
      <c r="G333" s="220"/>
      <c r="H333" s="223">
        <v>968.5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126</v>
      </c>
      <c r="AU333" s="229" t="s">
        <v>84</v>
      </c>
      <c r="AV333" s="13" t="s">
        <v>86</v>
      </c>
      <c r="AW333" s="13" t="s">
        <v>37</v>
      </c>
      <c r="AX333" s="13" t="s">
        <v>76</v>
      </c>
      <c r="AY333" s="229" t="s">
        <v>117</v>
      </c>
    </row>
    <row r="334" s="15" customFormat="1">
      <c r="A334" s="15"/>
      <c r="B334" s="260"/>
      <c r="C334" s="261"/>
      <c r="D334" s="221" t="s">
        <v>126</v>
      </c>
      <c r="E334" s="262" t="s">
        <v>19</v>
      </c>
      <c r="F334" s="263" t="s">
        <v>250</v>
      </c>
      <c r="G334" s="261"/>
      <c r="H334" s="264">
        <v>4842.5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126</v>
      </c>
      <c r="AU334" s="270" t="s">
        <v>84</v>
      </c>
      <c r="AV334" s="15" t="s">
        <v>124</v>
      </c>
      <c r="AW334" s="15" t="s">
        <v>37</v>
      </c>
      <c r="AX334" s="15" t="s">
        <v>84</v>
      </c>
      <c r="AY334" s="270" t="s">
        <v>117</v>
      </c>
    </row>
    <row r="335" s="2" customFormat="1" ht="16.5" customHeight="1">
      <c r="A335" s="40"/>
      <c r="B335" s="41"/>
      <c r="C335" s="206" t="s">
        <v>438</v>
      </c>
      <c r="D335" s="206" t="s">
        <v>120</v>
      </c>
      <c r="E335" s="207" t="s">
        <v>264</v>
      </c>
      <c r="F335" s="208" t="s">
        <v>265</v>
      </c>
      <c r="G335" s="209" t="s">
        <v>239</v>
      </c>
      <c r="H335" s="210">
        <v>121.065</v>
      </c>
      <c r="I335" s="211"/>
      <c r="J335" s="212">
        <f>ROUND(I335*H335,2)</f>
        <v>0</v>
      </c>
      <c r="K335" s="208" t="s">
        <v>190</v>
      </c>
      <c r="L335" s="46"/>
      <c r="M335" s="213" t="s">
        <v>19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124</v>
      </c>
      <c r="AT335" s="217" t="s">
        <v>120</v>
      </c>
      <c r="AU335" s="217" t="s">
        <v>84</v>
      </c>
      <c r="AY335" s="19" t="s">
        <v>117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124</v>
      </c>
      <c r="BM335" s="217" t="s">
        <v>439</v>
      </c>
    </row>
    <row r="336" s="2" customFormat="1">
      <c r="A336" s="40"/>
      <c r="B336" s="41"/>
      <c r="C336" s="42"/>
      <c r="D336" s="240" t="s">
        <v>192</v>
      </c>
      <c r="E336" s="42"/>
      <c r="F336" s="241" t="s">
        <v>267</v>
      </c>
      <c r="G336" s="42"/>
      <c r="H336" s="42"/>
      <c r="I336" s="242"/>
      <c r="J336" s="42"/>
      <c r="K336" s="42"/>
      <c r="L336" s="46"/>
      <c r="M336" s="243"/>
      <c r="N336" s="244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192</v>
      </c>
      <c r="AU336" s="19" t="s">
        <v>84</v>
      </c>
    </row>
    <row r="337" s="14" customFormat="1">
      <c r="A337" s="14"/>
      <c r="B337" s="249"/>
      <c r="C337" s="250"/>
      <c r="D337" s="221" t="s">
        <v>126</v>
      </c>
      <c r="E337" s="251" t="s">
        <v>19</v>
      </c>
      <c r="F337" s="252" t="s">
        <v>440</v>
      </c>
      <c r="G337" s="250"/>
      <c r="H337" s="251" t="s">
        <v>19</v>
      </c>
      <c r="I337" s="253"/>
      <c r="J337" s="250"/>
      <c r="K337" s="250"/>
      <c r="L337" s="254"/>
      <c r="M337" s="255"/>
      <c r="N337" s="256"/>
      <c r="O337" s="256"/>
      <c r="P337" s="256"/>
      <c r="Q337" s="256"/>
      <c r="R337" s="256"/>
      <c r="S337" s="256"/>
      <c r="T337" s="25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8" t="s">
        <v>126</v>
      </c>
      <c r="AU337" s="258" t="s">
        <v>84</v>
      </c>
      <c r="AV337" s="14" t="s">
        <v>84</v>
      </c>
      <c r="AW337" s="14" t="s">
        <v>37</v>
      </c>
      <c r="AX337" s="14" t="s">
        <v>76</v>
      </c>
      <c r="AY337" s="258" t="s">
        <v>117</v>
      </c>
    </row>
    <row r="338" s="14" customFormat="1">
      <c r="A338" s="14"/>
      <c r="B338" s="249"/>
      <c r="C338" s="250"/>
      <c r="D338" s="221" t="s">
        <v>126</v>
      </c>
      <c r="E338" s="251" t="s">
        <v>19</v>
      </c>
      <c r="F338" s="252" t="s">
        <v>441</v>
      </c>
      <c r="G338" s="250"/>
      <c r="H338" s="251" t="s">
        <v>19</v>
      </c>
      <c r="I338" s="253"/>
      <c r="J338" s="250"/>
      <c r="K338" s="250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126</v>
      </c>
      <c r="AU338" s="258" t="s">
        <v>84</v>
      </c>
      <c r="AV338" s="14" t="s">
        <v>84</v>
      </c>
      <c r="AW338" s="14" t="s">
        <v>37</v>
      </c>
      <c r="AX338" s="14" t="s">
        <v>76</v>
      </c>
      <c r="AY338" s="258" t="s">
        <v>117</v>
      </c>
    </row>
    <row r="339" s="13" customFormat="1">
      <c r="A339" s="13"/>
      <c r="B339" s="219"/>
      <c r="C339" s="220"/>
      <c r="D339" s="221" t="s">
        <v>126</v>
      </c>
      <c r="E339" s="259" t="s">
        <v>19</v>
      </c>
      <c r="F339" s="222" t="s">
        <v>442</v>
      </c>
      <c r="G339" s="220"/>
      <c r="H339" s="223">
        <v>24.213000000000001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126</v>
      </c>
      <c r="AU339" s="229" t="s">
        <v>84</v>
      </c>
      <c r="AV339" s="13" t="s">
        <v>86</v>
      </c>
      <c r="AW339" s="13" t="s">
        <v>37</v>
      </c>
      <c r="AX339" s="13" t="s">
        <v>76</v>
      </c>
      <c r="AY339" s="229" t="s">
        <v>117</v>
      </c>
    </row>
    <row r="340" s="13" customFormat="1">
      <c r="A340" s="13"/>
      <c r="B340" s="219"/>
      <c r="C340" s="220"/>
      <c r="D340" s="221" t="s">
        <v>126</v>
      </c>
      <c r="E340" s="259" t="s">
        <v>19</v>
      </c>
      <c r="F340" s="222" t="s">
        <v>442</v>
      </c>
      <c r="G340" s="220"/>
      <c r="H340" s="223">
        <v>24.213000000000001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126</v>
      </c>
      <c r="AU340" s="229" t="s">
        <v>84</v>
      </c>
      <c r="AV340" s="13" t="s">
        <v>86</v>
      </c>
      <c r="AW340" s="13" t="s">
        <v>37</v>
      </c>
      <c r="AX340" s="13" t="s">
        <v>76</v>
      </c>
      <c r="AY340" s="229" t="s">
        <v>117</v>
      </c>
    </row>
    <row r="341" s="13" customFormat="1">
      <c r="A341" s="13"/>
      <c r="B341" s="219"/>
      <c r="C341" s="220"/>
      <c r="D341" s="221" t="s">
        <v>126</v>
      </c>
      <c r="E341" s="259" t="s">
        <v>19</v>
      </c>
      <c r="F341" s="222" t="s">
        <v>442</v>
      </c>
      <c r="G341" s="220"/>
      <c r="H341" s="223">
        <v>24.213000000000001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126</v>
      </c>
      <c r="AU341" s="229" t="s">
        <v>84</v>
      </c>
      <c r="AV341" s="13" t="s">
        <v>86</v>
      </c>
      <c r="AW341" s="13" t="s">
        <v>37</v>
      </c>
      <c r="AX341" s="13" t="s">
        <v>76</v>
      </c>
      <c r="AY341" s="229" t="s">
        <v>117</v>
      </c>
    </row>
    <row r="342" s="13" customFormat="1">
      <c r="A342" s="13"/>
      <c r="B342" s="219"/>
      <c r="C342" s="220"/>
      <c r="D342" s="221" t="s">
        <v>126</v>
      </c>
      <c r="E342" s="259" t="s">
        <v>19</v>
      </c>
      <c r="F342" s="222" t="s">
        <v>442</v>
      </c>
      <c r="G342" s="220"/>
      <c r="H342" s="223">
        <v>24.213000000000001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9" t="s">
        <v>126</v>
      </c>
      <c r="AU342" s="229" t="s">
        <v>84</v>
      </c>
      <c r="AV342" s="13" t="s">
        <v>86</v>
      </c>
      <c r="AW342" s="13" t="s">
        <v>37</v>
      </c>
      <c r="AX342" s="13" t="s">
        <v>76</v>
      </c>
      <c r="AY342" s="229" t="s">
        <v>117</v>
      </c>
    </row>
    <row r="343" s="13" customFormat="1">
      <c r="A343" s="13"/>
      <c r="B343" s="219"/>
      <c r="C343" s="220"/>
      <c r="D343" s="221" t="s">
        <v>126</v>
      </c>
      <c r="E343" s="259" t="s">
        <v>19</v>
      </c>
      <c r="F343" s="222" t="s">
        <v>442</v>
      </c>
      <c r="G343" s="220"/>
      <c r="H343" s="223">
        <v>24.213000000000001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126</v>
      </c>
      <c r="AU343" s="229" t="s">
        <v>84</v>
      </c>
      <c r="AV343" s="13" t="s">
        <v>86</v>
      </c>
      <c r="AW343" s="13" t="s">
        <v>37</v>
      </c>
      <c r="AX343" s="13" t="s">
        <v>76</v>
      </c>
      <c r="AY343" s="229" t="s">
        <v>117</v>
      </c>
    </row>
    <row r="344" s="15" customFormat="1">
      <c r="A344" s="15"/>
      <c r="B344" s="260"/>
      <c r="C344" s="261"/>
      <c r="D344" s="221" t="s">
        <v>126</v>
      </c>
      <c r="E344" s="262" t="s">
        <v>19</v>
      </c>
      <c r="F344" s="263" t="s">
        <v>250</v>
      </c>
      <c r="G344" s="261"/>
      <c r="H344" s="264">
        <v>121.065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0" t="s">
        <v>126</v>
      </c>
      <c r="AU344" s="270" t="s">
        <v>84</v>
      </c>
      <c r="AV344" s="15" t="s">
        <v>124</v>
      </c>
      <c r="AW344" s="15" t="s">
        <v>37</v>
      </c>
      <c r="AX344" s="15" t="s">
        <v>84</v>
      </c>
      <c r="AY344" s="270" t="s">
        <v>117</v>
      </c>
    </row>
    <row r="345" s="2" customFormat="1" ht="16.5" customHeight="1">
      <c r="A345" s="40"/>
      <c r="B345" s="41"/>
      <c r="C345" s="206" t="s">
        <v>443</v>
      </c>
      <c r="D345" s="206" t="s">
        <v>120</v>
      </c>
      <c r="E345" s="207" t="s">
        <v>329</v>
      </c>
      <c r="F345" s="208" t="s">
        <v>330</v>
      </c>
      <c r="G345" s="209" t="s">
        <v>189</v>
      </c>
      <c r="H345" s="210">
        <v>1937</v>
      </c>
      <c r="I345" s="211"/>
      <c r="J345" s="212">
        <f>ROUND(I345*H345,2)</f>
        <v>0</v>
      </c>
      <c r="K345" s="208" t="s">
        <v>190</v>
      </c>
      <c r="L345" s="46"/>
      <c r="M345" s="213" t="s">
        <v>19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124</v>
      </c>
      <c r="AT345" s="217" t="s">
        <v>120</v>
      </c>
      <c r="AU345" s="217" t="s">
        <v>84</v>
      </c>
      <c r="AY345" s="19" t="s">
        <v>117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84</v>
      </c>
      <c r="BK345" s="218">
        <f>ROUND(I345*H345,2)</f>
        <v>0</v>
      </c>
      <c r="BL345" s="19" t="s">
        <v>124</v>
      </c>
      <c r="BM345" s="217" t="s">
        <v>444</v>
      </c>
    </row>
    <row r="346" s="2" customFormat="1">
      <c r="A346" s="40"/>
      <c r="B346" s="41"/>
      <c r="C346" s="42"/>
      <c r="D346" s="240" t="s">
        <v>192</v>
      </c>
      <c r="E346" s="42"/>
      <c r="F346" s="241" t="s">
        <v>332</v>
      </c>
      <c r="G346" s="42"/>
      <c r="H346" s="42"/>
      <c r="I346" s="242"/>
      <c r="J346" s="42"/>
      <c r="K346" s="42"/>
      <c r="L346" s="46"/>
      <c r="M346" s="243"/>
      <c r="N346" s="24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192</v>
      </c>
      <c r="AU346" s="19" t="s">
        <v>84</v>
      </c>
    </row>
    <row r="347" s="14" customFormat="1">
      <c r="A347" s="14"/>
      <c r="B347" s="249"/>
      <c r="C347" s="250"/>
      <c r="D347" s="221" t="s">
        <v>126</v>
      </c>
      <c r="E347" s="251" t="s">
        <v>19</v>
      </c>
      <c r="F347" s="252" t="s">
        <v>445</v>
      </c>
      <c r="G347" s="250"/>
      <c r="H347" s="251" t="s">
        <v>19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126</v>
      </c>
      <c r="AU347" s="258" t="s">
        <v>84</v>
      </c>
      <c r="AV347" s="14" t="s">
        <v>84</v>
      </c>
      <c r="AW347" s="14" t="s">
        <v>37</v>
      </c>
      <c r="AX347" s="14" t="s">
        <v>76</v>
      </c>
      <c r="AY347" s="258" t="s">
        <v>117</v>
      </c>
    </row>
    <row r="348" s="14" customFormat="1">
      <c r="A348" s="14"/>
      <c r="B348" s="249"/>
      <c r="C348" s="250"/>
      <c r="D348" s="221" t="s">
        <v>126</v>
      </c>
      <c r="E348" s="251" t="s">
        <v>19</v>
      </c>
      <c r="F348" s="252" t="s">
        <v>446</v>
      </c>
      <c r="G348" s="250"/>
      <c r="H348" s="251" t="s">
        <v>19</v>
      </c>
      <c r="I348" s="253"/>
      <c r="J348" s="250"/>
      <c r="K348" s="250"/>
      <c r="L348" s="254"/>
      <c r="M348" s="255"/>
      <c r="N348" s="256"/>
      <c r="O348" s="256"/>
      <c r="P348" s="256"/>
      <c r="Q348" s="256"/>
      <c r="R348" s="256"/>
      <c r="S348" s="256"/>
      <c r="T348" s="25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8" t="s">
        <v>126</v>
      </c>
      <c r="AU348" s="258" t="s">
        <v>84</v>
      </c>
      <c r="AV348" s="14" t="s">
        <v>84</v>
      </c>
      <c r="AW348" s="14" t="s">
        <v>37</v>
      </c>
      <c r="AX348" s="14" t="s">
        <v>76</v>
      </c>
      <c r="AY348" s="258" t="s">
        <v>117</v>
      </c>
    </row>
    <row r="349" s="13" customFormat="1">
      <c r="A349" s="13"/>
      <c r="B349" s="219"/>
      <c r="C349" s="220"/>
      <c r="D349" s="221" t="s">
        <v>126</v>
      </c>
      <c r="E349" s="259" t="s">
        <v>19</v>
      </c>
      <c r="F349" s="222" t="s">
        <v>447</v>
      </c>
      <c r="G349" s="220"/>
      <c r="H349" s="223">
        <v>1937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126</v>
      </c>
      <c r="AU349" s="229" t="s">
        <v>84</v>
      </c>
      <c r="AV349" s="13" t="s">
        <v>86</v>
      </c>
      <c r="AW349" s="13" t="s">
        <v>37</v>
      </c>
      <c r="AX349" s="13" t="s">
        <v>76</v>
      </c>
      <c r="AY349" s="229" t="s">
        <v>117</v>
      </c>
    </row>
    <row r="350" s="15" customFormat="1">
      <c r="A350" s="15"/>
      <c r="B350" s="260"/>
      <c r="C350" s="261"/>
      <c r="D350" s="221" t="s">
        <v>126</v>
      </c>
      <c r="E350" s="262" t="s">
        <v>19</v>
      </c>
      <c r="F350" s="263" t="s">
        <v>250</v>
      </c>
      <c r="G350" s="261"/>
      <c r="H350" s="264">
        <v>1937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0" t="s">
        <v>126</v>
      </c>
      <c r="AU350" s="270" t="s">
        <v>84</v>
      </c>
      <c r="AV350" s="15" t="s">
        <v>124</v>
      </c>
      <c r="AW350" s="15" t="s">
        <v>37</v>
      </c>
      <c r="AX350" s="15" t="s">
        <v>84</v>
      </c>
      <c r="AY350" s="270" t="s">
        <v>117</v>
      </c>
    </row>
    <row r="351" s="2" customFormat="1" ht="24.15" customHeight="1">
      <c r="A351" s="40"/>
      <c r="B351" s="41"/>
      <c r="C351" s="206" t="s">
        <v>448</v>
      </c>
      <c r="D351" s="206" t="s">
        <v>120</v>
      </c>
      <c r="E351" s="207" t="s">
        <v>275</v>
      </c>
      <c r="F351" s="208" t="s">
        <v>276</v>
      </c>
      <c r="G351" s="209" t="s">
        <v>215</v>
      </c>
      <c r="H351" s="210">
        <v>5</v>
      </c>
      <c r="I351" s="211"/>
      <c r="J351" s="212">
        <f>ROUND(I351*H351,2)</f>
        <v>0</v>
      </c>
      <c r="K351" s="208" t="s">
        <v>190</v>
      </c>
      <c r="L351" s="46"/>
      <c r="M351" s="213" t="s">
        <v>19</v>
      </c>
      <c r="N351" s="214" t="s">
        <v>47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124</v>
      </c>
      <c r="AT351" s="217" t="s">
        <v>120</v>
      </c>
      <c r="AU351" s="217" t="s">
        <v>84</v>
      </c>
      <c r="AY351" s="19" t="s">
        <v>117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84</v>
      </c>
      <c r="BK351" s="218">
        <f>ROUND(I351*H351,2)</f>
        <v>0</v>
      </c>
      <c r="BL351" s="19" t="s">
        <v>124</v>
      </c>
      <c r="BM351" s="217" t="s">
        <v>449</v>
      </c>
    </row>
    <row r="352" s="2" customFormat="1">
      <c r="A352" s="40"/>
      <c r="B352" s="41"/>
      <c r="C352" s="42"/>
      <c r="D352" s="240" t="s">
        <v>192</v>
      </c>
      <c r="E352" s="42"/>
      <c r="F352" s="241" t="s">
        <v>278</v>
      </c>
      <c r="G352" s="42"/>
      <c r="H352" s="42"/>
      <c r="I352" s="242"/>
      <c r="J352" s="42"/>
      <c r="K352" s="42"/>
      <c r="L352" s="46"/>
      <c r="M352" s="243"/>
      <c r="N352" s="244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192</v>
      </c>
      <c r="AU352" s="19" t="s">
        <v>84</v>
      </c>
    </row>
    <row r="353" s="2" customFormat="1">
      <c r="A353" s="40"/>
      <c r="B353" s="41"/>
      <c r="C353" s="42"/>
      <c r="D353" s="221" t="s">
        <v>241</v>
      </c>
      <c r="E353" s="42"/>
      <c r="F353" s="248" t="s">
        <v>242</v>
      </c>
      <c r="G353" s="42"/>
      <c r="H353" s="42"/>
      <c r="I353" s="242"/>
      <c r="J353" s="42"/>
      <c r="K353" s="42"/>
      <c r="L353" s="46"/>
      <c r="M353" s="271"/>
      <c r="N353" s="272"/>
      <c r="O353" s="273"/>
      <c r="P353" s="273"/>
      <c r="Q353" s="273"/>
      <c r="R353" s="273"/>
      <c r="S353" s="273"/>
      <c r="T353" s="27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241</v>
      </c>
      <c r="AU353" s="19" t="s">
        <v>84</v>
      </c>
    </row>
    <row r="354" s="2" customFormat="1" ht="6.96" customHeight="1">
      <c r="A354" s="40"/>
      <c r="B354" s="61"/>
      <c r="C354" s="62"/>
      <c r="D354" s="62"/>
      <c r="E354" s="62"/>
      <c r="F354" s="62"/>
      <c r="G354" s="62"/>
      <c r="H354" s="62"/>
      <c r="I354" s="62"/>
      <c r="J354" s="62"/>
      <c r="K354" s="62"/>
      <c r="L354" s="46"/>
      <c r="M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</sheetData>
  <sheetProtection sheet="1" autoFilter="0" formatColumns="0" formatRows="0" objects="1" scenarios="1" spinCount="100000" saltValue="x+FZXOr0fUXuWRzVrljG5hsYT08zez06JUl9Zh4iQpm86OAkhJzPkjFq8SQDf1J777M5N+W0iPCaveliokRhYA==" hashValue="AJiOFlB+n8hWNqQl59SZrvihAkx/VBiNAkX3dBr46mkPX2MzIZIX0706T8UfhkT8ZHjQleHxq6x4bh0+ljyfPQ==" algorithmName="SHA-512" password="CC35"/>
  <autoFilter ref="C85:K3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84215172"/>
    <hyperlink ref="F96" r:id="rId2" display="https://podminky.urs.cz/item/CS_URS_2024_02/184852322"/>
    <hyperlink ref="F102" r:id="rId3" display="https://podminky.urs.cz/item/CS_URS_2024_02/184911111"/>
    <hyperlink ref="F108" r:id="rId4" display="https://podminky.urs.cz/item/CS_URS_2024_02/185804311"/>
    <hyperlink ref="F118" r:id="rId5" display="https://podminky.urs.cz/item/CS_URS_2024_02/997013635"/>
    <hyperlink ref="F120" r:id="rId6" display="https://podminky.urs.cz/item/CS_URS_2024_02/997221858"/>
    <hyperlink ref="F123" r:id="rId7" display="https://podminky.urs.cz/item/CS_URS_2024_02/998231411"/>
    <hyperlink ref="F125" r:id="rId8" display="https://podminky.urs.cz/item/CS_URS_2024_02/998231431"/>
    <hyperlink ref="F128" r:id="rId9" display="https://podminky.urs.cz/item/CS_URS_2024_02/184911421"/>
    <hyperlink ref="F137" r:id="rId10" display="https://podminky.urs.cz/item/CS_URS_2024_02/185804311"/>
    <hyperlink ref="F147" r:id="rId11" display="https://podminky.urs.cz/item/CS_URS_2024_02/185804514"/>
    <hyperlink ref="F157" r:id="rId12" display="https://podminky.urs.cz/item/CS_URS_2024_02/998231411"/>
    <hyperlink ref="F159" r:id="rId13" display="https://podminky.urs.cz/item/CS_URS_2024_02/998231431"/>
    <hyperlink ref="F162" r:id="rId14" display="https://podminky.urs.cz/item/CS_URS_2024_02/185804252"/>
    <hyperlink ref="F172" r:id="rId15" display="https://podminky.urs.cz/item/CS_URS_2024_02/185804312"/>
    <hyperlink ref="F182" r:id="rId16" display="https://podminky.urs.cz/item/CS_URS_2024_02/185804511"/>
    <hyperlink ref="F192" r:id="rId17" display="https://podminky.urs.cz/item/CS_URS_2024_02/185811152"/>
    <hyperlink ref="F202" r:id="rId18" display="https://podminky.urs.cz/item/CS_URS_2024_02/997221858"/>
    <hyperlink ref="F206" r:id="rId19" display="https://podminky.urs.cz/item/CS_URS_2024_02/111151221"/>
    <hyperlink ref="F216" r:id="rId20" display="https://podminky.urs.cz/item/CS_URS_2024_02/183451421"/>
    <hyperlink ref="F222" r:id="rId21" display="https://podminky.urs.cz/item/CS_URS_2024_02/185802113"/>
    <hyperlink ref="F234" r:id="rId22" display="https://podminky.urs.cz/item/CS_URS_2024_02/185804215"/>
    <hyperlink ref="F244" r:id="rId23" display="https://podminky.urs.cz/item/CS_URS_2024_02/185804312"/>
    <hyperlink ref="F254" r:id="rId24" display="https://podminky.urs.cz/item/CS_URS_2024_02/185851212"/>
    <hyperlink ref="F264" r:id="rId25" display="https://podminky.urs.cz/item/CS_URS_2024_02/997221858"/>
    <hyperlink ref="F268" r:id="rId26" display="https://podminky.urs.cz/item/CS_URS_2024_02/111151231"/>
    <hyperlink ref="F283" r:id="rId27" display="https://podminky.urs.cz/item/CS_URS_2024_02/185804312"/>
    <hyperlink ref="F293" r:id="rId28" display="https://podminky.urs.cz/item/CS_URS_2024_02/997221858"/>
    <hyperlink ref="F297" r:id="rId29" display="https://podminky.urs.cz/item/CS_URS_2024_02/111151131"/>
    <hyperlink ref="F312" r:id="rId30" display="https://podminky.urs.cz/item/CS_URS_2024_02/185804312"/>
    <hyperlink ref="F322" r:id="rId31" display="https://podminky.urs.cz/item/CS_URS_2024_02/997221858"/>
    <hyperlink ref="F326" r:id="rId32" display="https://podminky.urs.cz/item/CS_URS_2024_02/111151131"/>
    <hyperlink ref="F336" r:id="rId33" display="https://podminky.urs.cz/item/CS_URS_2024_02/185804311"/>
    <hyperlink ref="F346" r:id="rId34" display="https://podminky.urs.cz/item/CS_URS_2024_02/185804511"/>
    <hyperlink ref="F352" r:id="rId35" display="https://podminky.urs.cz/item/CS_URS_2024_02/99722185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450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451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452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453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454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455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456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457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458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459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460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83</v>
      </c>
      <c r="F18" s="286" t="s">
        <v>461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462</v>
      </c>
      <c r="F19" s="286" t="s">
        <v>463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464</v>
      </c>
      <c r="F20" s="286" t="s">
        <v>465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466</v>
      </c>
      <c r="F21" s="286" t="s">
        <v>467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468</v>
      </c>
      <c r="F22" s="286" t="s">
        <v>469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470</v>
      </c>
      <c r="F23" s="286" t="s">
        <v>471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472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473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474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475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476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477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478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479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480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103</v>
      </c>
      <c r="F36" s="286"/>
      <c r="G36" s="286" t="s">
        <v>481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482</v>
      </c>
      <c r="F37" s="286"/>
      <c r="G37" s="286" t="s">
        <v>483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57</v>
      </c>
      <c r="F38" s="286"/>
      <c r="G38" s="286" t="s">
        <v>484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58</v>
      </c>
      <c r="F39" s="286"/>
      <c r="G39" s="286" t="s">
        <v>485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104</v>
      </c>
      <c r="F40" s="286"/>
      <c r="G40" s="286" t="s">
        <v>486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105</v>
      </c>
      <c r="F41" s="286"/>
      <c r="G41" s="286" t="s">
        <v>487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488</v>
      </c>
      <c r="F42" s="286"/>
      <c r="G42" s="286" t="s">
        <v>489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490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491</v>
      </c>
      <c r="F44" s="286"/>
      <c r="G44" s="286" t="s">
        <v>492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107</v>
      </c>
      <c r="F45" s="286"/>
      <c r="G45" s="286" t="s">
        <v>493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494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495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496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497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498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499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500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501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502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503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504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505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506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507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508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509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510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511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512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513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514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515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516</v>
      </c>
      <c r="D76" s="304"/>
      <c r="E76" s="304"/>
      <c r="F76" s="304" t="s">
        <v>517</v>
      </c>
      <c r="G76" s="305"/>
      <c r="H76" s="304" t="s">
        <v>58</v>
      </c>
      <c r="I76" s="304" t="s">
        <v>61</v>
      </c>
      <c r="J76" s="304" t="s">
        <v>518</v>
      </c>
      <c r="K76" s="303"/>
    </row>
    <row r="77" s="1" customFormat="1" ht="17.25" customHeight="1">
      <c r="B77" s="301"/>
      <c r="C77" s="306" t="s">
        <v>519</v>
      </c>
      <c r="D77" s="306"/>
      <c r="E77" s="306"/>
      <c r="F77" s="307" t="s">
        <v>520</v>
      </c>
      <c r="G77" s="308"/>
      <c r="H77" s="306"/>
      <c r="I77" s="306"/>
      <c r="J77" s="306" t="s">
        <v>521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57</v>
      </c>
      <c r="D79" s="311"/>
      <c r="E79" s="311"/>
      <c r="F79" s="312" t="s">
        <v>522</v>
      </c>
      <c r="G79" s="313"/>
      <c r="H79" s="289" t="s">
        <v>523</v>
      </c>
      <c r="I79" s="289" t="s">
        <v>524</v>
      </c>
      <c r="J79" s="289">
        <v>20</v>
      </c>
      <c r="K79" s="303"/>
    </row>
    <row r="80" s="1" customFormat="1" ht="15" customHeight="1">
      <c r="B80" s="301"/>
      <c r="C80" s="289" t="s">
        <v>525</v>
      </c>
      <c r="D80" s="289"/>
      <c r="E80" s="289"/>
      <c r="F80" s="312" t="s">
        <v>522</v>
      </c>
      <c r="G80" s="313"/>
      <c r="H80" s="289" t="s">
        <v>526</v>
      </c>
      <c r="I80" s="289" t="s">
        <v>524</v>
      </c>
      <c r="J80" s="289">
        <v>120</v>
      </c>
      <c r="K80" s="303"/>
    </row>
    <row r="81" s="1" customFormat="1" ht="15" customHeight="1">
      <c r="B81" s="314"/>
      <c r="C81" s="289" t="s">
        <v>527</v>
      </c>
      <c r="D81" s="289"/>
      <c r="E81" s="289"/>
      <c r="F81" s="312" t="s">
        <v>528</v>
      </c>
      <c r="G81" s="313"/>
      <c r="H81" s="289" t="s">
        <v>529</v>
      </c>
      <c r="I81" s="289" t="s">
        <v>524</v>
      </c>
      <c r="J81" s="289">
        <v>50</v>
      </c>
      <c r="K81" s="303"/>
    </row>
    <row r="82" s="1" customFormat="1" ht="15" customHeight="1">
      <c r="B82" s="314"/>
      <c r="C82" s="289" t="s">
        <v>530</v>
      </c>
      <c r="D82" s="289"/>
      <c r="E82" s="289"/>
      <c r="F82" s="312" t="s">
        <v>522</v>
      </c>
      <c r="G82" s="313"/>
      <c r="H82" s="289" t="s">
        <v>531</v>
      </c>
      <c r="I82" s="289" t="s">
        <v>532</v>
      </c>
      <c r="J82" s="289"/>
      <c r="K82" s="303"/>
    </row>
    <row r="83" s="1" customFormat="1" ht="15" customHeight="1">
      <c r="B83" s="314"/>
      <c r="C83" s="315" t="s">
        <v>533</v>
      </c>
      <c r="D83" s="315"/>
      <c r="E83" s="315"/>
      <c r="F83" s="316" t="s">
        <v>528</v>
      </c>
      <c r="G83" s="315"/>
      <c r="H83" s="315" t="s">
        <v>534</v>
      </c>
      <c r="I83" s="315" t="s">
        <v>524</v>
      </c>
      <c r="J83" s="315">
        <v>15</v>
      </c>
      <c r="K83" s="303"/>
    </row>
    <row r="84" s="1" customFormat="1" ht="15" customHeight="1">
      <c r="B84" s="314"/>
      <c r="C84" s="315" t="s">
        <v>535</v>
      </c>
      <c r="D84" s="315"/>
      <c r="E84" s="315"/>
      <c r="F84" s="316" t="s">
        <v>528</v>
      </c>
      <c r="G84" s="315"/>
      <c r="H84" s="315" t="s">
        <v>536</v>
      </c>
      <c r="I84" s="315" t="s">
        <v>524</v>
      </c>
      <c r="J84" s="315">
        <v>15</v>
      </c>
      <c r="K84" s="303"/>
    </row>
    <row r="85" s="1" customFormat="1" ht="15" customHeight="1">
      <c r="B85" s="314"/>
      <c r="C85" s="315" t="s">
        <v>537</v>
      </c>
      <c r="D85" s="315"/>
      <c r="E85" s="315"/>
      <c r="F85" s="316" t="s">
        <v>528</v>
      </c>
      <c r="G85" s="315"/>
      <c r="H85" s="315" t="s">
        <v>538</v>
      </c>
      <c r="I85" s="315" t="s">
        <v>524</v>
      </c>
      <c r="J85" s="315">
        <v>20</v>
      </c>
      <c r="K85" s="303"/>
    </row>
    <row r="86" s="1" customFormat="1" ht="15" customHeight="1">
      <c r="B86" s="314"/>
      <c r="C86" s="315" t="s">
        <v>539</v>
      </c>
      <c r="D86" s="315"/>
      <c r="E86" s="315"/>
      <c r="F86" s="316" t="s">
        <v>528</v>
      </c>
      <c r="G86" s="315"/>
      <c r="H86" s="315" t="s">
        <v>540</v>
      </c>
      <c r="I86" s="315" t="s">
        <v>524</v>
      </c>
      <c r="J86" s="315">
        <v>20</v>
      </c>
      <c r="K86" s="303"/>
    </row>
    <row r="87" s="1" customFormat="1" ht="15" customHeight="1">
      <c r="B87" s="314"/>
      <c r="C87" s="289" t="s">
        <v>541</v>
      </c>
      <c r="D87" s="289"/>
      <c r="E87" s="289"/>
      <c r="F87" s="312" t="s">
        <v>528</v>
      </c>
      <c r="G87" s="313"/>
      <c r="H87" s="289" t="s">
        <v>542</v>
      </c>
      <c r="I87" s="289" t="s">
        <v>524</v>
      </c>
      <c r="J87" s="289">
        <v>50</v>
      </c>
      <c r="K87" s="303"/>
    </row>
    <row r="88" s="1" customFormat="1" ht="15" customHeight="1">
      <c r="B88" s="314"/>
      <c r="C88" s="289" t="s">
        <v>543</v>
      </c>
      <c r="D88" s="289"/>
      <c r="E88" s="289"/>
      <c r="F88" s="312" t="s">
        <v>528</v>
      </c>
      <c r="G88" s="313"/>
      <c r="H88" s="289" t="s">
        <v>544</v>
      </c>
      <c r="I88" s="289" t="s">
        <v>524</v>
      </c>
      <c r="J88" s="289">
        <v>20</v>
      </c>
      <c r="K88" s="303"/>
    </row>
    <row r="89" s="1" customFormat="1" ht="15" customHeight="1">
      <c r="B89" s="314"/>
      <c r="C89" s="289" t="s">
        <v>545</v>
      </c>
      <c r="D89" s="289"/>
      <c r="E89" s="289"/>
      <c r="F89" s="312" t="s">
        <v>528</v>
      </c>
      <c r="G89" s="313"/>
      <c r="H89" s="289" t="s">
        <v>546</v>
      </c>
      <c r="I89" s="289" t="s">
        <v>524</v>
      </c>
      <c r="J89" s="289">
        <v>20</v>
      </c>
      <c r="K89" s="303"/>
    </row>
    <row r="90" s="1" customFormat="1" ht="15" customHeight="1">
      <c r="B90" s="314"/>
      <c r="C90" s="289" t="s">
        <v>547</v>
      </c>
      <c r="D90" s="289"/>
      <c r="E90" s="289"/>
      <c r="F90" s="312" t="s">
        <v>528</v>
      </c>
      <c r="G90" s="313"/>
      <c r="H90" s="289" t="s">
        <v>548</v>
      </c>
      <c r="I90" s="289" t="s">
        <v>524</v>
      </c>
      <c r="J90" s="289">
        <v>50</v>
      </c>
      <c r="K90" s="303"/>
    </row>
    <row r="91" s="1" customFormat="1" ht="15" customHeight="1">
      <c r="B91" s="314"/>
      <c r="C91" s="289" t="s">
        <v>549</v>
      </c>
      <c r="D91" s="289"/>
      <c r="E91" s="289"/>
      <c r="F91" s="312" t="s">
        <v>528</v>
      </c>
      <c r="G91" s="313"/>
      <c r="H91" s="289" t="s">
        <v>549</v>
      </c>
      <c r="I91" s="289" t="s">
        <v>524</v>
      </c>
      <c r="J91" s="289">
        <v>50</v>
      </c>
      <c r="K91" s="303"/>
    </row>
    <row r="92" s="1" customFormat="1" ht="15" customHeight="1">
      <c r="B92" s="314"/>
      <c r="C92" s="289" t="s">
        <v>550</v>
      </c>
      <c r="D92" s="289"/>
      <c r="E92" s="289"/>
      <c r="F92" s="312" t="s">
        <v>528</v>
      </c>
      <c r="G92" s="313"/>
      <c r="H92" s="289" t="s">
        <v>551</v>
      </c>
      <c r="I92" s="289" t="s">
        <v>524</v>
      </c>
      <c r="J92" s="289">
        <v>255</v>
      </c>
      <c r="K92" s="303"/>
    </row>
    <row r="93" s="1" customFormat="1" ht="15" customHeight="1">
      <c r="B93" s="314"/>
      <c r="C93" s="289" t="s">
        <v>552</v>
      </c>
      <c r="D93" s="289"/>
      <c r="E93" s="289"/>
      <c r="F93" s="312" t="s">
        <v>522</v>
      </c>
      <c r="G93" s="313"/>
      <c r="H93" s="289" t="s">
        <v>553</v>
      </c>
      <c r="I93" s="289" t="s">
        <v>554</v>
      </c>
      <c r="J93" s="289"/>
      <c r="K93" s="303"/>
    </row>
    <row r="94" s="1" customFormat="1" ht="15" customHeight="1">
      <c r="B94" s="314"/>
      <c r="C94" s="289" t="s">
        <v>555</v>
      </c>
      <c r="D94" s="289"/>
      <c r="E94" s="289"/>
      <c r="F94" s="312" t="s">
        <v>522</v>
      </c>
      <c r="G94" s="313"/>
      <c r="H94" s="289" t="s">
        <v>556</v>
      </c>
      <c r="I94" s="289" t="s">
        <v>557</v>
      </c>
      <c r="J94" s="289"/>
      <c r="K94" s="303"/>
    </row>
    <row r="95" s="1" customFormat="1" ht="15" customHeight="1">
      <c r="B95" s="314"/>
      <c r="C95" s="289" t="s">
        <v>558</v>
      </c>
      <c r="D95" s="289"/>
      <c r="E95" s="289"/>
      <c r="F95" s="312" t="s">
        <v>522</v>
      </c>
      <c r="G95" s="313"/>
      <c r="H95" s="289" t="s">
        <v>558</v>
      </c>
      <c r="I95" s="289" t="s">
        <v>557</v>
      </c>
      <c r="J95" s="289"/>
      <c r="K95" s="303"/>
    </row>
    <row r="96" s="1" customFormat="1" ht="15" customHeight="1">
      <c r="B96" s="314"/>
      <c r="C96" s="289" t="s">
        <v>42</v>
      </c>
      <c r="D96" s="289"/>
      <c r="E96" s="289"/>
      <c r="F96" s="312" t="s">
        <v>522</v>
      </c>
      <c r="G96" s="313"/>
      <c r="H96" s="289" t="s">
        <v>559</v>
      </c>
      <c r="I96" s="289" t="s">
        <v>557</v>
      </c>
      <c r="J96" s="289"/>
      <c r="K96" s="303"/>
    </row>
    <row r="97" s="1" customFormat="1" ht="15" customHeight="1">
      <c r="B97" s="314"/>
      <c r="C97" s="289" t="s">
        <v>52</v>
      </c>
      <c r="D97" s="289"/>
      <c r="E97" s="289"/>
      <c r="F97" s="312" t="s">
        <v>522</v>
      </c>
      <c r="G97" s="313"/>
      <c r="H97" s="289" t="s">
        <v>560</v>
      </c>
      <c r="I97" s="289" t="s">
        <v>557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561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516</v>
      </c>
      <c r="D103" s="304"/>
      <c r="E103" s="304"/>
      <c r="F103" s="304" t="s">
        <v>517</v>
      </c>
      <c r="G103" s="305"/>
      <c r="H103" s="304" t="s">
        <v>58</v>
      </c>
      <c r="I103" s="304" t="s">
        <v>61</v>
      </c>
      <c r="J103" s="304" t="s">
        <v>518</v>
      </c>
      <c r="K103" s="303"/>
    </row>
    <row r="104" s="1" customFormat="1" ht="17.25" customHeight="1">
      <c r="B104" s="301"/>
      <c r="C104" s="306" t="s">
        <v>519</v>
      </c>
      <c r="D104" s="306"/>
      <c r="E104" s="306"/>
      <c r="F104" s="307" t="s">
        <v>520</v>
      </c>
      <c r="G104" s="308"/>
      <c r="H104" s="306"/>
      <c r="I104" s="306"/>
      <c r="J104" s="306" t="s">
        <v>521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57</v>
      </c>
      <c r="D106" s="311"/>
      <c r="E106" s="311"/>
      <c r="F106" s="312" t="s">
        <v>522</v>
      </c>
      <c r="G106" s="289"/>
      <c r="H106" s="289" t="s">
        <v>562</v>
      </c>
      <c r="I106" s="289" t="s">
        <v>524</v>
      </c>
      <c r="J106" s="289">
        <v>20</v>
      </c>
      <c r="K106" s="303"/>
    </row>
    <row r="107" s="1" customFormat="1" ht="15" customHeight="1">
      <c r="B107" s="301"/>
      <c r="C107" s="289" t="s">
        <v>525</v>
      </c>
      <c r="D107" s="289"/>
      <c r="E107" s="289"/>
      <c r="F107" s="312" t="s">
        <v>522</v>
      </c>
      <c r="G107" s="289"/>
      <c r="H107" s="289" t="s">
        <v>562</v>
      </c>
      <c r="I107" s="289" t="s">
        <v>524</v>
      </c>
      <c r="J107" s="289">
        <v>120</v>
      </c>
      <c r="K107" s="303"/>
    </row>
    <row r="108" s="1" customFormat="1" ht="15" customHeight="1">
      <c r="B108" s="314"/>
      <c r="C108" s="289" t="s">
        <v>527</v>
      </c>
      <c r="D108" s="289"/>
      <c r="E108" s="289"/>
      <c r="F108" s="312" t="s">
        <v>528</v>
      </c>
      <c r="G108" s="289"/>
      <c r="H108" s="289" t="s">
        <v>562</v>
      </c>
      <c r="I108" s="289" t="s">
        <v>524</v>
      </c>
      <c r="J108" s="289">
        <v>50</v>
      </c>
      <c r="K108" s="303"/>
    </row>
    <row r="109" s="1" customFormat="1" ht="15" customHeight="1">
      <c r="B109" s="314"/>
      <c r="C109" s="289" t="s">
        <v>530</v>
      </c>
      <c r="D109" s="289"/>
      <c r="E109" s="289"/>
      <c r="F109" s="312" t="s">
        <v>522</v>
      </c>
      <c r="G109" s="289"/>
      <c r="H109" s="289" t="s">
        <v>562</v>
      </c>
      <c r="I109" s="289" t="s">
        <v>532</v>
      </c>
      <c r="J109" s="289"/>
      <c r="K109" s="303"/>
    </row>
    <row r="110" s="1" customFormat="1" ht="15" customHeight="1">
      <c r="B110" s="314"/>
      <c r="C110" s="289" t="s">
        <v>541</v>
      </c>
      <c r="D110" s="289"/>
      <c r="E110" s="289"/>
      <c r="F110" s="312" t="s">
        <v>528</v>
      </c>
      <c r="G110" s="289"/>
      <c r="H110" s="289" t="s">
        <v>562</v>
      </c>
      <c r="I110" s="289" t="s">
        <v>524</v>
      </c>
      <c r="J110" s="289">
        <v>50</v>
      </c>
      <c r="K110" s="303"/>
    </row>
    <row r="111" s="1" customFormat="1" ht="15" customHeight="1">
      <c r="B111" s="314"/>
      <c r="C111" s="289" t="s">
        <v>549</v>
      </c>
      <c r="D111" s="289"/>
      <c r="E111" s="289"/>
      <c r="F111" s="312" t="s">
        <v>528</v>
      </c>
      <c r="G111" s="289"/>
      <c r="H111" s="289" t="s">
        <v>562</v>
      </c>
      <c r="I111" s="289" t="s">
        <v>524</v>
      </c>
      <c r="J111" s="289">
        <v>50</v>
      </c>
      <c r="K111" s="303"/>
    </row>
    <row r="112" s="1" customFormat="1" ht="15" customHeight="1">
      <c r="B112" s="314"/>
      <c r="C112" s="289" t="s">
        <v>547</v>
      </c>
      <c r="D112" s="289"/>
      <c r="E112" s="289"/>
      <c r="F112" s="312" t="s">
        <v>528</v>
      </c>
      <c r="G112" s="289"/>
      <c r="H112" s="289" t="s">
        <v>562</v>
      </c>
      <c r="I112" s="289" t="s">
        <v>524</v>
      </c>
      <c r="J112" s="289">
        <v>50</v>
      </c>
      <c r="K112" s="303"/>
    </row>
    <row r="113" s="1" customFormat="1" ht="15" customHeight="1">
      <c r="B113" s="314"/>
      <c r="C113" s="289" t="s">
        <v>57</v>
      </c>
      <c r="D113" s="289"/>
      <c r="E113" s="289"/>
      <c r="F113" s="312" t="s">
        <v>522</v>
      </c>
      <c r="G113" s="289"/>
      <c r="H113" s="289" t="s">
        <v>563</v>
      </c>
      <c r="I113" s="289" t="s">
        <v>524</v>
      </c>
      <c r="J113" s="289">
        <v>20</v>
      </c>
      <c r="K113" s="303"/>
    </row>
    <row r="114" s="1" customFormat="1" ht="15" customHeight="1">
      <c r="B114" s="314"/>
      <c r="C114" s="289" t="s">
        <v>564</v>
      </c>
      <c r="D114" s="289"/>
      <c r="E114" s="289"/>
      <c r="F114" s="312" t="s">
        <v>522</v>
      </c>
      <c r="G114" s="289"/>
      <c r="H114" s="289" t="s">
        <v>565</v>
      </c>
      <c r="I114" s="289" t="s">
        <v>524</v>
      </c>
      <c r="J114" s="289">
        <v>120</v>
      </c>
      <c r="K114" s="303"/>
    </row>
    <row r="115" s="1" customFormat="1" ht="15" customHeight="1">
      <c r="B115" s="314"/>
      <c r="C115" s="289" t="s">
        <v>42</v>
      </c>
      <c r="D115" s="289"/>
      <c r="E115" s="289"/>
      <c r="F115" s="312" t="s">
        <v>522</v>
      </c>
      <c r="G115" s="289"/>
      <c r="H115" s="289" t="s">
        <v>566</v>
      </c>
      <c r="I115" s="289" t="s">
        <v>557</v>
      </c>
      <c r="J115" s="289"/>
      <c r="K115" s="303"/>
    </row>
    <row r="116" s="1" customFormat="1" ht="15" customHeight="1">
      <c r="B116" s="314"/>
      <c r="C116" s="289" t="s">
        <v>52</v>
      </c>
      <c r="D116" s="289"/>
      <c r="E116" s="289"/>
      <c r="F116" s="312" t="s">
        <v>522</v>
      </c>
      <c r="G116" s="289"/>
      <c r="H116" s="289" t="s">
        <v>567</v>
      </c>
      <c r="I116" s="289" t="s">
        <v>557</v>
      </c>
      <c r="J116" s="289"/>
      <c r="K116" s="303"/>
    </row>
    <row r="117" s="1" customFormat="1" ht="15" customHeight="1">
      <c r="B117" s="314"/>
      <c r="C117" s="289" t="s">
        <v>61</v>
      </c>
      <c r="D117" s="289"/>
      <c r="E117" s="289"/>
      <c r="F117" s="312" t="s">
        <v>522</v>
      </c>
      <c r="G117" s="289"/>
      <c r="H117" s="289" t="s">
        <v>568</v>
      </c>
      <c r="I117" s="289" t="s">
        <v>569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570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516</v>
      </c>
      <c r="D123" s="304"/>
      <c r="E123" s="304"/>
      <c r="F123" s="304" t="s">
        <v>517</v>
      </c>
      <c r="G123" s="305"/>
      <c r="H123" s="304" t="s">
        <v>58</v>
      </c>
      <c r="I123" s="304" t="s">
        <v>61</v>
      </c>
      <c r="J123" s="304" t="s">
        <v>518</v>
      </c>
      <c r="K123" s="333"/>
    </row>
    <row r="124" s="1" customFormat="1" ht="17.25" customHeight="1">
      <c r="B124" s="332"/>
      <c r="C124" s="306" t="s">
        <v>519</v>
      </c>
      <c r="D124" s="306"/>
      <c r="E124" s="306"/>
      <c r="F124" s="307" t="s">
        <v>520</v>
      </c>
      <c r="G124" s="308"/>
      <c r="H124" s="306"/>
      <c r="I124" s="306"/>
      <c r="J124" s="306" t="s">
        <v>521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525</v>
      </c>
      <c r="D126" s="311"/>
      <c r="E126" s="311"/>
      <c r="F126" s="312" t="s">
        <v>522</v>
      </c>
      <c r="G126" s="289"/>
      <c r="H126" s="289" t="s">
        <v>562</v>
      </c>
      <c r="I126" s="289" t="s">
        <v>524</v>
      </c>
      <c r="J126" s="289">
        <v>120</v>
      </c>
      <c r="K126" s="337"/>
    </row>
    <row r="127" s="1" customFormat="1" ht="15" customHeight="1">
      <c r="B127" s="334"/>
      <c r="C127" s="289" t="s">
        <v>571</v>
      </c>
      <c r="D127" s="289"/>
      <c r="E127" s="289"/>
      <c r="F127" s="312" t="s">
        <v>522</v>
      </c>
      <c r="G127" s="289"/>
      <c r="H127" s="289" t="s">
        <v>572</v>
      </c>
      <c r="I127" s="289" t="s">
        <v>524</v>
      </c>
      <c r="J127" s="289" t="s">
        <v>573</v>
      </c>
      <c r="K127" s="337"/>
    </row>
    <row r="128" s="1" customFormat="1" ht="15" customHeight="1">
      <c r="B128" s="334"/>
      <c r="C128" s="289" t="s">
        <v>470</v>
      </c>
      <c r="D128" s="289"/>
      <c r="E128" s="289"/>
      <c r="F128" s="312" t="s">
        <v>522</v>
      </c>
      <c r="G128" s="289"/>
      <c r="H128" s="289" t="s">
        <v>574</v>
      </c>
      <c r="I128" s="289" t="s">
        <v>524</v>
      </c>
      <c r="J128" s="289" t="s">
        <v>573</v>
      </c>
      <c r="K128" s="337"/>
    </row>
    <row r="129" s="1" customFormat="1" ht="15" customHeight="1">
      <c r="B129" s="334"/>
      <c r="C129" s="289" t="s">
        <v>533</v>
      </c>
      <c r="D129" s="289"/>
      <c r="E129" s="289"/>
      <c r="F129" s="312" t="s">
        <v>528</v>
      </c>
      <c r="G129" s="289"/>
      <c r="H129" s="289" t="s">
        <v>534</v>
      </c>
      <c r="I129" s="289" t="s">
        <v>524</v>
      </c>
      <c r="J129" s="289">
        <v>15</v>
      </c>
      <c r="K129" s="337"/>
    </row>
    <row r="130" s="1" customFormat="1" ht="15" customHeight="1">
      <c r="B130" s="334"/>
      <c r="C130" s="315" t="s">
        <v>535</v>
      </c>
      <c r="D130" s="315"/>
      <c r="E130" s="315"/>
      <c r="F130" s="316" t="s">
        <v>528</v>
      </c>
      <c r="G130" s="315"/>
      <c r="H130" s="315" t="s">
        <v>536</v>
      </c>
      <c r="I130" s="315" t="s">
        <v>524</v>
      </c>
      <c r="J130" s="315">
        <v>15</v>
      </c>
      <c r="K130" s="337"/>
    </row>
    <row r="131" s="1" customFormat="1" ht="15" customHeight="1">
      <c r="B131" s="334"/>
      <c r="C131" s="315" t="s">
        <v>537</v>
      </c>
      <c r="D131" s="315"/>
      <c r="E131" s="315"/>
      <c r="F131" s="316" t="s">
        <v>528</v>
      </c>
      <c r="G131" s="315"/>
      <c r="H131" s="315" t="s">
        <v>538</v>
      </c>
      <c r="I131" s="315" t="s">
        <v>524</v>
      </c>
      <c r="J131" s="315">
        <v>20</v>
      </c>
      <c r="K131" s="337"/>
    </row>
    <row r="132" s="1" customFormat="1" ht="15" customHeight="1">
      <c r="B132" s="334"/>
      <c r="C132" s="315" t="s">
        <v>539</v>
      </c>
      <c r="D132" s="315"/>
      <c r="E132" s="315"/>
      <c r="F132" s="316" t="s">
        <v>528</v>
      </c>
      <c r="G132" s="315"/>
      <c r="H132" s="315" t="s">
        <v>540</v>
      </c>
      <c r="I132" s="315" t="s">
        <v>524</v>
      </c>
      <c r="J132" s="315">
        <v>20</v>
      </c>
      <c r="K132" s="337"/>
    </row>
    <row r="133" s="1" customFormat="1" ht="15" customHeight="1">
      <c r="B133" s="334"/>
      <c r="C133" s="289" t="s">
        <v>527</v>
      </c>
      <c r="D133" s="289"/>
      <c r="E133" s="289"/>
      <c r="F133" s="312" t="s">
        <v>528</v>
      </c>
      <c r="G133" s="289"/>
      <c r="H133" s="289" t="s">
        <v>562</v>
      </c>
      <c r="I133" s="289" t="s">
        <v>524</v>
      </c>
      <c r="J133" s="289">
        <v>50</v>
      </c>
      <c r="K133" s="337"/>
    </row>
    <row r="134" s="1" customFormat="1" ht="15" customHeight="1">
      <c r="B134" s="334"/>
      <c r="C134" s="289" t="s">
        <v>541</v>
      </c>
      <c r="D134" s="289"/>
      <c r="E134" s="289"/>
      <c r="F134" s="312" t="s">
        <v>528</v>
      </c>
      <c r="G134" s="289"/>
      <c r="H134" s="289" t="s">
        <v>562</v>
      </c>
      <c r="I134" s="289" t="s">
        <v>524</v>
      </c>
      <c r="J134" s="289">
        <v>50</v>
      </c>
      <c r="K134" s="337"/>
    </row>
    <row r="135" s="1" customFormat="1" ht="15" customHeight="1">
      <c r="B135" s="334"/>
      <c r="C135" s="289" t="s">
        <v>547</v>
      </c>
      <c r="D135" s="289"/>
      <c r="E135" s="289"/>
      <c r="F135" s="312" t="s">
        <v>528</v>
      </c>
      <c r="G135" s="289"/>
      <c r="H135" s="289" t="s">
        <v>562</v>
      </c>
      <c r="I135" s="289" t="s">
        <v>524</v>
      </c>
      <c r="J135" s="289">
        <v>50</v>
      </c>
      <c r="K135" s="337"/>
    </row>
    <row r="136" s="1" customFormat="1" ht="15" customHeight="1">
      <c r="B136" s="334"/>
      <c r="C136" s="289" t="s">
        <v>549</v>
      </c>
      <c r="D136" s="289"/>
      <c r="E136" s="289"/>
      <c r="F136" s="312" t="s">
        <v>528</v>
      </c>
      <c r="G136" s="289"/>
      <c r="H136" s="289" t="s">
        <v>562</v>
      </c>
      <c r="I136" s="289" t="s">
        <v>524</v>
      </c>
      <c r="J136" s="289">
        <v>50</v>
      </c>
      <c r="K136" s="337"/>
    </row>
    <row r="137" s="1" customFormat="1" ht="15" customHeight="1">
      <c r="B137" s="334"/>
      <c r="C137" s="289" t="s">
        <v>550</v>
      </c>
      <c r="D137" s="289"/>
      <c r="E137" s="289"/>
      <c r="F137" s="312" t="s">
        <v>528</v>
      </c>
      <c r="G137" s="289"/>
      <c r="H137" s="289" t="s">
        <v>575</v>
      </c>
      <c r="I137" s="289" t="s">
        <v>524</v>
      </c>
      <c r="J137" s="289">
        <v>255</v>
      </c>
      <c r="K137" s="337"/>
    </row>
    <row r="138" s="1" customFormat="1" ht="15" customHeight="1">
      <c r="B138" s="334"/>
      <c r="C138" s="289" t="s">
        <v>552</v>
      </c>
      <c r="D138" s="289"/>
      <c r="E138" s="289"/>
      <c r="F138" s="312" t="s">
        <v>522</v>
      </c>
      <c r="G138" s="289"/>
      <c r="H138" s="289" t="s">
        <v>576</v>
      </c>
      <c r="I138" s="289" t="s">
        <v>554</v>
      </c>
      <c r="J138" s="289"/>
      <c r="K138" s="337"/>
    </row>
    <row r="139" s="1" customFormat="1" ht="15" customHeight="1">
      <c r="B139" s="334"/>
      <c r="C139" s="289" t="s">
        <v>555</v>
      </c>
      <c r="D139" s="289"/>
      <c r="E139" s="289"/>
      <c r="F139" s="312" t="s">
        <v>522</v>
      </c>
      <c r="G139" s="289"/>
      <c r="H139" s="289" t="s">
        <v>577</v>
      </c>
      <c r="I139" s="289" t="s">
        <v>557</v>
      </c>
      <c r="J139" s="289"/>
      <c r="K139" s="337"/>
    </row>
    <row r="140" s="1" customFormat="1" ht="15" customHeight="1">
      <c r="B140" s="334"/>
      <c r="C140" s="289" t="s">
        <v>558</v>
      </c>
      <c r="D140" s="289"/>
      <c r="E140" s="289"/>
      <c r="F140" s="312" t="s">
        <v>522</v>
      </c>
      <c r="G140" s="289"/>
      <c r="H140" s="289" t="s">
        <v>558</v>
      </c>
      <c r="I140" s="289" t="s">
        <v>557</v>
      </c>
      <c r="J140" s="289"/>
      <c r="K140" s="337"/>
    </row>
    <row r="141" s="1" customFormat="1" ht="15" customHeight="1">
      <c r="B141" s="334"/>
      <c r="C141" s="289" t="s">
        <v>42</v>
      </c>
      <c r="D141" s="289"/>
      <c r="E141" s="289"/>
      <c r="F141" s="312" t="s">
        <v>522</v>
      </c>
      <c r="G141" s="289"/>
      <c r="H141" s="289" t="s">
        <v>578</v>
      </c>
      <c r="I141" s="289" t="s">
        <v>557</v>
      </c>
      <c r="J141" s="289"/>
      <c r="K141" s="337"/>
    </row>
    <row r="142" s="1" customFormat="1" ht="15" customHeight="1">
      <c r="B142" s="334"/>
      <c r="C142" s="289" t="s">
        <v>579</v>
      </c>
      <c r="D142" s="289"/>
      <c r="E142" s="289"/>
      <c r="F142" s="312" t="s">
        <v>522</v>
      </c>
      <c r="G142" s="289"/>
      <c r="H142" s="289" t="s">
        <v>580</v>
      </c>
      <c r="I142" s="289" t="s">
        <v>557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581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516</v>
      </c>
      <c r="D148" s="304"/>
      <c r="E148" s="304"/>
      <c r="F148" s="304" t="s">
        <v>517</v>
      </c>
      <c r="G148" s="305"/>
      <c r="H148" s="304" t="s">
        <v>58</v>
      </c>
      <c r="I148" s="304" t="s">
        <v>61</v>
      </c>
      <c r="J148" s="304" t="s">
        <v>518</v>
      </c>
      <c r="K148" s="303"/>
    </row>
    <row r="149" s="1" customFormat="1" ht="17.25" customHeight="1">
      <c r="B149" s="301"/>
      <c r="C149" s="306" t="s">
        <v>519</v>
      </c>
      <c r="D149" s="306"/>
      <c r="E149" s="306"/>
      <c r="F149" s="307" t="s">
        <v>520</v>
      </c>
      <c r="G149" s="308"/>
      <c r="H149" s="306"/>
      <c r="I149" s="306"/>
      <c r="J149" s="306" t="s">
        <v>521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525</v>
      </c>
      <c r="D151" s="289"/>
      <c r="E151" s="289"/>
      <c r="F151" s="342" t="s">
        <v>522</v>
      </c>
      <c r="G151" s="289"/>
      <c r="H151" s="341" t="s">
        <v>562</v>
      </c>
      <c r="I151" s="341" t="s">
        <v>524</v>
      </c>
      <c r="J151" s="341">
        <v>120</v>
      </c>
      <c r="K151" s="337"/>
    </row>
    <row r="152" s="1" customFormat="1" ht="15" customHeight="1">
      <c r="B152" s="314"/>
      <c r="C152" s="341" t="s">
        <v>571</v>
      </c>
      <c r="D152" s="289"/>
      <c r="E152" s="289"/>
      <c r="F152" s="342" t="s">
        <v>522</v>
      </c>
      <c r="G152" s="289"/>
      <c r="H152" s="341" t="s">
        <v>582</v>
      </c>
      <c r="I152" s="341" t="s">
        <v>524</v>
      </c>
      <c r="J152" s="341" t="s">
        <v>573</v>
      </c>
      <c r="K152" s="337"/>
    </row>
    <row r="153" s="1" customFormat="1" ht="15" customHeight="1">
      <c r="B153" s="314"/>
      <c r="C153" s="341" t="s">
        <v>470</v>
      </c>
      <c r="D153" s="289"/>
      <c r="E153" s="289"/>
      <c r="F153" s="342" t="s">
        <v>522</v>
      </c>
      <c r="G153" s="289"/>
      <c r="H153" s="341" t="s">
        <v>583</v>
      </c>
      <c r="I153" s="341" t="s">
        <v>524</v>
      </c>
      <c r="J153" s="341" t="s">
        <v>573</v>
      </c>
      <c r="K153" s="337"/>
    </row>
    <row r="154" s="1" customFormat="1" ht="15" customHeight="1">
      <c r="B154" s="314"/>
      <c r="C154" s="341" t="s">
        <v>527</v>
      </c>
      <c r="D154" s="289"/>
      <c r="E154" s="289"/>
      <c r="F154" s="342" t="s">
        <v>528</v>
      </c>
      <c r="G154" s="289"/>
      <c r="H154" s="341" t="s">
        <v>562</v>
      </c>
      <c r="I154" s="341" t="s">
        <v>524</v>
      </c>
      <c r="J154" s="341">
        <v>50</v>
      </c>
      <c r="K154" s="337"/>
    </row>
    <row r="155" s="1" customFormat="1" ht="15" customHeight="1">
      <c r="B155" s="314"/>
      <c r="C155" s="341" t="s">
        <v>530</v>
      </c>
      <c r="D155" s="289"/>
      <c r="E155" s="289"/>
      <c r="F155" s="342" t="s">
        <v>522</v>
      </c>
      <c r="G155" s="289"/>
      <c r="H155" s="341" t="s">
        <v>562</v>
      </c>
      <c r="I155" s="341" t="s">
        <v>532</v>
      </c>
      <c r="J155" s="341"/>
      <c r="K155" s="337"/>
    </row>
    <row r="156" s="1" customFormat="1" ht="15" customHeight="1">
      <c r="B156" s="314"/>
      <c r="C156" s="341" t="s">
        <v>541</v>
      </c>
      <c r="D156" s="289"/>
      <c r="E156" s="289"/>
      <c r="F156" s="342" t="s">
        <v>528</v>
      </c>
      <c r="G156" s="289"/>
      <c r="H156" s="341" t="s">
        <v>562</v>
      </c>
      <c r="I156" s="341" t="s">
        <v>524</v>
      </c>
      <c r="J156" s="341">
        <v>50</v>
      </c>
      <c r="K156" s="337"/>
    </row>
    <row r="157" s="1" customFormat="1" ht="15" customHeight="1">
      <c r="B157" s="314"/>
      <c r="C157" s="341" t="s">
        <v>549</v>
      </c>
      <c r="D157" s="289"/>
      <c r="E157" s="289"/>
      <c r="F157" s="342" t="s">
        <v>528</v>
      </c>
      <c r="G157" s="289"/>
      <c r="H157" s="341" t="s">
        <v>562</v>
      </c>
      <c r="I157" s="341" t="s">
        <v>524</v>
      </c>
      <c r="J157" s="341">
        <v>50</v>
      </c>
      <c r="K157" s="337"/>
    </row>
    <row r="158" s="1" customFormat="1" ht="15" customHeight="1">
      <c r="B158" s="314"/>
      <c r="C158" s="341" t="s">
        <v>547</v>
      </c>
      <c r="D158" s="289"/>
      <c r="E158" s="289"/>
      <c r="F158" s="342" t="s">
        <v>528</v>
      </c>
      <c r="G158" s="289"/>
      <c r="H158" s="341" t="s">
        <v>562</v>
      </c>
      <c r="I158" s="341" t="s">
        <v>524</v>
      </c>
      <c r="J158" s="341">
        <v>50</v>
      </c>
      <c r="K158" s="337"/>
    </row>
    <row r="159" s="1" customFormat="1" ht="15" customHeight="1">
      <c r="B159" s="314"/>
      <c r="C159" s="341" t="s">
        <v>94</v>
      </c>
      <c r="D159" s="289"/>
      <c r="E159" s="289"/>
      <c r="F159" s="342" t="s">
        <v>522</v>
      </c>
      <c r="G159" s="289"/>
      <c r="H159" s="341" t="s">
        <v>584</v>
      </c>
      <c r="I159" s="341" t="s">
        <v>524</v>
      </c>
      <c r="J159" s="341" t="s">
        <v>585</v>
      </c>
      <c r="K159" s="337"/>
    </row>
    <row r="160" s="1" customFormat="1" ht="15" customHeight="1">
      <c r="B160" s="314"/>
      <c r="C160" s="341" t="s">
        <v>586</v>
      </c>
      <c r="D160" s="289"/>
      <c r="E160" s="289"/>
      <c r="F160" s="342" t="s">
        <v>522</v>
      </c>
      <c r="G160" s="289"/>
      <c r="H160" s="341" t="s">
        <v>587</v>
      </c>
      <c r="I160" s="341" t="s">
        <v>557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588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516</v>
      </c>
      <c r="D166" s="304"/>
      <c r="E166" s="304"/>
      <c r="F166" s="304" t="s">
        <v>517</v>
      </c>
      <c r="G166" s="346"/>
      <c r="H166" s="347" t="s">
        <v>58</v>
      </c>
      <c r="I166" s="347" t="s">
        <v>61</v>
      </c>
      <c r="J166" s="304" t="s">
        <v>518</v>
      </c>
      <c r="K166" s="281"/>
    </row>
    <row r="167" s="1" customFormat="1" ht="17.25" customHeight="1">
      <c r="B167" s="282"/>
      <c r="C167" s="306" t="s">
        <v>519</v>
      </c>
      <c r="D167" s="306"/>
      <c r="E167" s="306"/>
      <c r="F167" s="307" t="s">
        <v>520</v>
      </c>
      <c r="G167" s="348"/>
      <c r="H167" s="349"/>
      <c r="I167" s="349"/>
      <c r="J167" s="306" t="s">
        <v>521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525</v>
      </c>
      <c r="D169" s="289"/>
      <c r="E169" s="289"/>
      <c r="F169" s="312" t="s">
        <v>522</v>
      </c>
      <c r="G169" s="289"/>
      <c r="H169" s="289" t="s">
        <v>562</v>
      </c>
      <c r="I169" s="289" t="s">
        <v>524</v>
      </c>
      <c r="J169" s="289">
        <v>120</v>
      </c>
      <c r="K169" s="337"/>
    </row>
    <row r="170" s="1" customFormat="1" ht="15" customHeight="1">
      <c r="B170" s="314"/>
      <c r="C170" s="289" t="s">
        <v>571</v>
      </c>
      <c r="D170" s="289"/>
      <c r="E170" s="289"/>
      <c r="F170" s="312" t="s">
        <v>522</v>
      </c>
      <c r="G170" s="289"/>
      <c r="H170" s="289" t="s">
        <v>572</v>
      </c>
      <c r="I170" s="289" t="s">
        <v>524</v>
      </c>
      <c r="J170" s="289" t="s">
        <v>573</v>
      </c>
      <c r="K170" s="337"/>
    </row>
    <row r="171" s="1" customFormat="1" ht="15" customHeight="1">
      <c r="B171" s="314"/>
      <c r="C171" s="289" t="s">
        <v>470</v>
      </c>
      <c r="D171" s="289"/>
      <c r="E171" s="289"/>
      <c r="F171" s="312" t="s">
        <v>522</v>
      </c>
      <c r="G171" s="289"/>
      <c r="H171" s="289" t="s">
        <v>589</v>
      </c>
      <c r="I171" s="289" t="s">
        <v>524</v>
      </c>
      <c r="J171" s="289" t="s">
        <v>573</v>
      </c>
      <c r="K171" s="337"/>
    </row>
    <row r="172" s="1" customFormat="1" ht="15" customHeight="1">
      <c r="B172" s="314"/>
      <c r="C172" s="289" t="s">
        <v>527</v>
      </c>
      <c r="D172" s="289"/>
      <c r="E172" s="289"/>
      <c r="F172" s="312" t="s">
        <v>528</v>
      </c>
      <c r="G172" s="289"/>
      <c r="H172" s="289" t="s">
        <v>589</v>
      </c>
      <c r="I172" s="289" t="s">
        <v>524</v>
      </c>
      <c r="J172" s="289">
        <v>50</v>
      </c>
      <c r="K172" s="337"/>
    </row>
    <row r="173" s="1" customFormat="1" ht="15" customHeight="1">
      <c r="B173" s="314"/>
      <c r="C173" s="289" t="s">
        <v>530</v>
      </c>
      <c r="D173" s="289"/>
      <c r="E173" s="289"/>
      <c r="F173" s="312" t="s">
        <v>522</v>
      </c>
      <c r="G173" s="289"/>
      <c r="H173" s="289" t="s">
        <v>589</v>
      </c>
      <c r="I173" s="289" t="s">
        <v>532</v>
      </c>
      <c r="J173" s="289"/>
      <c r="K173" s="337"/>
    </row>
    <row r="174" s="1" customFormat="1" ht="15" customHeight="1">
      <c r="B174" s="314"/>
      <c r="C174" s="289" t="s">
        <v>541</v>
      </c>
      <c r="D174" s="289"/>
      <c r="E174" s="289"/>
      <c r="F174" s="312" t="s">
        <v>528</v>
      </c>
      <c r="G174" s="289"/>
      <c r="H174" s="289" t="s">
        <v>589</v>
      </c>
      <c r="I174" s="289" t="s">
        <v>524</v>
      </c>
      <c r="J174" s="289">
        <v>50</v>
      </c>
      <c r="K174" s="337"/>
    </row>
    <row r="175" s="1" customFormat="1" ht="15" customHeight="1">
      <c r="B175" s="314"/>
      <c r="C175" s="289" t="s">
        <v>549</v>
      </c>
      <c r="D175" s="289"/>
      <c r="E175" s="289"/>
      <c r="F175" s="312" t="s">
        <v>528</v>
      </c>
      <c r="G175" s="289"/>
      <c r="H175" s="289" t="s">
        <v>589</v>
      </c>
      <c r="I175" s="289" t="s">
        <v>524</v>
      </c>
      <c r="J175" s="289">
        <v>50</v>
      </c>
      <c r="K175" s="337"/>
    </row>
    <row r="176" s="1" customFormat="1" ht="15" customHeight="1">
      <c r="B176" s="314"/>
      <c r="C176" s="289" t="s">
        <v>547</v>
      </c>
      <c r="D176" s="289"/>
      <c r="E176" s="289"/>
      <c r="F176" s="312" t="s">
        <v>528</v>
      </c>
      <c r="G176" s="289"/>
      <c r="H176" s="289" t="s">
        <v>589</v>
      </c>
      <c r="I176" s="289" t="s">
        <v>524</v>
      </c>
      <c r="J176" s="289">
        <v>50</v>
      </c>
      <c r="K176" s="337"/>
    </row>
    <row r="177" s="1" customFormat="1" ht="15" customHeight="1">
      <c r="B177" s="314"/>
      <c r="C177" s="289" t="s">
        <v>103</v>
      </c>
      <c r="D177" s="289"/>
      <c r="E177" s="289"/>
      <c r="F177" s="312" t="s">
        <v>522</v>
      </c>
      <c r="G177" s="289"/>
      <c r="H177" s="289" t="s">
        <v>590</v>
      </c>
      <c r="I177" s="289" t="s">
        <v>591</v>
      </c>
      <c r="J177" s="289"/>
      <c r="K177" s="337"/>
    </row>
    <row r="178" s="1" customFormat="1" ht="15" customHeight="1">
      <c r="B178" s="314"/>
      <c r="C178" s="289" t="s">
        <v>61</v>
      </c>
      <c r="D178" s="289"/>
      <c r="E178" s="289"/>
      <c r="F178" s="312" t="s">
        <v>522</v>
      </c>
      <c r="G178" s="289"/>
      <c r="H178" s="289" t="s">
        <v>592</v>
      </c>
      <c r="I178" s="289" t="s">
        <v>593</v>
      </c>
      <c r="J178" s="289">
        <v>1</v>
      </c>
      <c r="K178" s="337"/>
    </row>
    <row r="179" s="1" customFormat="1" ht="15" customHeight="1">
      <c r="B179" s="314"/>
      <c r="C179" s="289" t="s">
        <v>57</v>
      </c>
      <c r="D179" s="289"/>
      <c r="E179" s="289"/>
      <c r="F179" s="312" t="s">
        <v>522</v>
      </c>
      <c r="G179" s="289"/>
      <c r="H179" s="289" t="s">
        <v>594</v>
      </c>
      <c r="I179" s="289" t="s">
        <v>524</v>
      </c>
      <c r="J179" s="289">
        <v>20</v>
      </c>
      <c r="K179" s="337"/>
    </row>
    <row r="180" s="1" customFormat="1" ht="15" customHeight="1">
      <c r="B180" s="314"/>
      <c r="C180" s="289" t="s">
        <v>58</v>
      </c>
      <c r="D180" s="289"/>
      <c r="E180" s="289"/>
      <c r="F180" s="312" t="s">
        <v>522</v>
      </c>
      <c r="G180" s="289"/>
      <c r="H180" s="289" t="s">
        <v>595</v>
      </c>
      <c r="I180" s="289" t="s">
        <v>524</v>
      </c>
      <c r="J180" s="289">
        <v>255</v>
      </c>
      <c r="K180" s="337"/>
    </row>
    <row r="181" s="1" customFormat="1" ht="15" customHeight="1">
      <c r="B181" s="314"/>
      <c r="C181" s="289" t="s">
        <v>104</v>
      </c>
      <c r="D181" s="289"/>
      <c r="E181" s="289"/>
      <c r="F181" s="312" t="s">
        <v>522</v>
      </c>
      <c r="G181" s="289"/>
      <c r="H181" s="289" t="s">
        <v>486</v>
      </c>
      <c r="I181" s="289" t="s">
        <v>524</v>
      </c>
      <c r="J181" s="289">
        <v>10</v>
      </c>
      <c r="K181" s="337"/>
    </row>
    <row r="182" s="1" customFormat="1" ht="15" customHeight="1">
      <c r="B182" s="314"/>
      <c r="C182" s="289" t="s">
        <v>105</v>
      </c>
      <c r="D182" s="289"/>
      <c r="E182" s="289"/>
      <c r="F182" s="312" t="s">
        <v>522</v>
      </c>
      <c r="G182" s="289"/>
      <c r="H182" s="289" t="s">
        <v>596</v>
      </c>
      <c r="I182" s="289" t="s">
        <v>557</v>
      </c>
      <c r="J182" s="289"/>
      <c r="K182" s="337"/>
    </row>
    <row r="183" s="1" customFormat="1" ht="15" customHeight="1">
      <c r="B183" s="314"/>
      <c r="C183" s="289" t="s">
        <v>597</v>
      </c>
      <c r="D183" s="289"/>
      <c r="E183" s="289"/>
      <c r="F183" s="312" t="s">
        <v>522</v>
      </c>
      <c r="G183" s="289"/>
      <c r="H183" s="289" t="s">
        <v>598</v>
      </c>
      <c r="I183" s="289" t="s">
        <v>557</v>
      </c>
      <c r="J183" s="289"/>
      <c r="K183" s="337"/>
    </row>
    <row r="184" s="1" customFormat="1" ht="15" customHeight="1">
      <c r="B184" s="314"/>
      <c r="C184" s="289" t="s">
        <v>586</v>
      </c>
      <c r="D184" s="289"/>
      <c r="E184" s="289"/>
      <c r="F184" s="312" t="s">
        <v>522</v>
      </c>
      <c r="G184" s="289"/>
      <c r="H184" s="289" t="s">
        <v>599</v>
      </c>
      <c r="I184" s="289" t="s">
        <v>557</v>
      </c>
      <c r="J184" s="289"/>
      <c r="K184" s="337"/>
    </row>
    <row r="185" s="1" customFormat="1" ht="15" customHeight="1">
      <c r="B185" s="314"/>
      <c r="C185" s="289" t="s">
        <v>107</v>
      </c>
      <c r="D185" s="289"/>
      <c r="E185" s="289"/>
      <c r="F185" s="312" t="s">
        <v>528</v>
      </c>
      <c r="G185" s="289"/>
      <c r="H185" s="289" t="s">
        <v>600</v>
      </c>
      <c r="I185" s="289" t="s">
        <v>524</v>
      </c>
      <c r="J185" s="289">
        <v>50</v>
      </c>
      <c r="K185" s="337"/>
    </row>
    <row r="186" s="1" customFormat="1" ht="15" customHeight="1">
      <c r="B186" s="314"/>
      <c r="C186" s="289" t="s">
        <v>601</v>
      </c>
      <c r="D186" s="289"/>
      <c r="E186" s="289"/>
      <c r="F186" s="312" t="s">
        <v>528</v>
      </c>
      <c r="G186" s="289"/>
      <c r="H186" s="289" t="s">
        <v>602</v>
      </c>
      <c r="I186" s="289" t="s">
        <v>603</v>
      </c>
      <c r="J186" s="289"/>
      <c r="K186" s="337"/>
    </row>
    <row r="187" s="1" customFormat="1" ht="15" customHeight="1">
      <c r="B187" s="314"/>
      <c r="C187" s="289" t="s">
        <v>604</v>
      </c>
      <c r="D187" s="289"/>
      <c r="E187" s="289"/>
      <c r="F187" s="312" t="s">
        <v>528</v>
      </c>
      <c r="G187" s="289"/>
      <c r="H187" s="289" t="s">
        <v>605</v>
      </c>
      <c r="I187" s="289" t="s">
        <v>603</v>
      </c>
      <c r="J187" s="289"/>
      <c r="K187" s="337"/>
    </row>
    <row r="188" s="1" customFormat="1" ht="15" customHeight="1">
      <c r="B188" s="314"/>
      <c r="C188" s="289" t="s">
        <v>606</v>
      </c>
      <c r="D188" s="289"/>
      <c r="E188" s="289"/>
      <c r="F188" s="312" t="s">
        <v>528</v>
      </c>
      <c r="G188" s="289"/>
      <c r="H188" s="289" t="s">
        <v>607</v>
      </c>
      <c r="I188" s="289" t="s">
        <v>603</v>
      </c>
      <c r="J188" s="289"/>
      <c r="K188" s="337"/>
    </row>
    <row r="189" s="1" customFormat="1" ht="15" customHeight="1">
      <c r="B189" s="314"/>
      <c r="C189" s="350" t="s">
        <v>608</v>
      </c>
      <c r="D189" s="289"/>
      <c r="E189" s="289"/>
      <c r="F189" s="312" t="s">
        <v>528</v>
      </c>
      <c r="G189" s="289"/>
      <c r="H189" s="289" t="s">
        <v>609</v>
      </c>
      <c r="I189" s="289" t="s">
        <v>610</v>
      </c>
      <c r="J189" s="351" t="s">
        <v>611</v>
      </c>
      <c r="K189" s="337"/>
    </row>
    <row r="190" s="17" customFormat="1" ht="15" customHeight="1">
      <c r="B190" s="352"/>
      <c r="C190" s="353" t="s">
        <v>612</v>
      </c>
      <c r="D190" s="354"/>
      <c r="E190" s="354"/>
      <c r="F190" s="355" t="s">
        <v>528</v>
      </c>
      <c r="G190" s="354"/>
      <c r="H190" s="354" t="s">
        <v>613</v>
      </c>
      <c r="I190" s="354" t="s">
        <v>610</v>
      </c>
      <c r="J190" s="356" t="s">
        <v>611</v>
      </c>
      <c r="K190" s="357"/>
    </row>
    <row r="191" s="1" customFormat="1" ht="15" customHeight="1">
      <c r="B191" s="314"/>
      <c r="C191" s="350" t="s">
        <v>46</v>
      </c>
      <c r="D191" s="289"/>
      <c r="E191" s="289"/>
      <c r="F191" s="312" t="s">
        <v>522</v>
      </c>
      <c r="G191" s="289"/>
      <c r="H191" s="286" t="s">
        <v>614</v>
      </c>
      <c r="I191" s="289" t="s">
        <v>615</v>
      </c>
      <c r="J191" s="289"/>
      <c r="K191" s="337"/>
    </row>
    <row r="192" s="1" customFormat="1" ht="15" customHeight="1">
      <c r="B192" s="314"/>
      <c r="C192" s="350" t="s">
        <v>616</v>
      </c>
      <c r="D192" s="289"/>
      <c r="E192" s="289"/>
      <c r="F192" s="312" t="s">
        <v>522</v>
      </c>
      <c r="G192" s="289"/>
      <c r="H192" s="289" t="s">
        <v>617</v>
      </c>
      <c r="I192" s="289" t="s">
        <v>557</v>
      </c>
      <c r="J192" s="289"/>
      <c r="K192" s="337"/>
    </row>
    <row r="193" s="1" customFormat="1" ht="15" customHeight="1">
      <c r="B193" s="314"/>
      <c r="C193" s="350" t="s">
        <v>618</v>
      </c>
      <c r="D193" s="289"/>
      <c r="E193" s="289"/>
      <c r="F193" s="312" t="s">
        <v>522</v>
      </c>
      <c r="G193" s="289"/>
      <c r="H193" s="289" t="s">
        <v>619</v>
      </c>
      <c r="I193" s="289" t="s">
        <v>557</v>
      </c>
      <c r="J193" s="289"/>
      <c r="K193" s="337"/>
    </row>
    <row r="194" s="1" customFormat="1" ht="15" customHeight="1">
      <c r="B194" s="314"/>
      <c r="C194" s="350" t="s">
        <v>620</v>
      </c>
      <c r="D194" s="289"/>
      <c r="E194" s="289"/>
      <c r="F194" s="312" t="s">
        <v>528</v>
      </c>
      <c r="G194" s="289"/>
      <c r="H194" s="289" t="s">
        <v>621</v>
      </c>
      <c r="I194" s="289" t="s">
        <v>557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622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623</v>
      </c>
      <c r="D201" s="359"/>
      <c r="E201" s="359"/>
      <c r="F201" s="359" t="s">
        <v>624</v>
      </c>
      <c r="G201" s="360"/>
      <c r="H201" s="359" t="s">
        <v>625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615</v>
      </c>
      <c r="D203" s="289"/>
      <c r="E203" s="289"/>
      <c r="F203" s="312" t="s">
        <v>47</v>
      </c>
      <c r="G203" s="289"/>
      <c r="H203" s="289" t="s">
        <v>626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48</v>
      </c>
      <c r="G204" s="289"/>
      <c r="H204" s="289" t="s">
        <v>627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51</v>
      </c>
      <c r="G205" s="289"/>
      <c r="H205" s="289" t="s">
        <v>628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49</v>
      </c>
      <c r="G206" s="289"/>
      <c r="H206" s="289" t="s">
        <v>629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50</v>
      </c>
      <c r="G207" s="289"/>
      <c r="H207" s="289" t="s">
        <v>630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569</v>
      </c>
      <c r="D209" s="289"/>
      <c r="E209" s="289"/>
      <c r="F209" s="312" t="s">
        <v>83</v>
      </c>
      <c r="G209" s="289"/>
      <c r="H209" s="289" t="s">
        <v>631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464</v>
      </c>
      <c r="G210" s="289"/>
      <c r="H210" s="289" t="s">
        <v>465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462</v>
      </c>
      <c r="G211" s="289"/>
      <c r="H211" s="289" t="s">
        <v>632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466</v>
      </c>
      <c r="G212" s="350"/>
      <c r="H212" s="341" t="s">
        <v>467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468</v>
      </c>
      <c r="G213" s="350"/>
      <c r="H213" s="341" t="s">
        <v>633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593</v>
      </c>
      <c r="D215" s="289"/>
      <c r="E215" s="289"/>
      <c r="F215" s="312">
        <v>1</v>
      </c>
      <c r="G215" s="350"/>
      <c r="H215" s="341" t="s">
        <v>634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635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636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637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Biolek</dc:creator>
  <cp:lastModifiedBy>Vojtěch Biolek</cp:lastModifiedBy>
  <dcterms:created xsi:type="dcterms:W3CDTF">2024-11-10T14:38:20Z</dcterms:created>
  <dcterms:modified xsi:type="dcterms:W3CDTF">2024-11-10T14:38:22Z</dcterms:modified>
</cp:coreProperties>
</file>