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61"/>
  <c r="I60"/>
  <c r="I59"/>
  <c r="I58"/>
  <c r="I57"/>
  <c r="I56"/>
  <c r="I55"/>
  <c r="I54"/>
  <c r="I53"/>
  <c r="I52"/>
  <c r="I51"/>
  <c r="I50"/>
  <c r="I49"/>
  <c r="I48"/>
  <c r="I47"/>
  <c r="G39"/>
  <c r="F39"/>
  <c r="G218" i="12"/>
  <c r="AC218"/>
  <c r="AD218"/>
  <c r="BA199"/>
  <c r="BA193"/>
  <c r="BA180"/>
  <c r="BA10"/>
  <c r="F9"/>
  <c r="G9"/>
  <c r="M9" s="1"/>
  <c r="I9"/>
  <c r="I8" s="1"/>
  <c r="K9"/>
  <c r="O9"/>
  <c r="Q9"/>
  <c r="Q8" s="1"/>
  <c r="U9"/>
  <c r="U8" s="1"/>
  <c r="F12"/>
  <c r="G12" s="1"/>
  <c r="M12" s="1"/>
  <c r="I12"/>
  <c r="K12"/>
  <c r="O12"/>
  <c r="O8" s="1"/>
  <c r="Q12"/>
  <c r="U12"/>
  <c r="F16"/>
  <c r="G16"/>
  <c r="I16"/>
  <c r="K16"/>
  <c r="K8" s="1"/>
  <c r="M16"/>
  <c r="O16"/>
  <c r="Q16"/>
  <c r="U16"/>
  <c r="F20"/>
  <c r="G20"/>
  <c r="M20" s="1"/>
  <c r="I20"/>
  <c r="K20"/>
  <c r="O20"/>
  <c r="Q20"/>
  <c r="U20"/>
  <c r="F22"/>
  <c r="G22" s="1"/>
  <c r="M22" s="1"/>
  <c r="I22"/>
  <c r="K22"/>
  <c r="O22"/>
  <c r="Q22"/>
  <c r="U22"/>
  <c r="F24"/>
  <c r="G24"/>
  <c r="I24"/>
  <c r="K24"/>
  <c r="M24"/>
  <c r="O24"/>
  <c r="Q24"/>
  <c r="U24"/>
  <c r="F28"/>
  <c r="G28"/>
  <c r="M28" s="1"/>
  <c r="I28"/>
  <c r="K28"/>
  <c r="O28"/>
  <c r="Q28"/>
  <c r="U28"/>
  <c r="F30"/>
  <c r="G30" s="1"/>
  <c r="M30" s="1"/>
  <c r="I30"/>
  <c r="K30"/>
  <c r="O30"/>
  <c r="Q30"/>
  <c r="U30"/>
  <c r="F32"/>
  <c r="G32"/>
  <c r="I32"/>
  <c r="K32"/>
  <c r="M32"/>
  <c r="O32"/>
  <c r="Q32"/>
  <c r="U32"/>
  <c r="I34"/>
  <c r="K34"/>
  <c r="F35"/>
  <c r="G35" s="1"/>
  <c r="I35"/>
  <c r="K35"/>
  <c r="O35"/>
  <c r="O34" s="1"/>
  <c r="Q35"/>
  <c r="Q34" s="1"/>
  <c r="U35"/>
  <c r="U34" s="1"/>
  <c r="F38"/>
  <c r="G38"/>
  <c r="I38"/>
  <c r="I37" s="1"/>
  <c r="K38"/>
  <c r="K37" s="1"/>
  <c r="M38"/>
  <c r="O38"/>
  <c r="Q38"/>
  <c r="U38"/>
  <c r="F41"/>
  <c r="G41"/>
  <c r="M41" s="1"/>
  <c r="I41"/>
  <c r="K41"/>
  <c r="O41"/>
  <c r="Q41"/>
  <c r="U41"/>
  <c r="U37" s="1"/>
  <c r="F44"/>
  <c r="G44" s="1"/>
  <c r="M44" s="1"/>
  <c r="I44"/>
  <c r="K44"/>
  <c r="O44"/>
  <c r="O37" s="1"/>
  <c r="Q44"/>
  <c r="Q37" s="1"/>
  <c r="U44"/>
  <c r="F46"/>
  <c r="G46"/>
  <c r="I46"/>
  <c r="K46"/>
  <c r="M46"/>
  <c r="O46"/>
  <c r="Q46"/>
  <c r="U46"/>
  <c r="F48"/>
  <c r="G48"/>
  <c r="M48" s="1"/>
  <c r="I48"/>
  <c r="K48"/>
  <c r="O48"/>
  <c r="Q48"/>
  <c r="U48"/>
  <c r="F50"/>
  <c r="G50" s="1"/>
  <c r="M50" s="1"/>
  <c r="I50"/>
  <c r="K50"/>
  <c r="O50"/>
  <c r="Q50"/>
  <c r="U50"/>
  <c r="F52"/>
  <c r="G52"/>
  <c r="I52"/>
  <c r="K52"/>
  <c r="M52"/>
  <c r="O52"/>
  <c r="Q52"/>
  <c r="U52"/>
  <c r="F54"/>
  <c r="G54"/>
  <c r="M54" s="1"/>
  <c r="I54"/>
  <c r="K54"/>
  <c r="O54"/>
  <c r="Q54"/>
  <c r="U54"/>
  <c r="I56"/>
  <c r="Q56"/>
  <c r="U56"/>
  <c r="F57"/>
  <c r="G57" s="1"/>
  <c r="I57"/>
  <c r="K57"/>
  <c r="K56" s="1"/>
  <c r="O57"/>
  <c r="O56" s="1"/>
  <c r="Q57"/>
  <c r="U57"/>
  <c r="K59"/>
  <c r="F60"/>
  <c r="G60"/>
  <c r="M60" s="1"/>
  <c r="I60"/>
  <c r="I59" s="1"/>
  <c r="K60"/>
  <c r="O60"/>
  <c r="Q60"/>
  <c r="Q59" s="1"/>
  <c r="U60"/>
  <c r="U59" s="1"/>
  <c r="F62"/>
  <c r="G62" s="1"/>
  <c r="M62" s="1"/>
  <c r="I62"/>
  <c r="K62"/>
  <c r="O62"/>
  <c r="O59" s="1"/>
  <c r="Q62"/>
  <c r="U62"/>
  <c r="F65"/>
  <c r="G65" s="1"/>
  <c r="I65"/>
  <c r="I64" s="1"/>
  <c r="K65"/>
  <c r="K64" s="1"/>
  <c r="O65"/>
  <c r="Q65"/>
  <c r="U65"/>
  <c r="U64" s="1"/>
  <c r="F67"/>
  <c r="G67"/>
  <c r="M67" s="1"/>
  <c r="I67"/>
  <c r="K67"/>
  <c r="O67"/>
  <c r="Q67"/>
  <c r="Q64" s="1"/>
  <c r="U67"/>
  <c r="F69"/>
  <c r="G69" s="1"/>
  <c r="M69" s="1"/>
  <c r="I69"/>
  <c r="K69"/>
  <c r="O69"/>
  <c r="O64" s="1"/>
  <c r="Q69"/>
  <c r="U69"/>
  <c r="F71"/>
  <c r="G71" s="1"/>
  <c r="M71" s="1"/>
  <c r="I71"/>
  <c r="K71"/>
  <c r="O71"/>
  <c r="Q71"/>
  <c r="U71"/>
  <c r="F73"/>
  <c r="G73"/>
  <c r="M73" s="1"/>
  <c r="I73"/>
  <c r="K73"/>
  <c r="O73"/>
  <c r="Q73"/>
  <c r="U73"/>
  <c r="G74"/>
  <c r="O74"/>
  <c r="Q74"/>
  <c r="U74"/>
  <c r="F75"/>
  <c r="G75"/>
  <c r="I75"/>
  <c r="I74" s="1"/>
  <c r="K75"/>
  <c r="K74" s="1"/>
  <c r="M75"/>
  <c r="M74" s="1"/>
  <c r="O75"/>
  <c r="Q75"/>
  <c r="U75"/>
  <c r="I76"/>
  <c r="K76"/>
  <c r="F77"/>
  <c r="G77"/>
  <c r="G76" s="1"/>
  <c r="I77"/>
  <c r="K77"/>
  <c r="O77"/>
  <c r="O76" s="1"/>
  <c r="Q77"/>
  <c r="Q76" s="1"/>
  <c r="U77"/>
  <c r="U76" s="1"/>
  <c r="F80"/>
  <c r="G80"/>
  <c r="I80"/>
  <c r="I79" s="1"/>
  <c r="K80"/>
  <c r="K79" s="1"/>
  <c r="M80"/>
  <c r="O80"/>
  <c r="Q80"/>
  <c r="U80"/>
  <c r="F82"/>
  <c r="G82"/>
  <c r="M82" s="1"/>
  <c r="I82"/>
  <c r="K82"/>
  <c r="O82"/>
  <c r="Q82"/>
  <c r="U82"/>
  <c r="U79" s="1"/>
  <c r="F84"/>
  <c r="G84" s="1"/>
  <c r="M84" s="1"/>
  <c r="I84"/>
  <c r="K84"/>
  <c r="O84"/>
  <c r="O79" s="1"/>
  <c r="Q84"/>
  <c r="Q79" s="1"/>
  <c r="U84"/>
  <c r="F86"/>
  <c r="G86"/>
  <c r="I86"/>
  <c r="K86"/>
  <c r="M86"/>
  <c r="O86"/>
  <c r="Q86"/>
  <c r="U86"/>
  <c r="F89"/>
  <c r="G89"/>
  <c r="I89"/>
  <c r="K89"/>
  <c r="O89"/>
  <c r="O88" s="1"/>
  <c r="Q89"/>
  <c r="Q88" s="1"/>
  <c r="U89"/>
  <c r="U88" s="1"/>
  <c r="F93"/>
  <c r="G93" s="1"/>
  <c r="M93" s="1"/>
  <c r="I93"/>
  <c r="K93"/>
  <c r="O93"/>
  <c r="Q93"/>
  <c r="U93"/>
  <c r="F95"/>
  <c r="G95" s="1"/>
  <c r="M95" s="1"/>
  <c r="I95"/>
  <c r="I88" s="1"/>
  <c r="K95"/>
  <c r="K88" s="1"/>
  <c r="O95"/>
  <c r="Q95"/>
  <c r="U95"/>
  <c r="I96"/>
  <c r="K96"/>
  <c r="U96"/>
  <c r="F97"/>
  <c r="G97" s="1"/>
  <c r="I97"/>
  <c r="K97"/>
  <c r="O97"/>
  <c r="O96" s="1"/>
  <c r="Q97"/>
  <c r="Q96" s="1"/>
  <c r="U97"/>
  <c r="F99"/>
  <c r="G99" s="1"/>
  <c r="I99"/>
  <c r="I98" s="1"/>
  <c r="K99"/>
  <c r="K98" s="1"/>
  <c r="O99"/>
  <c r="Q99"/>
  <c r="U99"/>
  <c r="U98" s="1"/>
  <c r="F101"/>
  <c r="G101" s="1"/>
  <c r="M101" s="1"/>
  <c r="I101"/>
  <c r="K101"/>
  <c r="O101"/>
  <c r="Q101"/>
  <c r="Q98" s="1"/>
  <c r="U101"/>
  <c r="F104"/>
  <c r="G104" s="1"/>
  <c r="M104" s="1"/>
  <c r="I104"/>
  <c r="K104"/>
  <c r="O104"/>
  <c r="O98" s="1"/>
  <c r="Q104"/>
  <c r="U104"/>
  <c r="F106"/>
  <c r="G106" s="1"/>
  <c r="M106" s="1"/>
  <c r="I106"/>
  <c r="K106"/>
  <c r="O106"/>
  <c r="Q106"/>
  <c r="U106"/>
  <c r="F108"/>
  <c r="G108" s="1"/>
  <c r="M108" s="1"/>
  <c r="I108"/>
  <c r="K108"/>
  <c r="O108"/>
  <c r="Q108"/>
  <c r="U108"/>
  <c r="F110"/>
  <c r="G110" s="1"/>
  <c r="M110" s="1"/>
  <c r="I110"/>
  <c r="K110"/>
  <c r="O110"/>
  <c r="Q110"/>
  <c r="U110"/>
  <c r="F112"/>
  <c r="G112" s="1"/>
  <c r="M112" s="1"/>
  <c r="I112"/>
  <c r="K112"/>
  <c r="O112"/>
  <c r="Q112"/>
  <c r="U112"/>
  <c r="F114"/>
  <c r="G114" s="1"/>
  <c r="M114" s="1"/>
  <c r="I114"/>
  <c r="K114"/>
  <c r="O114"/>
  <c r="Q114"/>
  <c r="U114"/>
  <c r="F116"/>
  <c r="G116" s="1"/>
  <c r="M116" s="1"/>
  <c r="I116"/>
  <c r="K116"/>
  <c r="O116"/>
  <c r="Q116"/>
  <c r="U116"/>
  <c r="F118"/>
  <c r="G118"/>
  <c r="I118"/>
  <c r="K118"/>
  <c r="M118"/>
  <c r="O118"/>
  <c r="Q118"/>
  <c r="U118"/>
  <c r="F119"/>
  <c r="G119" s="1"/>
  <c r="M119" s="1"/>
  <c r="I119"/>
  <c r="K119"/>
  <c r="O119"/>
  <c r="Q119"/>
  <c r="U119"/>
  <c r="F127"/>
  <c r="G127" s="1"/>
  <c r="M127" s="1"/>
  <c r="I127"/>
  <c r="K127"/>
  <c r="O127"/>
  <c r="Q127"/>
  <c r="U127"/>
  <c r="F130"/>
  <c r="G130"/>
  <c r="I130"/>
  <c r="K130"/>
  <c r="M130"/>
  <c r="O130"/>
  <c r="Q130"/>
  <c r="U130"/>
  <c r="F136"/>
  <c r="G136" s="1"/>
  <c r="I136"/>
  <c r="K136"/>
  <c r="O136"/>
  <c r="O135" s="1"/>
  <c r="Q136"/>
  <c r="Q135" s="1"/>
  <c r="U136"/>
  <c r="F138"/>
  <c r="G138"/>
  <c r="I138"/>
  <c r="K138"/>
  <c r="K135" s="1"/>
  <c r="M138"/>
  <c r="O138"/>
  <c r="Q138"/>
  <c r="U138"/>
  <c r="F139"/>
  <c r="G139"/>
  <c r="M139" s="1"/>
  <c r="I139"/>
  <c r="I135" s="1"/>
  <c r="K139"/>
  <c r="O139"/>
  <c r="Q139"/>
  <c r="U139"/>
  <c r="U135" s="1"/>
  <c r="F141"/>
  <c r="G141" s="1"/>
  <c r="M141" s="1"/>
  <c r="I141"/>
  <c r="K141"/>
  <c r="O141"/>
  <c r="Q141"/>
  <c r="U141"/>
  <c r="F144"/>
  <c r="G144"/>
  <c r="I144"/>
  <c r="K144"/>
  <c r="M144"/>
  <c r="O144"/>
  <c r="Q144"/>
  <c r="U144"/>
  <c r="F150"/>
  <c r="G150"/>
  <c r="M150" s="1"/>
  <c r="I150"/>
  <c r="K150"/>
  <c r="O150"/>
  <c r="Q150"/>
  <c r="U150"/>
  <c r="F153"/>
  <c r="G153" s="1"/>
  <c r="M153" s="1"/>
  <c r="I153"/>
  <c r="K153"/>
  <c r="O153"/>
  <c r="Q153"/>
  <c r="U153"/>
  <c r="F155"/>
  <c r="G155"/>
  <c r="I155"/>
  <c r="K155"/>
  <c r="M155"/>
  <c r="O155"/>
  <c r="Q155"/>
  <c r="U155"/>
  <c r="F157"/>
  <c r="G157"/>
  <c r="M157" s="1"/>
  <c r="I157"/>
  <c r="K157"/>
  <c r="O157"/>
  <c r="Q157"/>
  <c r="U157"/>
  <c r="F159"/>
  <c r="G159" s="1"/>
  <c r="M159" s="1"/>
  <c r="I159"/>
  <c r="K159"/>
  <c r="O159"/>
  <c r="Q159"/>
  <c r="U159"/>
  <c r="F162"/>
  <c r="G162"/>
  <c r="I162"/>
  <c r="K162"/>
  <c r="M162"/>
  <c r="O162"/>
  <c r="Q162"/>
  <c r="U162"/>
  <c r="F165"/>
  <c r="G165"/>
  <c r="M165" s="1"/>
  <c r="I165"/>
  <c r="K165"/>
  <c r="O165"/>
  <c r="Q165"/>
  <c r="U165"/>
  <c r="F166"/>
  <c r="G166" s="1"/>
  <c r="M166" s="1"/>
  <c r="I166"/>
  <c r="K166"/>
  <c r="O166"/>
  <c r="Q166"/>
  <c r="U166"/>
  <c r="F168"/>
  <c r="G168"/>
  <c r="I168"/>
  <c r="K168"/>
  <c r="M168"/>
  <c r="O168"/>
  <c r="Q168"/>
  <c r="U168"/>
  <c r="F169"/>
  <c r="G169"/>
  <c r="M169" s="1"/>
  <c r="I169"/>
  <c r="K169"/>
  <c r="O169"/>
  <c r="Q169"/>
  <c r="U169"/>
  <c r="F170"/>
  <c r="G170" s="1"/>
  <c r="M170" s="1"/>
  <c r="I170"/>
  <c r="K170"/>
  <c r="O170"/>
  <c r="Q170"/>
  <c r="U170"/>
  <c r="F171"/>
  <c r="G171"/>
  <c r="I171"/>
  <c r="K171"/>
  <c r="M171"/>
  <c r="O171"/>
  <c r="Q171"/>
  <c r="U171"/>
  <c r="F172"/>
  <c r="G172"/>
  <c r="M172" s="1"/>
  <c r="I172"/>
  <c r="K172"/>
  <c r="O172"/>
  <c r="Q172"/>
  <c r="U172"/>
  <c r="F173"/>
  <c r="G173" s="1"/>
  <c r="M173" s="1"/>
  <c r="I173"/>
  <c r="K173"/>
  <c r="O173"/>
  <c r="Q173"/>
  <c r="U173"/>
  <c r="F178"/>
  <c r="G178"/>
  <c r="I178"/>
  <c r="K178"/>
  <c r="M178"/>
  <c r="O178"/>
  <c r="Q178"/>
  <c r="U178"/>
  <c r="F179"/>
  <c r="G179"/>
  <c r="M179" s="1"/>
  <c r="I179"/>
  <c r="K179"/>
  <c r="O179"/>
  <c r="Q179"/>
  <c r="U179"/>
  <c r="F182"/>
  <c r="G182" s="1"/>
  <c r="M182" s="1"/>
  <c r="I182"/>
  <c r="K182"/>
  <c r="O182"/>
  <c r="Q182"/>
  <c r="U182"/>
  <c r="F185"/>
  <c r="G185"/>
  <c r="I185"/>
  <c r="K185"/>
  <c r="M185"/>
  <c r="O185"/>
  <c r="Q185"/>
  <c r="U185"/>
  <c r="F187"/>
  <c r="G187"/>
  <c r="M187" s="1"/>
  <c r="I187"/>
  <c r="K187"/>
  <c r="O187"/>
  <c r="Q187"/>
  <c r="U187"/>
  <c r="F189"/>
  <c r="G189" s="1"/>
  <c r="M189" s="1"/>
  <c r="I189"/>
  <c r="K189"/>
  <c r="O189"/>
  <c r="Q189"/>
  <c r="U189"/>
  <c r="O191"/>
  <c r="F192"/>
  <c r="G192" s="1"/>
  <c r="I192"/>
  <c r="I191" s="1"/>
  <c r="K192"/>
  <c r="K191" s="1"/>
  <c r="O192"/>
  <c r="Q192"/>
  <c r="U192"/>
  <c r="U191" s="1"/>
  <c r="F198"/>
  <c r="G198" s="1"/>
  <c r="M198" s="1"/>
  <c r="I198"/>
  <c r="K198"/>
  <c r="O198"/>
  <c r="Q198"/>
  <c r="Q191" s="1"/>
  <c r="U198"/>
  <c r="G204"/>
  <c r="O204"/>
  <c r="Q204"/>
  <c r="U204"/>
  <c r="F205"/>
  <c r="G205"/>
  <c r="I205"/>
  <c r="I204" s="1"/>
  <c r="K205"/>
  <c r="K204" s="1"/>
  <c r="M205"/>
  <c r="M204" s="1"/>
  <c r="O205"/>
  <c r="Q205"/>
  <c r="U205"/>
  <c r="I206"/>
  <c r="K206"/>
  <c r="F207"/>
  <c r="G207" s="1"/>
  <c r="I207"/>
  <c r="K207"/>
  <c r="O207"/>
  <c r="O206" s="1"/>
  <c r="Q207"/>
  <c r="Q206" s="1"/>
  <c r="U207"/>
  <c r="U206" s="1"/>
  <c r="F210"/>
  <c r="G210"/>
  <c r="I210"/>
  <c r="I209" s="1"/>
  <c r="K210"/>
  <c r="K209" s="1"/>
  <c r="M210"/>
  <c r="M209" s="1"/>
  <c r="O210"/>
  <c r="Q210"/>
  <c r="U210"/>
  <c r="F211"/>
  <c r="G211"/>
  <c r="M211" s="1"/>
  <c r="I211"/>
  <c r="K211"/>
  <c r="O211"/>
  <c r="Q211"/>
  <c r="U211"/>
  <c r="U209" s="1"/>
  <c r="F212"/>
  <c r="G212" s="1"/>
  <c r="M212" s="1"/>
  <c r="I212"/>
  <c r="K212"/>
  <c r="O212"/>
  <c r="O209" s="1"/>
  <c r="Q212"/>
  <c r="Q209" s="1"/>
  <c r="U212"/>
  <c r="F213"/>
  <c r="G213"/>
  <c r="I213"/>
  <c r="K213"/>
  <c r="M213"/>
  <c r="O213"/>
  <c r="Q213"/>
  <c r="U213"/>
  <c r="F214"/>
  <c r="G214"/>
  <c r="M214" s="1"/>
  <c r="I214"/>
  <c r="K214"/>
  <c r="O214"/>
  <c r="Q214"/>
  <c r="U214"/>
  <c r="F215"/>
  <c r="G215" s="1"/>
  <c r="M215" s="1"/>
  <c r="I215"/>
  <c r="K215"/>
  <c r="O215"/>
  <c r="Q215"/>
  <c r="U215"/>
  <c r="F216"/>
  <c r="G216"/>
  <c r="I216"/>
  <c r="K216"/>
  <c r="M216"/>
  <c r="O216"/>
  <c r="Q216"/>
  <c r="U216"/>
  <c r="I20" i="1"/>
  <c r="I19"/>
  <c r="I18"/>
  <c r="G27"/>
  <c r="F40"/>
  <c r="G40"/>
  <c r="G25" s="1"/>
  <c r="G26" s="1"/>
  <c r="J28"/>
  <c r="J26"/>
  <c r="G38"/>
  <c r="F38"/>
  <c r="H32"/>
  <c r="J23"/>
  <c r="J24"/>
  <c r="J25"/>
  <c r="J27"/>
  <c r="E24"/>
  <c r="E26"/>
  <c r="I17" l="1"/>
  <c r="I64"/>
  <c r="I16"/>
  <c r="H39"/>
  <c r="H40" s="1"/>
  <c r="G28"/>
  <c r="G23"/>
  <c r="G191" i="12"/>
  <c r="M192"/>
  <c r="M191" s="1"/>
  <c r="G96"/>
  <c r="M97"/>
  <c r="M96" s="1"/>
  <c r="G206"/>
  <c r="M207"/>
  <c r="M206" s="1"/>
  <c r="G56"/>
  <c r="M57"/>
  <c r="M56" s="1"/>
  <c r="G88"/>
  <c r="G98"/>
  <c r="M99"/>
  <c r="M98" s="1"/>
  <c r="G34"/>
  <c r="M35"/>
  <c r="M34" s="1"/>
  <c r="G135"/>
  <c r="M136"/>
  <c r="M135" s="1"/>
  <c r="G64"/>
  <c r="M65"/>
  <c r="M64" s="1"/>
  <c r="M37"/>
  <c r="M79"/>
  <c r="M59"/>
  <c r="M8"/>
  <c r="M89"/>
  <c r="M88" s="1"/>
  <c r="M77"/>
  <c r="M76" s="1"/>
  <c r="G59"/>
  <c r="G8"/>
  <c r="G37"/>
  <c r="G209"/>
  <c r="G79"/>
  <c r="I21" i="1" l="1"/>
  <c r="I39"/>
  <c r="I40" s="1"/>
  <c r="J39" s="1"/>
  <c r="J40" s="1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<sst xmlns="http://schemas.openxmlformats.org/spreadsheetml/2006/main" count="796" uniqueCount="375">
  <si>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</si>
  <si>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</si>
  <si>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</si>
  <si>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</si>
  <si>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</si>
  <si>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</si>
  <si>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</si>
  <si>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</si>
  <si>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</si>
  <si>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</si>
  <si>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</si>
  <si>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</si>
  <si>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</si>
  <si>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</si>
  <si>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</si>
  <si>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</si>
  <si>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</si>
  <si>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</si>
  <si>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</si>
  <si>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</si>
  <si>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</si>
  <si>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</si>
  <si>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</si>
  <si>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</si>
  <si>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</si>
  <si>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</si>
  <si>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</si>
  <si>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</si>
  <si>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</si>
  <si>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</si>
  <si>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</si>
  <si>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</si>
  <si>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</si>
  <si>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</si>
  <si>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</si>
  <si>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</si>
  <si>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</si>
  <si>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</si>
  <si>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</si>
  <si>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</si>
  <si>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</si>
  <si>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</si>
  <si>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</si>
  <si>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Dačice</t>
  </si>
  <si>
    <t>Rozpočet:</t>
  </si>
  <si>
    <t>Misto</t>
  </si>
  <si>
    <t>Ing. Jiří Baštář</t>
  </si>
  <si>
    <t>Stavební úpravy nemocnice Dačice - střešní plášť</t>
  </si>
  <si>
    <t>Nemocnice Dačice, a.s.</t>
  </si>
  <si>
    <t>Antonínská 85</t>
  </si>
  <si>
    <t>Dačice-Dačice II</t>
  </si>
  <si>
    <t>38001</t>
  </si>
  <si>
    <t>28113195</t>
  </si>
  <si>
    <t>Skupinove_DPH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</si>
  <si>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</si>
  <si>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</si>
  <si>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</si>
  <si>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</si>
  <si>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</si>
  <si>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</si>
  <si>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</si>
  <si>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</si>
  <si>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</si>
  <si>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</si>
  <si>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</si>
  <si>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61</t>
  </si>
  <si>
    <t>Upravy povrchů vnitřní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</si>
  <si>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</si>
  <si>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</si>
  <si>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</si>
  <si>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</si>
  <si>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</si>
  <si>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</si>
  <si>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</si>
  <si>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</si>
  <si>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</si>
  <si>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</si>
  <si>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</si>
  <si>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</si>
  <si>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733</t>
  </si>
  <si>
    <t>Rozvod potrubí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</si>
  <si>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</si>
  <si>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</si>
  <si>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</si>
  <si>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</si>
  <si>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</si>
  <si>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</si>
  <si>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</si>
  <si>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</si>
  <si>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</si>
  <si>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</si>
  <si>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</si>
  <si>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</si>
  <si>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</si>
  <si>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</si>
  <si>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</si>
  <si>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</si>
  <si>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</si>
  <si>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</si>
  <si>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</si>
  <si>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</si>
  <si>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</si>
  <si>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</si>
  <si>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</si>
  <si>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</si>
  <si>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</si>
  <si>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</si>
  <si>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</si>
  <si>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</si>
  <si>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</si>
  <si>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</si>
  <si>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</si>
  <si>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</si>
  <si>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</si>
  <si>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</si>
  <si>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</si>
  <si>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</si>
  <si>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</si>
  <si>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</si>
  <si>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</si>
  <si>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113106211R00</t>
  </si>
  <si>
    <t>Rozebrání dlažeb z velkých kostek v kam. těženém</t>
  </si>
  <si>
    <t>m2</t>
  </si>
  <si>
    <t>POL1_0</t>
  </si>
  <si>
    <t>Zpětné využití</t>
  </si>
  <si>
    <t>POP</t>
  </si>
  <si>
    <t>(11,9+4,1+12,5+18,5+13,5+12,6+5,1+3,8+6,3+8,4+14,0)*0,6</t>
  </si>
  <si>
    <t>VV</t>
  </si>
  <si>
    <t>132201112R00</t>
  </si>
  <si>
    <t>Hloubení rýh š.do 60 cm v hor.3 nad 100 m3,STROJNĚ</t>
  </si>
  <si>
    <t>m3</t>
  </si>
  <si>
    <t>Asfalt:(30,5+1,0+3,9)*0,6*1,05</t>
  </si>
  <si>
    <t>Dlažba:(11,9+4,1+12,5+18,5+13,5+12,6+5,1+3,8+6,3+8,4+14,0)*0,6*1,05</t>
  </si>
  <si>
    <t>V zeleném:(10,8+0,9+5,4+11,4)*0,6*1,15</t>
  </si>
  <si>
    <t>132201119R00</t>
  </si>
  <si>
    <t>Přípl.za lepivost,hloubení rýh 60 cm,hor.3,STROJNĚ</t>
  </si>
  <si>
    <t>175101101RT2</t>
  </si>
  <si>
    <t>Obsyp potrubí bez prohození sypaniny, s dodáním štěrkopísku frakce 0 - 22 mm</t>
  </si>
  <si>
    <t>174,6*0,6*0,325-174,6*0,0625*0,0625*3,14</t>
  </si>
  <si>
    <t>451572111R00</t>
  </si>
  <si>
    <t>Lože pod potrubí z kameniva těženého 0 - 4 mm</t>
  </si>
  <si>
    <t>174,6*0,6*0,1</t>
  </si>
  <si>
    <t>174101101R00</t>
  </si>
  <si>
    <t>Zásyp jam, rýh, šachet se zhutněním</t>
  </si>
  <si>
    <t>Asfalt:(30,5+1,0+3,9)*0,6*0,225</t>
  </si>
  <si>
    <t>Dlažba:(11,9+4,1+12,5+18,5+13,5+12,6+5,1+3,8+6,3+8,4+14,0)*0,6*0,185</t>
  </si>
  <si>
    <t>V zeleném:(10,8+0,9+5,4+11,4)*0,6*0,625</t>
  </si>
  <si>
    <t>113108310R00</t>
  </si>
  <si>
    <t>Odstranění asfaltové vrstvy pl. do 50 m2, tl.10 cm</t>
  </si>
  <si>
    <t>(30,5+1,0+3,9)*0,6</t>
  </si>
  <si>
    <t>167101101R00</t>
  </si>
  <si>
    <t>Nakládání výkopku z hor.1-4 v množství do 100 m3</t>
  </si>
  <si>
    <t>111,708-27,7542-1,71</t>
  </si>
  <si>
    <t>174201101R00</t>
  </si>
  <si>
    <t>Zásyp jam, rýh, šachet bez zhutnění</t>
  </si>
  <si>
    <t>V zeleném:(10,8+0,9+5,4+11,4)*0,6*0,1</t>
  </si>
  <si>
    <t>348181111R00</t>
  </si>
  <si>
    <t>Zábradlí dřevěné hoblované trvalé bez výplně</t>
  </si>
  <si>
    <t>m</t>
  </si>
  <si>
    <t>(99,87+9,55+8,56+35,25)</t>
  </si>
  <si>
    <t>564261111R00</t>
  </si>
  <si>
    <t>Podklad ze štěrkopísku po zhutnění tloušťky 20 cm, frakce 0-32 mm</t>
  </si>
  <si>
    <t>Asfalt:(30,5+1,0+3,9)*0,6</t>
  </si>
  <si>
    <t>Dlažba:(11,9+4,1+12,5+18,5+13,5+12,6+5,1+3,8+6,3+8,4+14,0)*0,6</t>
  </si>
  <si>
    <t>564261111R0A</t>
  </si>
  <si>
    <t>Podklad ze štěrkopísku po zhutnění tloušťky 20 cm, frakce 0-63 mm</t>
  </si>
  <si>
    <t>591111111R00</t>
  </si>
  <si>
    <t>Kladení dlažby velké kostky,lože z kamen.tl. 4 cm</t>
  </si>
  <si>
    <t>573231111R00</t>
  </si>
  <si>
    <t>Postřik živičný spojovací z emulze 0,5-0,7 kg/m2</t>
  </si>
  <si>
    <t>577131211R00</t>
  </si>
  <si>
    <t>Beton asfalt. ACO 8,nebo ACO 11, do 3 m, tl. 4 cm</t>
  </si>
  <si>
    <t>577151213R00</t>
  </si>
  <si>
    <t>Beton asfalt. ACO 16 obrusný, š. do 3 m, tl. 6 cm</t>
  </si>
  <si>
    <t>922623732R00</t>
  </si>
  <si>
    <t>Infiltrační postřik 1 kg/m2</t>
  </si>
  <si>
    <t>460030081RT3</t>
  </si>
  <si>
    <t>Řezání spáry v asfaltu nebo betonu, v tloušťce vrstvy do 8-10 cm</t>
  </si>
  <si>
    <t>(30,5+1,0+3,9)*2+0,6*2</t>
  </si>
  <si>
    <t>612423531RT2</t>
  </si>
  <si>
    <t>Omítka rýh stěn vápenná šířky do 15 cm, štuková, s použitím suché maltové směsi</t>
  </si>
  <si>
    <t>13,0*0,15*2</t>
  </si>
  <si>
    <t>962032231R00</t>
  </si>
  <si>
    <t>Bourání zdiva z cihel pálených na MVC, bourání komínu</t>
  </si>
  <si>
    <t>0,8*1,5*1,75</t>
  </si>
  <si>
    <t>969021121R00</t>
  </si>
  <si>
    <t>Vybourání drážky pro kanalizační potrubí , DN do 200 mm, drážka 150x200 mm</t>
  </si>
  <si>
    <t>13,0*2</t>
  </si>
  <si>
    <t>979081111R00</t>
  </si>
  <si>
    <t>Odvoz suti a vybour. hmot na skládku do 1 km</t>
  </si>
  <si>
    <t>t</t>
  </si>
  <si>
    <t>(147,99094+0,11575+4,67280)</t>
  </si>
  <si>
    <t>979081121R00</t>
  </si>
  <si>
    <t>Příplatek k odvozu za každý další 1 km</t>
  </si>
  <si>
    <t>(147,99094+0,11575+4,67280)*3</t>
  </si>
  <si>
    <t>979990107R00</t>
  </si>
  <si>
    <t>Poplatek za uložení suti - směs betonu, cihel, dřeva, skupina odpadu 170904</t>
  </si>
  <si>
    <t>5,418+2,75848+82,2438*1,7</t>
  </si>
  <si>
    <t>979990122R00</t>
  </si>
  <si>
    <t>Poplatek za uložení suti - PVC střešní krytina, skupina odpadu 170203</t>
  </si>
  <si>
    <t>0,11575</t>
  </si>
  <si>
    <t>979990112R00</t>
  </si>
  <si>
    <t>Poplatek za uložení suti - obal. kamenivo, asfalt, skupina odpadu 170302</t>
  </si>
  <si>
    <t>998011003R00</t>
  </si>
  <si>
    <t>Přesun hmot pro budovy zděné výšky do 24 m</t>
  </si>
  <si>
    <t>712300831RT2</t>
  </si>
  <si>
    <t>Odstranění povlakové krytiny střech do 10° 1vrstvé, z ploch jednotlivě do 10 - 20 m2</t>
  </si>
  <si>
    <t>6,325*3,05</t>
  </si>
  <si>
    <t>713111111RT2</t>
  </si>
  <si>
    <t>Izolace tepelné stropů vrchem kladené volně, 2 vrstvy - materiál ve specifikaci</t>
  </si>
  <si>
    <t>(1156,50+2,58*2+583,61+143,12)</t>
  </si>
  <si>
    <t>63151408R</t>
  </si>
  <si>
    <t>Deska z minerální plsti lambda 0,038 tl. 120 mm</t>
  </si>
  <si>
    <t>POL3_0</t>
  </si>
  <si>
    <t>(1156,50+2,58*2+583,61+143,12)*2</t>
  </si>
  <si>
    <t>713131142R00</t>
  </si>
  <si>
    <t>Montáž izolace na tmel a hmožd.4 ks/m2, cihla plná</t>
  </si>
  <si>
    <t>28376547R</t>
  </si>
  <si>
    <t>Deska izolační PIR - Alu fólie 1250x625x 60 mm, rovná hrana</t>
  </si>
  <si>
    <t>721176233R00</t>
  </si>
  <si>
    <t>Potrubí KG svodné (ležaté) zavěšené D 125 x 3,2 mm</t>
  </si>
  <si>
    <t>Asfalt:(30,5+1,0+3,9)</t>
  </si>
  <si>
    <t>Dlažba:(11,9+4,1+12,5+18,5+13,5+12,6+5,1+3,8+6,3+8,4+14,0)</t>
  </si>
  <si>
    <t>V zeleném:(10,8+0,9+5,4+11,4)</t>
  </si>
  <si>
    <t>721176213R00</t>
  </si>
  <si>
    <t>Potrubí KG odpadní svislé D 125 x 3,2 mm</t>
  </si>
  <si>
    <t>721242112R00</t>
  </si>
  <si>
    <t>Lapač střešních splavenin HL600NHO D 110 až 125 mm</t>
  </si>
  <si>
    <t>kus</t>
  </si>
  <si>
    <t>733193928R00</t>
  </si>
  <si>
    <t>Oprava-zaslepení potrubí</t>
  </si>
  <si>
    <t>762811811R00</t>
  </si>
  <si>
    <t>Demontáž záklopů z hrubých prken tl. do 3,2 cm</t>
  </si>
  <si>
    <t>115,2</t>
  </si>
  <si>
    <t>762131811R00</t>
  </si>
  <si>
    <t>Demontáž bednění stěn z hrubých prken, latí, čelo u okapu</t>
  </si>
  <si>
    <t>(14,3*2+25,0+10,4+25,0+1,05*2+13,25+66,72+13,85+34,85+3,05*2+38,85+11,7*2+13,75)*0,2</t>
  </si>
  <si>
    <t>(43,65+16,6*2+14,95+15,5)*0,2</t>
  </si>
  <si>
    <t>762333120RT2</t>
  </si>
  <si>
    <t>Montáž vázaných krovů nepravidelných do 224 cm2, včetně dodávky řeziva, hranoly 12/14</t>
  </si>
  <si>
    <t>9,0 * 13</t>
  </si>
  <si>
    <t>762332110RT2</t>
  </si>
  <si>
    <t>Montáž vázaných krovů pravidelných do 120 cm2, včetně dodávky řeziva, fošny 6/14</t>
  </si>
  <si>
    <t>1,0 * 360</t>
  </si>
  <si>
    <t>762341410RTB</t>
  </si>
  <si>
    <t>Montáž konstrukce a bednění hřebene, včetně dodávky řeziva, prkna tl. 24 a 32 mm</t>
  </si>
  <si>
    <t>(26,55+5,05+8,675+25,06+42,27+21,25)*0,6</t>
  </si>
  <si>
    <t>762313111R00</t>
  </si>
  <si>
    <t>Montáž svorníků, šroubů délky 150 mm</t>
  </si>
  <si>
    <t>360 * 2</t>
  </si>
  <si>
    <t>Montáž vázaných krovů pravidelných do 120 cm2, včetně dodávky řeziva, fošny 6/12</t>
  </si>
  <si>
    <t>(99,87+9,55+8,56+35,25)*2</t>
  </si>
  <si>
    <t>762332110RT3</t>
  </si>
  <si>
    <t>Montáž vázaných krovů pravidelných do 120 cm2, včetně dodávky řeziva, fošny 6/18</t>
  </si>
  <si>
    <t>(99,87+9,55+8,56+35,25)*0,75</t>
  </si>
  <si>
    <t>31179127R</t>
  </si>
  <si>
    <t>Tyč závitová M12, DIN 975, poz.</t>
  </si>
  <si>
    <t>720 * 0,15</t>
  </si>
  <si>
    <t>31110754R</t>
  </si>
  <si>
    <t>Matice šestihranná M12 + podložka</t>
  </si>
  <si>
    <t>1000 k</t>
  </si>
  <si>
    <t>762341210RT2</t>
  </si>
  <si>
    <t>Montáž bednění střech rovných, prkna hrubá na sraz, včetně dodávky prken tloušťky 24 mm</t>
  </si>
  <si>
    <t>(43,95+15,325+15,375)*8,768+13,25*1,1</t>
  </si>
  <si>
    <t>(12,075*2*7,13)+9,7*1,1*2+15,7*2*7,13</t>
  </si>
  <si>
    <t>(25,06*2+36,92+34,245)*5,39</t>
  </si>
  <si>
    <t>(30,05+35,40)*7,13</t>
  </si>
  <si>
    <t>(14,3*2+25,0+10,4+25,0+1,05*2+13,25+66,72+13,85+34,85+3,05+32,37+11,7*2+13,37)*0,375</t>
  </si>
  <si>
    <t>(43,65+16,6*2+14,95+15,5)*0,375</t>
  </si>
  <si>
    <t>Pochozí lávka:(99,87+9,55+8,56+35,25)*0,75</t>
  </si>
  <si>
    <t>762341610RT2</t>
  </si>
  <si>
    <t>Montáž bednění okapových říms z prken hrubých, včetně dodávky řeziva prkna tl. 24 mm</t>
  </si>
  <si>
    <t>(17,4*2+43,95+15,375+15,325+14,05+25,06*2+25,06+10,07)*0,18</t>
  </si>
  <si>
    <t>(25,06+0,8*2+14,05+66,97+14,15+35,4+3,45+31,57)*0,18</t>
  </si>
  <si>
    <t>762342205RTB</t>
  </si>
  <si>
    <t>Montáž kontralatí přibitím, včetně dodávky latí 6/6 cm</t>
  </si>
  <si>
    <t>764367800R00</t>
  </si>
  <si>
    <t>Demontáž oplechování střešního vikýře, do 30°</t>
  </si>
  <si>
    <t>0,6*4*0,33*21</t>
  </si>
  <si>
    <t>764362810R00</t>
  </si>
  <si>
    <t>Demontáž střešního okna, hladká krytina, do 30°</t>
  </si>
  <si>
    <t>764331830R00</t>
  </si>
  <si>
    <t>Demontáž lemování zdí, rš 250 a 330 mm, do 30°</t>
  </si>
  <si>
    <t>10,4*2+10,0*2+7,06*2+13,25</t>
  </si>
  <si>
    <t>764353860R00</t>
  </si>
  <si>
    <t>Demontáž žlabů nadříms. v lůžku, rš 800 mm, do 30°</t>
  </si>
  <si>
    <t>14,3*2+25,0+10,4+25,0+1,05*2+13,25+66,72+13,85+34,85+3,05*2+38,85+11,7*2+13,75</t>
  </si>
  <si>
    <t>43,65+16,6*2+14,95+15,5</t>
  </si>
  <si>
    <t>764311832RT1</t>
  </si>
  <si>
    <t>Demont. krytiny, tabule 2 x 1 m, nad 25 m2, do 45°, z Pz plechu</t>
  </si>
  <si>
    <t>43,15*8,36*2-13,25*7,3</t>
  </si>
  <si>
    <t>36,68*6,68*2-10,6*9,7</t>
  </si>
  <si>
    <t>25,07*4,98*2</t>
  </si>
  <si>
    <t>39,1*4,98*2</t>
  </si>
  <si>
    <t>27,875*6,72*2</t>
  </si>
  <si>
    <t>764321820R00</t>
  </si>
  <si>
    <t>Demontáž oplechování říms, rš 500 mm, do 30°, včetně svislé nosné konstrukce</t>
  </si>
  <si>
    <t>764392850R00</t>
  </si>
  <si>
    <t>Demontáž úžlabí, rš 660 mm, sklon do 30°</t>
  </si>
  <si>
    <t>7,05*5</t>
  </si>
  <si>
    <t>764456880R0A</t>
  </si>
  <si>
    <t>Demontáž odvětrávacího komínku</t>
  </si>
  <si>
    <t>35+34</t>
  </si>
  <si>
    <t>764775307R0B</t>
  </si>
  <si>
    <t>Hliník. ochranná mřížka proti ptákům, šířka 100 mm, dodávka + montáž, šedé  barvy</t>
  </si>
  <si>
    <t>(26,55+5,05+8,675+25,06+42,27+21,25)*2</t>
  </si>
  <si>
    <t>764775307RBB</t>
  </si>
  <si>
    <t>Hliník. ochranná mřížka proti ptákům, šířka 80 mm, dodávka + montáž, šedé barvy</t>
  </si>
  <si>
    <t>17,4*2+43,95+15,375+15,325+14,05+25,975*2+25,06+10,07</t>
  </si>
  <si>
    <t>25,06+0,8*2+14,05+66,97+14,15+35,4+3,45+31,57</t>
  </si>
  <si>
    <t>764778113R00</t>
  </si>
  <si>
    <t>Hliníkový žlab podokapní půlkruhový, RŠ 333 mm, šedé barvy</t>
  </si>
  <si>
    <t>764778107R00</t>
  </si>
  <si>
    <t>Hliníkový kotlík žlabový kulatý, žlab 333 mm, D 120mm, šedé barvy</t>
  </si>
  <si>
    <t>764778123R00</t>
  </si>
  <si>
    <t>Hliníkové odpadní trouby kruhové, D 120 mm, šedé barvy</t>
  </si>
  <si>
    <t>13,50*11+ 3,85*1+9,65*7+1,00*2</t>
  </si>
  <si>
    <t>764775314R00</t>
  </si>
  <si>
    <t>Hliníkový střešní výlez rozměr 600x600 mm, šedé barvy</t>
  </si>
  <si>
    <t>764775318R00</t>
  </si>
  <si>
    <t>Hliníkový nástavec odvětrání, DN 75-100 mm, šedé barvy</t>
  </si>
  <si>
    <t>6114025053R</t>
  </si>
  <si>
    <t>Okno střešní  š. 66 x v. 118 cm Velux, kyvné, celodřevěné, s hliníkovým oplechováním šedé</t>
  </si>
  <si>
    <t>764775319R00</t>
  </si>
  <si>
    <t>Hliníkový nástavec odvětrání,  DN 200 mm, šedé barvy</t>
  </si>
  <si>
    <t>764775319R0B</t>
  </si>
  <si>
    <t>Hliníkový nástavec odvětrání,  300x300 mm, šedé barvy</t>
  </si>
  <si>
    <t>764774501R00</t>
  </si>
  <si>
    <t>Hliník. falc.krytina,v.20 m, svitky,š.500 mm,do 30°, tl. 0,7 mm, šedé barvy</t>
  </si>
  <si>
    <t>764362391R00</t>
  </si>
  <si>
    <t>Montáž okna střešního Al, krytina hladká</t>
  </si>
  <si>
    <t>764902323RT2</t>
  </si>
  <si>
    <t>Sněh.zábrany trubkové,l= 3,0 m, ocel barva, dodávka + montáž</t>
  </si>
  <si>
    <t>V jedné řadě.</t>
  </si>
  <si>
    <t>366,25/3,0</t>
  </si>
  <si>
    <t>764321320R00</t>
  </si>
  <si>
    <t>Oplechování Al říms, rš 350 mm, šedé barvy</t>
  </si>
  <si>
    <t>764331340R00</t>
  </si>
  <si>
    <t>Lemování z Al plechu zdí, tvrdá plechová rš 400 mm, šedé barvy</t>
  </si>
  <si>
    <t>764775310R00</t>
  </si>
  <si>
    <t>Hliníková krytina- úžlabí, tl. 0,7 mm, šedé barvy</t>
  </si>
  <si>
    <t>7,68*5</t>
  </si>
  <si>
    <t>764775310R0B</t>
  </si>
  <si>
    <t>Hliníková krytina- hřeben, tl. 0,7 mm, šedé barvy</t>
  </si>
  <si>
    <t>26,55+5,05+8,675+25,06+42,27+21,25</t>
  </si>
  <si>
    <t>765799313RNB</t>
  </si>
  <si>
    <t>Montáž fólie na bednění přibitím, přelepení spojů, Difuzně otevřená pojistná hydroizolace</t>
  </si>
  <si>
    <t>Dodávka + montáž</t>
  </si>
  <si>
    <t>Montáž fólie na bednění přibitím, přelepení spojů, Doplňková hydroizolační vrstva - fólie nedifuzní</t>
  </si>
  <si>
    <t>210010105R0B</t>
  </si>
  <si>
    <t>Hromosvod</t>
  </si>
  <si>
    <t>soubor</t>
  </si>
  <si>
    <t>460620006RT1</t>
  </si>
  <si>
    <t>Osetí povrchu trávou, včetně dodávky osiva</t>
  </si>
  <si>
    <t>(10,8+0,9+5,4+11,4)*0,6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</si>
  <si>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</si>
  <si>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</si>
  <si>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</si>
  <si>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</si>
  <si>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</si>
  <si>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</si>
  <si>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</si>
  <si>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</si>
  <si>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</si>
  <si>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005111021R</t>
  </si>
  <si>
    <t>Vytyčení inženýrských sítí</t>
  </si>
  <si>
    <t>004111010R</t>
  </si>
  <si>
    <t>Průzkumné práce , kamerová zkouška</t>
  </si>
  <si>
    <t>005211030R</t>
  </si>
  <si>
    <t>Dočasná dopravní opatření , Zajištění vstupů do objektu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</si>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</sst>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topLeftCell="B26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SUMIF(F47:F63,A16,I47:I63)+SUMIF(F47:F63,"PSU",I47:I63)</f>
        <v>0</v>
      </c>
      <c r="J16" s="82"/>
    </row>
    <row r="17" spans="1:10" ht="23.25" customHeight="1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SUMIF(F47:F63,A17,I47:I63)</f>
        <v>0</v>
      </c>
      <c r="J17" s="82"/>
    </row>
    <row r="18" spans="1:10" ht="23.25" customHeight="1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SUMIF(F47:F63,A18,I47:I63)</f>
        <v>0</v>
      </c>
      <c r="J18" s="82"/>
    </row>
    <row r="19" spans="1:10" ht="23.25" customHeight="1">
      <c r="A19" s="192" t="s">
        <v>91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SUMIF(F47:F63,A19,I47:I63)</f>
        <v>0</v>
      </c>
      <c r="J19" s="82"/>
    </row>
    <row r="20" spans="1:10" ht="23.25" customHeight="1">
      <c r="A20" s="192" t="s">
        <v>92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SUMIF(F47:F63,A20,I47:I63)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45233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Pol'!AC218</f>
        <v>0</v>
      </c>
      <c r="G39" s="147">
        <f>'Rozpočet Pol'!AD218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>
      <c r="B44" s="160" t="s">
        <v>57</v>
      </c>
    </row>
    <row r="46" spans="1:10" ht="25.5" customHeight="1">
      <c r="A46" s="161"/>
      <c r="B46" s="167" t="s">
        <v>16</v>
      </c>
      <c r="C46" s="167" t="s">
        <v>5</v>
      </c>
      <c r="D46" s="168"/>
      <c r="E46" s="168"/>
      <c r="F46" s="171" t="s">
        <v>58</v>
      </c>
      <c r="G46" s="171"/>
      <c r="H46" s="171"/>
      <c r="I46" s="172" t="s">
        <v>28</v>
      </c>
      <c r="J46" s="172"/>
    </row>
    <row r="47" spans="1:10" ht="25.5" customHeight="1">
      <c r="A47" s="162"/>
      <c r="B47" s="173" t="s">
        <v>59</v>
      </c>
      <c r="C47" s="174" t="s">
        <v>60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>
      <c r="A48" s="162"/>
      <c r="B48" s="165" t="s">
        <v>61</v>
      </c>
      <c r="C48" s="164" t="s">
        <v>62</v>
      </c>
      <c r="D48" s="166"/>
      <c r="E48" s="166"/>
      <c r="F48" s="182" t="s">
        <v>23</v>
      </c>
      <c r="G48" s="183"/>
      <c r="H48" s="183"/>
      <c r="I48" s="184">
        <f>'Rozpočet Pol'!G34</f>
        <v>0</v>
      </c>
      <c r="J48" s="184"/>
    </row>
    <row r="49" spans="1:10" ht="25.5" customHeight="1">
      <c r="A49" s="162"/>
      <c r="B49" s="165" t="s">
        <v>63</v>
      </c>
      <c r="C49" s="164" t="s">
        <v>64</v>
      </c>
      <c r="D49" s="166"/>
      <c r="E49" s="166"/>
      <c r="F49" s="182" t="s">
        <v>23</v>
      </c>
      <c r="G49" s="183"/>
      <c r="H49" s="183"/>
      <c r="I49" s="184">
        <f>'Rozpočet Pol'!G37</f>
        <v>0</v>
      </c>
      <c r="J49" s="184"/>
    </row>
    <row r="50" spans="1:10" ht="25.5" customHeight="1">
      <c r="A50" s="162"/>
      <c r="B50" s="165" t="s">
        <v>65</v>
      </c>
      <c r="C50" s="164" t="s">
        <v>66</v>
      </c>
      <c r="D50" s="166"/>
      <c r="E50" s="166"/>
      <c r="F50" s="182" t="s">
        <v>23</v>
      </c>
      <c r="G50" s="183"/>
      <c r="H50" s="183"/>
      <c r="I50" s="184">
        <f>'Rozpočet Pol'!G56</f>
        <v>0</v>
      </c>
      <c r="J50" s="184"/>
    </row>
    <row r="51" spans="1:10" ht="25.5" customHeight="1">
      <c r="A51" s="162"/>
      <c r="B51" s="165" t="s">
        <v>67</v>
      </c>
      <c r="C51" s="164" t="s">
        <v>68</v>
      </c>
      <c r="D51" s="166"/>
      <c r="E51" s="166"/>
      <c r="F51" s="182" t="s">
        <v>23</v>
      </c>
      <c r="G51" s="183"/>
      <c r="H51" s="183"/>
      <c r="I51" s="184">
        <f>'Rozpočet Pol'!G59</f>
        <v>0</v>
      </c>
      <c r="J51" s="184"/>
    </row>
    <row r="52" spans="1:10" ht="25.5" customHeight="1">
      <c r="A52" s="162"/>
      <c r="B52" s="165" t="s">
        <v>69</v>
      </c>
      <c r="C52" s="164" t="s">
        <v>70</v>
      </c>
      <c r="D52" s="166"/>
      <c r="E52" s="166"/>
      <c r="F52" s="182" t="s">
        <v>23</v>
      </c>
      <c r="G52" s="183"/>
      <c r="H52" s="183"/>
      <c r="I52" s="184">
        <f>'Rozpočet Pol'!G64</f>
        <v>0</v>
      </c>
      <c r="J52" s="184"/>
    </row>
    <row r="53" spans="1:10" ht="25.5" customHeight="1">
      <c r="A53" s="162"/>
      <c r="B53" s="165" t="s">
        <v>71</v>
      </c>
      <c r="C53" s="164" t="s">
        <v>72</v>
      </c>
      <c r="D53" s="166"/>
      <c r="E53" s="166"/>
      <c r="F53" s="182" t="s">
        <v>23</v>
      </c>
      <c r="G53" s="183"/>
      <c r="H53" s="183"/>
      <c r="I53" s="184">
        <f>'Rozpočet Pol'!G74</f>
        <v>0</v>
      </c>
      <c r="J53" s="184"/>
    </row>
    <row r="54" spans="1:10" ht="25.5" customHeight="1">
      <c r="A54" s="162"/>
      <c r="B54" s="165" t="s">
        <v>73</v>
      </c>
      <c r="C54" s="164" t="s">
        <v>74</v>
      </c>
      <c r="D54" s="166"/>
      <c r="E54" s="166"/>
      <c r="F54" s="182" t="s">
        <v>24</v>
      </c>
      <c r="G54" s="183"/>
      <c r="H54" s="183"/>
      <c r="I54" s="184">
        <f>'Rozpočet Pol'!G76</f>
        <v>0</v>
      </c>
      <c r="J54" s="184"/>
    </row>
    <row r="55" spans="1:10" ht="25.5" customHeight="1">
      <c r="A55" s="162"/>
      <c r="B55" s="165" t="s">
        <v>75</v>
      </c>
      <c r="C55" s="164" t="s">
        <v>76</v>
      </c>
      <c r="D55" s="166"/>
      <c r="E55" s="166"/>
      <c r="F55" s="182" t="s">
        <v>24</v>
      </c>
      <c r="G55" s="183"/>
      <c r="H55" s="183"/>
      <c r="I55" s="184">
        <f>'Rozpočet Pol'!G79</f>
        <v>0</v>
      </c>
      <c r="J55" s="184"/>
    </row>
    <row r="56" spans="1:10" ht="25.5" customHeight="1">
      <c r="A56" s="162"/>
      <c r="B56" s="165" t="s">
        <v>77</v>
      </c>
      <c r="C56" s="164" t="s">
        <v>78</v>
      </c>
      <c r="D56" s="166"/>
      <c r="E56" s="166"/>
      <c r="F56" s="182" t="s">
        <v>24</v>
      </c>
      <c r="G56" s="183"/>
      <c r="H56" s="183"/>
      <c r="I56" s="184">
        <f>'Rozpočet Pol'!G88</f>
        <v>0</v>
      </c>
      <c r="J56" s="184"/>
    </row>
    <row r="57" spans="1:10" ht="25.5" customHeight="1">
      <c r="A57" s="162"/>
      <c r="B57" s="165" t="s">
        <v>79</v>
      </c>
      <c r="C57" s="164" t="s">
        <v>80</v>
      </c>
      <c r="D57" s="166"/>
      <c r="E57" s="166"/>
      <c r="F57" s="182" t="s">
        <v>24</v>
      </c>
      <c r="G57" s="183"/>
      <c r="H57" s="183"/>
      <c r="I57" s="184">
        <f>'Rozpočet Pol'!G96</f>
        <v>0</v>
      </c>
      <c r="J57" s="184"/>
    </row>
    <row r="58" spans="1:10" ht="25.5" customHeight="1">
      <c r="A58" s="162"/>
      <c r="B58" s="165" t="s">
        <v>81</v>
      </c>
      <c r="C58" s="164" t="s">
        <v>82</v>
      </c>
      <c r="D58" s="166"/>
      <c r="E58" s="166"/>
      <c r="F58" s="182" t="s">
        <v>24</v>
      </c>
      <c r="G58" s="183"/>
      <c r="H58" s="183"/>
      <c r="I58" s="184">
        <f>'Rozpočet Pol'!G98</f>
        <v>0</v>
      </c>
      <c r="J58" s="184"/>
    </row>
    <row r="59" spans="1:10" ht="25.5" customHeight="1">
      <c r="A59" s="162"/>
      <c r="B59" s="165" t="s">
        <v>83</v>
      </c>
      <c r="C59" s="164" t="s">
        <v>84</v>
      </c>
      <c r="D59" s="166"/>
      <c r="E59" s="166"/>
      <c r="F59" s="182" t="s">
        <v>24</v>
      </c>
      <c r="G59" s="183"/>
      <c r="H59" s="183"/>
      <c r="I59" s="184">
        <f>'Rozpočet Pol'!G135</f>
        <v>0</v>
      </c>
      <c r="J59" s="184"/>
    </row>
    <row r="60" spans="1:10" ht="25.5" customHeight="1">
      <c r="A60" s="162"/>
      <c r="B60" s="165" t="s">
        <v>85</v>
      </c>
      <c r="C60" s="164" t="s">
        <v>86</v>
      </c>
      <c r="D60" s="166"/>
      <c r="E60" s="166"/>
      <c r="F60" s="182" t="s">
        <v>24</v>
      </c>
      <c r="G60" s="183"/>
      <c r="H60" s="183"/>
      <c r="I60" s="184">
        <f>'Rozpočet Pol'!G191</f>
        <v>0</v>
      </c>
      <c r="J60" s="184"/>
    </row>
    <row r="61" spans="1:10" ht="25.5" customHeight="1">
      <c r="A61" s="162"/>
      <c r="B61" s="165" t="s">
        <v>87</v>
      </c>
      <c r="C61" s="164" t="s">
        <v>88</v>
      </c>
      <c r="D61" s="166"/>
      <c r="E61" s="166"/>
      <c r="F61" s="182" t="s">
        <v>25</v>
      </c>
      <c r="G61" s="183"/>
      <c r="H61" s="183"/>
      <c r="I61" s="184">
        <f>'Rozpočet Pol'!G204</f>
        <v>0</v>
      </c>
      <c r="J61" s="184"/>
    </row>
    <row r="62" spans="1:10" ht="25.5" customHeight="1">
      <c r="A62" s="162"/>
      <c r="B62" s="165" t="s">
        <v>89</v>
      </c>
      <c r="C62" s="164" t="s">
        <v>90</v>
      </c>
      <c r="D62" s="166"/>
      <c r="E62" s="166"/>
      <c r="F62" s="182" t="s">
        <v>25</v>
      </c>
      <c r="G62" s="183"/>
      <c r="H62" s="183"/>
      <c r="I62" s="184">
        <f>'Rozpočet Pol'!G206</f>
        <v>0</v>
      </c>
      <c r="J62" s="184"/>
    </row>
    <row r="63" spans="1:10" ht="25.5" customHeight="1">
      <c r="A63" s="162"/>
      <c r="B63" s="176" t="s">
        <v>91</v>
      </c>
      <c r="C63" s="177" t="s">
        <v>26</v>
      </c>
      <c r="D63" s="178"/>
      <c r="E63" s="178"/>
      <c r="F63" s="185" t="s">
        <v>91</v>
      </c>
      <c r="G63" s="186"/>
      <c r="H63" s="186"/>
      <c r="I63" s="187">
        <f>'Rozpočet Pol'!G209</f>
        <v>0</v>
      </c>
      <c r="J63" s="187"/>
    </row>
    <row r="64" spans="1:10" ht="25.5" customHeight="1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SUM(I47:I63)</f>
        <v>0</v>
      </c>
      <c r="J64" s="190"/>
    </row>
    <row r="65" spans="6:10">
      <c r="F65" s="191"/>
      <c r="G65" s="129"/>
      <c r="H65" s="191"/>
      <c r="I65" s="129"/>
      <c r="J65" s="129"/>
    </row>
    <row r="66" spans="6:10">
      <c r="F66" s="191"/>
      <c r="G66" s="129"/>
      <c r="H66" s="191"/>
      <c r="I66" s="129"/>
      <c r="J66" s="129"/>
    </row>
    <row r="67" spans="6:10">
      <c r="F67" s="191"/>
      <c r="G67" s="129"/>
      <c r="H67" s="191"/>
      <c r="I67" s="129"/>
      <c r="J67" s="129"/>
    </row>
  </sheetData>
  <sheetProtection password="84F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2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4" t="s">
        <v>6</v>
      </c>
      <c r="B1" s="194"/>
      <c r="C1" s="194"/>
      <c r="D1" s="194"/>
      <c r="E1" s="194"/>
      <c r="F1" s="194"/>
      <c r="G1" s="194"/>
      <c r="AE1" t="s">
        <v>94</v>
      </c>
    </row>
    <row r="2" spans="1:60" ht="24.95" customHeight="1">
      <c r="A2" s="201" t="s">
        <v>93</v>
      </c>
      <c r="B2" s="195"/>
      <c r="C2" s="196" t="s">
        <v>47</v>
      </c>
      <c r="D2" s="197"/>
      <c r="E2" s="197"/>
      <c r="F2" s="197"/>
      <c r="G2" s="203"/>
      <c r="AE2" t="s">
        <v>95</v>
      </c>
    </row>
    <row r="3" spans="1:60" ht="24.95" customHeight="1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96</v>
      </c>
    </row>
    <row r="4" spans="1:60" ht="24.95" hidden="1" customHeight="1">
      <c r="A4" s="202" t="s">
        <v>8</v>
      </c>
      <c r="B4" s="200"/>
      <c r="C4" s="198"/>
      <c r="D4" s="199"/>
      <c r="E4" s="199"/>
      <c r="F4" s="199"/>
      <c r="G4" s="204"/>
      <c r="AE4" t="s">
        <v>97</v>
      </c>
    </row>
    <row r="5" spans="1:60" hidden="1">
      <c r="A5" s="205" t="s">
        <v>98</v>
      </c>
      <c r="B5" s="206"/>
      <c r="C5" s="207"/>
      <c r="D5" s="208"/>
      <c r="E5" s="208"/>
      <c r="F5" s="208"/>
      <c r="G5" s="209"/>
      <c r="AE5" t="s">
        <v>99</v>
      </c>
    </row>
    <row r="7" spans="1:60" ht="38.25">
      <c r="A7" s="215" t="s">
        <v>100</v>
      </c>
      <c r="B7" s="216" t="s">
        <v>101</v>
      </c>
      <c r="C7" s="216" t="s">
        <v>102</v>
      </c>
      <c r="D7" s="215" t="s">
        <v>103</v>
      </c>
      <c r="E7" s="215" t="s">
        <v>104</v>
      </c>
      <c r="F7" s="210" t="s">
        <v>105</v>
      </c>
      <c r="G7" s="236" t="s">
        <v>28</v>
      </c>
      <c r="H7" s="237" t="s">
        <v>29</v>
      </c>
      <c r="I7" s="237" t="s">
        <v>106</v>
      </c>
      <c r="J7" s="237" t="s">
        <v>30</v>
      </c>
      <c r="K7" s="237" t="s">
        <v>107</v>
      </c>
      <c r="L7" s="237" t="s">
        <v>108</v>
      </c>
      <c r="M7" s="237" t="s">
        <v>109</v>
      </c>
      <c r="N7" s="237" t="s">
        <v>110</v>
      </c>
      <c r="O7" s="237" t="s">
        <v>111</v>
      </c>
      <c r="P7" s="237" t="s">
        <v>112</v>
      </c>
      <c r="Q7" s="237" t="s">
        <v>113</v>
      </c>
      <c r="R7" s="237" t="s">
        <v>114</v>
      </c>
      <c r="S7" s="237" t="s">
        <v>115</v>
      </c>
      <c r="T7" s="237" t="s">
        <v>116</v>
      </c>
      <c r="U7" s="218" t="s">
        <v>117</v>
      </c>
    </row>
    <row r="8" spans="1:60">
      <c r="A8" s="238" t="s">
        <v>118</v>
      </c>
      <c r="B8" s="239" t="s">
        <v>59</v>
      </c>
      <c r="C8" s="240" t="s">
        <v>60</v>
      </c>
      <c r="D8" s="217"/>
      <c r="E8" s="241"/>
      <c r="F8" s="242"/>
      <c r="G8" s="242">
        <f>SUMIF(AE9:AE33,"&lt;&gt;NOR",G9:G33)</f>
        <v>0</v>
      </c>
      <c r="H8" s="242"/>
      <c r="I8" s="242">
        <f>SUM(I9:I33)</f>
        <v>0</v>
      </c>
      <c r="J8" s="242"/>
      <c r="K8" s="242">
        <f>SUM(K9:K33)</f>
        <v>0</v>
      </c>
      <c r="L8" s="242"/>
      <c r="M8" s="242">
        <f>SUM(M9:M33)</f>
        <v>0</v>
      </c>
      <c r="N8" s="217"/>
      <c r="O8" s="217">
        <f>SUM(O9:O33)</f>
        <v>74.046930000000003</v>
      </c>
      <c r="P8" s="217"/>
      <c r="Q8" s="217">
        <f>SUM(Q9:Q33)</f>
        <v>32.36994</v>
      </c>
      <c r="R8" s="217"/>
      <c r="S8" s="217"/>
      <c r="T8" s="238"/>
      <c r="U8" s="217">
        <f>SUM(U9:U33)</f>
        <v>212.57</v>
      </c>
      <c r="AE8" t="s">
        <v>119</v>
      </c>
    </row>
    <row r="9" spans="1:60" outlineLevel="1">
      <c r="A9" s="212">
        <v>1</v>
      </c>
      <c r="B9" s="219" t="s">
        <v>120</v>
      </c>
      <c r="C9" s="264" t="s">
        <v>121</v>
      </c>
      <c r="D9" s="221" t="s">
        <v>122</v>
      </c>
      <c r="E9" s="227">
        <v>66.42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0.41699999999999998</v>
      </c>
      <c r="Q9" s="221">
        <f>ROUND(E9*P9,5)</f>
        <v>27.697140000000001</v>
      </c>
      <c r="R9" s="221"/>
      <c r="S9" s="221"/>
      <c r="T9" s="222">
        <v>0.13</v>
      </c>
      <c r="U9" s="221">
        <f>ROUND(E9*T9,2)</f>
        <v>8.6300000000000008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2"/>
      <c r="B10" s="219"/>
      <c r="C10" s="265" t="s">
        <v>124</v>
      </c>
      <c r="D10" s="223"/>
      <c r="E10" s="228"/>
      <c r="F10" s="233"/>
      <c r="G10" s="234"/>
      <c r="H10" s="232"/>
      <c r="I10" s="232"/>
      <c r="J10" s="232"/>
      <c r="K10" s="232"/>
      <c r="L10" s="232"/>
      <c r="M10" s="232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4" t="str">
        <f>C10</f>
        <v>Zpětné využití</v>
      </c>
      <c r="BB10" s="211"/>
      <c r="BC10" s="211"/>
      <c r="BD10" s="211"/>
      <c r="BE10" s="211"/>
      <c r="BF10" s="211"/>
      <c r="BG10" s="211"/>
      <c r="BH10" s="211"/>
    </row>
    <row r="11" spans="1:60" ht="22.5" outlineLevel="1">
      <c r="A11" s="212"/>
      <c r="B11" s="219"/>
      <c r="C11" s="266" t="s">
        <v>126</v>
      </c>
      <c r="D11" s="224"/>
      <c r="E11" s="229">
        <v>66.42</v>
      </c>
      <c r="F11" s="232"/>
      <c r="G11" s="232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127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>
      <c r="A12" s="212">
        <v>2</v>
      </c>
      <c r="B12" s="219" t="s">
        <v>128</v>
      </c>
      <c r="C12" s="264" t="s">
        <v>129</v>
      </c>
      <c r="D12" s="221" t="s">
        <v>130</v>
      </c>
      <c r="E12" s="227">
        <v>111.708</v>
      </c>
      <c r="F12" s="231">
        <f>H12+J12</f>
        <v>0</v>
      </c>
      <c r="G12" s="232">
        <f>ROUND(E12*F12,2)</f>
        <v>0</v>
      </c>
      <c r="H12" s="232"/>
      <c r="I12" s="232">
        <f>ROUND(E12*H12,2)</f>
        <v>0</v>
      </c>
      <c r="J12" s="232"/>
      <c r="K12" s="232">
        <f>ROUND(E12*J12,2)</f>
        <v>0</v>
      </c>
      <c r="L12" s="232">
        <v>21</v>
      </c>
      <c r="M12" s="232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0.22</v>
      </c>
      <c r="U12" s="221">
        <f>ROUND(E12*T12,2)</f>
        <v>24.58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>
      <c r="A13" s="212"/>
      <c r="B13" s="219"/>
      <c r="C13" s="266" t="s">
        <v>131</v>
      </c>
      <c r="D13" s="224"/>
      <c r="E13" s="229">
        <v>22.302</v>
      </c>
      <c r="F13" s="232"/>
      <c r="G13" s="232"/>
      <c r="H13" s="232"/>
      <c r="I13" s="232"/>
      <c r="J13" s="232"/>
      <c r="K13" s="232"/>
      <c r="L13" s="232"/>
      <c r="M13" s="232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127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>
      <c r="A14" s="212"/>
      <c r="B14" s="219"/>
      <c r="C14" s="266" t="s">
        <v>132</v>
      </c>
      <c r="D14" s="224"/>
      <c r="E14" s="229">
        <v>69.741</v>
      </c>
      <c r="F14" s="232"/>
      <c r="G14" s="232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127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>
      <c r="A15" s="212"/>
      <c r="B15" s="219"/>
      <c r="C15" s="266" t="s">
        <v>133</v>
      </c>
      <c r="D15" s="224"/>
      <c r="E15" s="229">
        <v>19.664999999999999</v>
      </c>
      <c r="F15" s="232"/>
      <c r="G15" s="232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127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12">
        <v>3</v>
      </c>
      <c r="B16" s="219" t="s">
        <v>134</v>
      </c>
      <c r="C16" s="264" t="s">
        <v>135</v>
      </c>
      <c r="D16" s="221" t="s">
        <v>130</v>
      </c>
      <c r="E16" s="227">
        <v>111.708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0.38979999999999998</v>
      </c>
      <c r="U16" s="221">
        <f>ROUND(E16*T16,2)</f>
        <v>43.54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123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12"/>
      <c r="B17" s="219"/>
      <c r="C17" s="266" t="s">
        <v>131</v>
      </c>
      <c r="D17" s="224"/>
      <c r="E17" s="229">
        <v>22.302</v>
      </c>
      <c r="F17" s="232"/>
      <c r="G17" s="232"/>
      <c r="H17" s="232"/>
      <c r="I17" s="232"/>
      <c r="J17" s="232"/>
      <c r="K17" s="232"/>
      <c r="L17" s="232"/>
      <c r="M17" s="232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127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>
      <c r="A18" s="212"/>
      <c r="B18" s="219"/>
      <c r="C18" s="266" t="s">
        <v>132</v>
      </c>
      <c r="D18" s="224"/>
      <c r="E18" s="229">
        <v>69.741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127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>
      <c r="A19" s="212"/>
      <c r="B19" s="219"/>
      <c r="C19" s="266" t="s">
        <v>133</v>
      </c>
      <c r="D19" s="224"/>
      <c r="E19" s="229">
        <v>19.664999999999999</v>
      </c>
      <c r="F19" s="232"/>
      <c r="G19" s="232"/>
      <c r="H19" s="232"/>
      <c r="I19" s="232"/>
      <c r="J19" s="232"/>
      <c r="K19" s="232"/>
      <c r="L19" s="232"/>
      <c r="M19" s="232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127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>
      <c r="A20" s="212">
        <v>4</v>
      </c>
      <c r="B20" s="219" t="s">
        <v>136</v>
      </c>
      <c r="C20" s="264" t="s">
        <v>137</v>
      </c>
      <c r="D20" s="221" t="s">
        <v>130</v>
      </c>
      <c r="E20" s="227">
        <v>31.905421874999998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1.7</v>
      </c>
      <c r="O20" s="221">
        <f>ROUND(E20*N20,5)</f>
        <v>54.239220000000003</v>
      </c>
      <c r="P20" s="221">
        <v>0</v>
      </c>
      <c r="Q20" s="221">
        <f>ROUND(E20*P20,5)</f>
        <v>0</v>
      </c>
      <c r="R20" s="221"/>
      <c r="S20" s="221"/>
      <c r="T20" s="222">
        <v>1.587</v>
      </c>
      <c r="U20" s="221">
        <f>ROUND(E20*T20,2)</f>
        <v>50.63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123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>
      <c r="A21" s="212"/>
      <c r="B21" s="219"/>
      <c r="C21" s="266" t="s">
        <v>138</v>
      </c>
      <c r="D21" s="224"/>
      <c r="E21" s="229">
        <v>31.905421874999998</v>
      </c>
      <c r="F21" s="232"/>
      <c r="G21" s="232"/>
      <c r="H21" s="232"/>
      <c r="I21" s="232"/>
      <c r="J21" s="232"/>
      <c r="K21" s="232"/>
      <c r="L21" s="232"/>
      <c r="M21" s="232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127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12">
        <v>5</v>
      </c>
      <c r="B22" s="219" t="s">
        <v>139</v>
      </c>
      <c r="C22" s="264" t="s">
        <v>140</v>
      </c>
      <c r="D22" s="221" t="s">
        <v>130</v>
      </c>
      <c r="E22" s="227">
        <v>10.476000000000001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1">
        <v>1.8907700000000001</v>
      </c>
      <c r="O22" s="221">
        <f>ROUND(E22*N22,5)</f>
        <v>19.80771</v>
      </c>
      <c r="P22" s="221">
        <v>0</v>
      </c>
      <c r="Q22" s="221">
        <f>ROUND(E22*P22,5)</f>
        <v>0</v>
      </c>
      <c r="R22" s="221"/>
      <c r="S22" s="221"/>
      <c r="T22" s="222">
        <v>1.6950000000000001</v>
      </c>
      <c r="U22" s="221">
        <f>ROUND(E22*T22,2)</f>
        <v>17.760000000000002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12"/>
      <c r="B23" s="219"/>
      <c r="C23" s="266" t="s">
        <v>141</v>
      </c>
      <c r="D23" s="224"/>
      <c r="E23" s="229">
        <v>10.476000000000001</v>
      </c>
      <c r="F23" s="232"/>
      <c r="G23" s="232"/>
      <c r="H23" s="232"/>
      <c r="I23" s="232"/>
      <c r="J23" s="232"/>
      <c r="K23" s="232"/>
      <c r="L23" s="232"/>
      <c r="M23" s="232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127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12">
        <v>6</v>
      </c>
      <c r="B24" s="219" t="s">
        <v>142</v>
      </c>
      <c r="C24" s="264" t="s">
        <v>143</v>
      </c>
      <c r="D24" s="221" t="s">
        <v>130</v>
      </c>
      <c r="E24" s="227">
        <v>27.754200000000001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0.20200000000000001</v>
      </c>
      <c r="U24" s="221">
        <f>ROUND(E24*T24,2)</f>
        <v>5.61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123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12"/>
      <c r="B25" s="219"/>
      <c r="C25" s="266" t="s">
        <v>144</v>
      </c>
      <c r="D25" s="224"/>
      <c r="E25" s="229">
        <v>4.7789999999999999</v>
      </c>
      <c r="F25" s="232"/>
      <c r="G25" s="232"/>
      <c r="H25" s="232"/>
      <c r="I25" s="232"/>
      <c r="J25" s="232"/>
      <c r="K25" s="232"/>
      <c r="L25" s="232"/>
      <c r="M25" s="232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127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>
      <c r="A26" s="212"/>
      <c r="B26" s="219"/>
      <c r="C26" s="266" t="s">
        <v>145</v>
      </c>
      <c r="D26" s="224"/>
      <c r="E26" s="229">
        <v>12.287699999999999</v>
      </c>
      <c r="F26" s="232"/>
      <c r="G26" s="232"/>
      <c r="H26" s="232"/>
      <c r="I26" s="232"/>
      <c r="J26" s="232"/>
      <c r="K26" s="232"/>
      <c r="L26" s="232"/>
      <c r="M26" s="232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127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12"/>
      <c r="B27" s="219"/>
      <c r="C27" s="266" t="s">
        <v>146</v>
      </c>
      <c r="D27" s="224"/>
      <c r="E27" s="229">
        <v>10.6875</v>
      </c>
      <c r="F27" s="232"/>
      <c r="G27" s="232"/>
      <c r="H27" s="232"/>
      <c r="I27" s="232"/>
      <c r="J27" s="232"/>
      <c r="K27" s="232"/>
      <c r="L27" s="232"/>
      <c r="M27" s="232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127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>
      <c r="A28" s="212">
        <v>7</v>
      </c>
      <c r="B28" s="219" t="s">
        <v>147</v>
      </c>
      <c r="C28" s="264" t="s">
        <v>148</v>
      </c>
      <c r="D28" s="221" t="s">
        <v>122</v>
      </c>
      <c r="E28" s="227">
        <v>21.24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0</v>
      </c>
      <c r="O28" s="221">
        <f>ROUND(E28*N28,5)</f>
        <v>0</v>
      </c>
      <c r="P28" s="221">
        <v>0.22</v>
      </c>
      <c r="Q28" s="221">
        <f>ROUND(E28*P28,5)</f>
        <v>4.6727999999999996</v>
      </c>
      <c r="R28" s="221"/>
      <c r="S28" s="221"/>
      <c r="T28" s="222">
        <v>0.375</v>
      </c>
      <c r="U28" s="221">
        <f>ROUND(E28*T28,2)</f>
        <v>7.97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123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>
      <c r="A29" s="212"/>
      <c r="B29" s="219"/>
      <c r="C29" s="266" t="s">
        <v>149</v>
      </c>
      <c r="D29" s="224"/>
      <c r="E29" s="229">
        <v>21.24</v>
      </c>
      <c r="F29" s="232"/>
      <c r="G29" s="232"/>
      <c r="H29" s="232"/>
      <c r="I29" s="232"/>
      <c r="J29" s="232"/>
      <c r="K29" s="232"/>
      <c r="L29" s="232"/>
      <c r="M29" s="232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127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>
      <c r="A30" s="212">
        <v>8</v>
      </c>
      <c r="B30" s="219" t="s">
        <v>150</v>
      </c>
      <c r="C30" s="264" t="s">
        <v>151</v>
      </c>
      <c r="D30" s="221" t="s">
        <v>130</v>
      </c>
      <c r="E30" s="227">
        <v>82.243799999999993</v>
      </c>
      <c r="F30" s="231">
        <f>H30+J30</f>
        <v>0</v>
      </c>
      <c r="G30" s="232">
        <f>ROUND(E30*F30,2)</f>
        <v>0</v>
      </c>
      <c r="H30" s="232"/>
      <c r="I30" s="232">
        <f>ROUND(E30*H30,2)</f>
        <v>0</v>
      </c>
      <c r="J30" s="232"/>
      <c r="K30" s="232">
        <f>ROUND(E30*J30,2)</f>
        <v>0</v>
      </c>
      <c r="L30" s="232">
        <v>21</v>
      </c>
      <c r="M30" s="232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0.65200000000000002</v>
      </c>
      <c r="U30" s="221">
        <f>ROUND(E30*T30,2)</f>
        <v>53.62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123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12"/>
      <c r="B31" s="219"/>
      <c r="C31" s="266" t="s">
        <v>152</v>
      </c>
      <c r="D31" s="224"/>
      <c r="E31" s="229">
        <v>82.243799999999993</v>
      </c>
      <c r="F31" s="232"/>
      <c r="G31" s="232"/>
      <c r="H31" s="232"/>
      <c r="I31" s="232"/>
      <c r="J31" s="232"/>
      <c r="K31" s="232"/>
      <c r="L31" s="232"/>
      <c r="M31" s="232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127</v>
      </c>
      <c r="AF31" s="211">
        <v>0</v>
      </c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12">
        <v>9</v>
      </c>
      <c r="B32" s="219" t="s">
        <v>153</v>
      </c>
      <c r="C32" s="264" t="s">
        <v>154</v>
      </c>
      <c r="D32" s="221" t="s">
        <v>130</v>
      </c>
      <c r="E32" s="227">
        <v>1.71</v>
      </c>
      <c r="F32" s="231">
        <f>H32+J32</f>
        <v>0</v>
      </c>
      <c r="G32" s="232">
        <f>ROUND(E32*F32,2)</f>
        <v>0</v>
      </c>
      <c r="H32" s="232"/>
      <c r="I32" s="232">
        <f>ROUND(E32*H32,2)</f>
        <v>0</v>
      </c>
      <c r="J32" s="232"/>
      <c r="K32" s="232">
        <f>ROUND(E32*J32,2)</f>
        <v>0</v>
      </c>
      <c r="L32" s="232">
        <v>21</v>
      </c>
      <c r="M32" s="232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0.13200000000000001</v>
      </c>
      <c r="U32" s="221">
        <f>ROUND(E32*T32,2)</f>
        <v>0.23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123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>
      <c r="A33" s="212"/>
      <c r="B33" s="219"/>
      <c r="C33" s="266" t="s">
        <v>155</v>
      </c>
      <c r="D33" s="224"/>
      <c r="E33" s="229">
        <v>1.71</v>
      </c>
      <c r="F33" s="232"/>
      <c r="G33" s="232"/>
      <c r="H33" s="232"/>
      <c r="I33" s="232"/>
      <c r="J33" s="232"/>
      <c r="K33" s="232"/>
      <c r="L33" s="232"/>
      <c r="M33" s="232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127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>
      <c r="A34" s="213" t="s">
        <v>118</v>
      </c>
      <c r="B34" s="220" t="s">
        <v>61</v>
      </c>
      <c r="C34" s="267" t="s">
        <v>62</v>
      </c>
      <c r="D34" s="225"/>
      <c r="E34" s="230"/>
      <c r="F34" s="235"/>
      <c r="G34" s="235">
        <f>SUMIF(AE35:AE36,"&lt;&gt;NOR",G35:G36)</f>
        <v>0</v>
      </c>
      <c r="H34" s="235"/>
      <c r="I34" s="235">
        <f>SUM(I35:I36)</f>
        <v>0</v>
      </c>
      <c r="J34" s="235"/>
      <c r="K34" s="235">
        <f>SUM(K35:K36)</f>
        <v>0</v>
      </c>
      <c r="L34" s="235"/>
      <c r="M34" s="235">
        <f>SUM(M35:M36)</f>
        <v>0</v>
      </c>
      <c r="N34" s="225"/>
      <c r="O34" s="225">
        <f>SUM(O35:O36)</f>
        <v>6.6011499999999996</v>
      </c>
      <c r="P34" s="225"/>
      <c r="Q34" s="225">
        <f>SUM(Q35:Q36)</f>
        <v>0</v>
      </c>
      <c r="R34" s="225"/>
      <c r="S34" s="225"/>
      <c r="T34" s="226"/>
      <c r="U34" s="225">
        <f>SUM(U35:U36)</f>
        <v>129.47999999999999</v>
      </c>
      <c r="AE34" t="s">
        <v>119</v>
      </c>
    </row>
    <row r="35" spans="1:60" outlineLevel="1">
      <c r="A35" s="212">
        <v>10</v>
      </c>
      <c r="B35" s="219" t="s">
        <v>156</v>
      </c>
      <c r="C35" s="264" t="s">
        <v>157</v>
      </c>
      <c r="D35" s="221" t="s">
        <v>158</v>
      </c>
      <c r="E35" s="227">
        <v>153.22999999999999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4.308E-2</v>
      </c>
      <c r="O35" s="221">
        <f>ROUND(E35*N35,5)</f>
        <v>6.6011499999999996</v>
      </c>
      <c r="P35" s="221">
        <v>0</v>
      </c>
      <c r="Q35" s="221">
        <f>ROUND(E35*P35,5)</f>
        <v>0</v>
      </c>
      <c r="R35" s="221"/>
      <c r="S35" s="221"/>
      <c r="T35" s="222">
        <v>0.84499999999999997</v>
      </c>
      <c r="U35" s="221">
        <f>ROUND(E35*T35,2)</f>
        <v>129.47999999999999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2"/>
      <c r="B36" s="219"/>
      <c r="C36" s="266" t="s">
        <v>159</v>
      </c>
      <c r="D36" s="224"/>
      <c r="E36" s="229">
        <v>153.22999999999999</v>
      </c>
      <c r="F36" s="232"/>
      <c r="G36" s="232"/>
      <c r="H36" s="232"/>
      <c r="I36" s="232"/>
      <c r="J36" s="232"/>
      <c r="K36" s="232"/>
      <c r="L36" s="232"/>
      <c r="M36" s="232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127</v>
      </c>
      <c r="AF36" s="211">
        <v>0</v>
      </c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>
      <c r="A37" s="213" t="s">
        <v>118</v>
      </c>
      <c r="B37" s="220" t="s">
        <v>63</v>
      </c>
      <c r="C37" s="267" t="s">
        <v>64</v>
      </c>
      <c r="D37" s="225"/>
      <c r="E37" s="230"/>
      <c r="F37" s="235"/>
      <c r="G37" s="235">
        <f>SUMIF(AE38:AE55,"&lt;&gt;NOR",G38:G55)</f>
        <v>0</v>
      </c>
      <c r="H37" s="235"/>
      <c r="I37" s="235">
        <f>SUM(I38:I55)</f>
        <v>0</v>
      </c>
      <c r="J37" s="235"/>
      <c r="K37" s="235">
        <f>SUM(K38:K55)</f>
        <v>0</v>
      </c>
      <c r="L37" s="235"/>
      <c r="M37" s="235">
        <f>SUM(M38:M55)</f>
        <v>0</v>
      </c>
      <c r="N37" s="225"/>
      <c r="O37" s="225">
        <f>SUM(O38:O55)</f>
        <v>83.827919999999992</v>
      </c>
      <c r="P37" s="225"/>
      <c r="Q37" s="225">
        <f>SUM(Q38:Q55)</f>
        <v>0</v>
      </c>
      <c r="R37" s="225"/>
      <c r="S37" s="225"/>
      <c r="T37" s="226"/>
      <c r="U37" s="225">
        <f>SUM(U38:U55)</f>
        <v>101.9</v>
      </c>
      <c r="AE37" t="s">
        <v>119</v>
      </c>
    </row>
    <row r="38" spans="1:60" ht="22.5" outlineLevel="1">
      <c r="A38" s="212">
        <v>11</v>
      </c>
      <c r="B38" s="219" t="s">
        <v>160</v>
      </c>
      <c r="C38" s="264" t="s">
        <v>161</v>
      </c>
      <c r="D38" s="221" t="s">
        <v>122</v>
      </c>
      <c r="E38" s="227">
        <v>87.66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1">
        <v>0.40481</v>
      </c>
      <c r="O38" s="221">
        <f>ROUND(E38*N38,5)</f>
        <v>35.485639999999997</v>
      </c>
      <c r="P38" s="221">
        <v>0</v>
      </c>
      <c r="Q38" s="221">
        <f>ROUND(E38*P38,5)</f>
        <v>0</v>
      </c>
      <c r="R38" s="221"/>
      <c r="S38" s="221"/>
      <c r="T38" s="222">
        <v>1.9E-2</v>
      </c>
      <c r="U38" s="221">
        <f>ROUND(E38*T38,2)</f>
        <v>1.67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12"/>
      <c r="B39" s="219"/>
      <c r="C39" s="266" t="s">
        <v>162</v>
      </c>
      <c r="D39" s="224"/>
      <c r="E39" s="229">
        <v>21.24</v>
      </c>
      <c r="F39" s="232"/>
      <c r="G39" s="232"/>
      <c r="H39" s="232"/>
      <c r="I39" s="232"/>
      <c r="J39" s="232"/>
      <c r="K39" s="232"/>
      <c r="L39" s="232"/>
      <c r="M39" s="232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127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>
      <c r="A40" s="212"/>
      <c r="B40" s="219"/>
      <c r="C40" s="266" t="s">
        <v>163</v>
      </c>
      <c r="D40" s="224"/>
      <c r="E40" s="229">
        <v>66.42</v>
      </c>
      <c r="F40" s="232"/>
      <c r="G40" s="232"/>
      <c r="H40" s="232"/>
      <c r="I40" s="232"/>
      <c r="J40" s="232"/>
      <c r="K40" s="232"/>
      <c r="L40" s="232"/>
      <c r="M40" s="232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127</v>
      </c>
      <c r="AF40" s="211">
        <v>0</v>
      </c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>
      <c r="A41" s="212">
        <v>12</v>
      </c>
      <c r="B41" s="219" t="s">
        <v>164</v>
      </c>
      <c r="C41" s="264" t="s">
        <v>165</v>
      </c>
      <c r="D41" s="221" t="s">
        <v>122</v>
      </c>
      <c r="E41" s="227">
        <v>87.66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21</v>
      </c>
      <c r="M41" s="232">
        <f>G41*(1+L41/100)</f>
        <v>0</v>
      </c>
      <c r="N41" s="221">
        <v>0.40481</v>
      </c>
      <c r="O41" s="221">
        <f>ROUND(E41*N41,5)</f>
        <v>35.485639999999997</v>
      </c>
      <c r="P41" s="221">
        <v>0</v>
      </c>
      <c r="Q41" s="221">
        <f>ROUND(E41*P41,5)</f>
        <v>0</v>
      </c>
      <c r="R41" s="221"/>
      <c r="S41" s="221"/>
      <c r="T41" s="222">
        <v>1.9E-2</v>
      </c>
      <c r="U41" s="221">
        <f>ROUND(E41*T41,2)</f>
        <v>1.67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123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2"/>
      <c r="B42" s="219"/>
      <c r="C42" s="266" t="s">
        <v>162</v>
      </c>
      <c r="D42" s="224"/>
      <c r="E42" s="229">
        <v>21.24</v>
      </c>
      <c r="F42" s="232"/>
      <c r="G42" s="232"/>
      <c r="H42" s="232"/>
      <c r="I42" s="232"/>
      <c r="J42" s="232"/>
      <c r="K42" s="232"/>
      <c r="L42" s="232"/>
      <c r="M42" s="232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127</v>
      </c>
      <c r="AF42" s="211">
        <v>0</v>
      </c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>
      <c r="A43" s="212"/>
      <c r="B43" s="219"/>
      <c r="C43" s="266" t="s">
        <v>163</v>
      </c>
      <c r="D43" s="224"/>
      <c r="E43" s="229">
        <v>66.42</v>
      </c>
      <c r="F43" s="232"/>
      <c r="G43" s="232"/>
      <c r="H43" s="232"/>
      <c r="I43" s="232"/>
      <c r="J43" s="232"/>
      <c r="K43" s="232"/>
      <c r="L43" s="232"/>
      <c r="M43" s="232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127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>
      <c r="A44" s="212">
        <v>13</v>
      </c>
      <c r="B44" s="219" t="s">
        <v>166</v>
      </c>
      <c r="C44" s="264" t="s">
        <v>167</v>
      </c>
      <c r="D44" s="221" t="s">
        <v>122</v>
      </c>
      <c r="E44" s="227">
        <v>66.42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21</v>
      </c>
      <c r="M44" s="232">
        <f>G44*(1+L44/100)</f>
        <v>0</v>
      </c>
      <c r="N44" s="221">
        <v>0.11</v>
      </c>
      <c r="O44" s="221">
        <f>ROUND(E44*N44,5)</f>
        <v>7.3061999999999996</v>
      </c>
      <c r="P44" s="221">
        <v>0</v>
      </c>
      <c r="Q44" s="221">
        <f>ROUND(E44*P44,5)</f>
        <v>0</v>
      </c>
      <c r="R44" s="221"/>
      <c r="S44" s="221"/>
      <c r="T44" s="222">
        <v>1.135</v>
      </c>
      <c r="U44" s="221">
        <f>ROUND(E44*T44,2)</f>
        <v>75.39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123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>
      <c r="A45" s="212"/>
      <c r="B45" s="219"/>
      <c r="C45" s="266" t="s">
        <v>126</v>
      </c>
      <c r="D45" s="224"/>
      <c r="E45" s="229">
        <v>66.42</v>
      </c>
      <c r="F45" s="232"/>
      <c r="G45" s="232"/>
      <c r="H45" s="232"/>
      <c r="I45" s="232"/>
      <c r="J45" s="232"/>
      <c r="K45" s="232"/>
      <c r="L45" s="232"/>
      <c r="M45" s="232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127</v>
      </c>
      <c r="AF45" s="211">
        <v>0</v>
      </c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>
      <c r="A46" s="212">
        <v>14</v>
      </c>
      <c r="B46" s="219" t="s">
        <v>168</v>
      </c>
      <c r="C46" s="264" t="s">
        <v>169</v>
      </c>
      <c r="D46" s="221" t="s">
        <v>122</v>
      </c>
      <c r="E46" s="227">
        <v>21.24</v>
      </c>
      <c r="F46" s="231">
        <f>H46+J46</f>
        <v>0</v>
      </c>
      <c r="G46" s="232">
        <f>ROUND(E46*F46,2)</f>
        <v>0</v>
      </c>
      <c r="H46" s="232"/>
      <c r="I46" s="232">
        <f>ROUND(E46*H46,2)</f>
        <v>0</v>
      </c>
      <c r="J46" s="232"/>
      <c r="K46" s="232">
        <f>ROUND(E46*J46,2)</f>
        <v>0</v>
      </c>
      <c r="L46" s="232">
        <v>21</v>
      </c>
      <c r="M46" s="232">
        <f>G46*(1+L46/100)</f>
        <v>0</v>
      </c>
      <c r="N46" s="221">
        <v>7.1000000000000002E-4</v>
      </c>
      <c r="O46" s="221">
        <f>ROUND(E46*N46,5)</f>
        <v>1.508E-2</v>
      </c>
      <c r="P46" s="221">
        <v>0</v>
      </c>
      <c r="Q46" s="221">
        <f>ROUND(E46*P46,5)</f>
        <v>0</v>
      </c>
      <c r="R46" s="221"/>
      <c r="S46" s="221"/>
      <c r="T46" s="222">
        <v>2E-3</v>
      </c>
      <c r="U46" s="221">
        <f>ROUND(E46*T46,2)</f>
        <v>0.04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123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>
      <c r="A47" s="212"/>
      <c r="B47" s="219"/>
      <c r="C47" s="266" t="s">
        <v>149</v>
      </c>
      <c r="D47" s="224"/>
      <c r="E47" s="229">
        <v>21.24</v>
      </c>
      <c r="F47" s="232"/>
      <c r="G47" s="232"/>
      <c r="H47" s="232"/>
      <c r="I47" s="232"/>
      <c r="J47" s="232"/>
      <c r="K47" s="232"/>
      <c r="L47" s="232"/>
      <c r="M47" s="232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127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12">
        <v>15</v>
      </c>
      <c r="B48" s="219" t="s">
        <v>170</v>
      </c>
      <c r="C48" s="264" t="s">
        <v>171</v>
      </c>
      <c r="D48" s="221" t="s">
        <v>122</v>
      </c>
      <c r="E48" s="227">
        <v>21.24</v>
      </c>
      <c r="F48" s="231">
        <f>H48+J48</f>
        <v>0</v>
      </c>
      <c r="G48" s="232">
        <f>ROUND(E48*F48,2)</f>
        <v>0</v>
      </c>
      <c r="H48" s="232"/>
      <c r="I48" s="232">
        <f>ROUND(E48*H48,2)</f>
        <v>0</v>
      </c>
      <c r="J48" s="232"/>
      <c r="K48" s="232">
        <f>ROUND(E48*J48,2)</f>
        <v>0</v>
      </c>
      <c r="L48" s="232">
        <v>21</v>
      </c>
      <c r="M48" s="232">
        <f>G48*(1+L48/100)</f>
        <v>0</v>
      </c>
      <c r="N48" s="221">
        <v>0.10141</v>
      </c>
      <c r="O48" s="221">
        <f>ROUND(E48*N48,5)</f>
        <v>2.15395</v>
      </c>
      <c r="P48" s="221">
        <v>0</v>
      </c>
      <c r="Q48" s="221">
        <f>ROUND(E48*P48,5)</f>
        <v>0</v>
      </c>
      <c r="R48" s="221"/>
      <c r="S48" s="221"/>
      <c r="T48" s="222">
        <v>6.4000000000000001E-2</v>
      </c>
      <c r="U48" s="221">
        <f>ROUND(E48*T48,2)</f>
        <v>1.36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123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12"/>
      <c r="B49" s="219"/>
      <c r="C49" s="266" t="s">
        <v>149</v>
      </c>
      <c r="D49" s="224"/>
      <c r="E49" s="229">
        <v>21.24</v>
      </c>
      <c r="F49" s="232"/>
      <c r="G49" s="232"/>
      <c r="H49" s="232"/>
      <c r="I49" s="232"/>
      <c r="J49" s="232"/>
      <c r="K49" s="232"/>
      <c r="L49" s="232"/>
      <c r="M49" s="232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127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>
      <c r="A50" s="212">
        <v>16</v>
      </c>
      <c r="B50" s="219" t="s">
        <v>172</v>
      </c>
      <c r="C50" s="264" t="s">
        <v>173</v>
      </c>
      <c r="D50" s="221" t="s">
        <v>122</v>
      </c>
      <c r="E50" s="227">
        <v>21.24</v>
      </c>
      <c r="F50" s="231">
        <f>H50+J50</f>
        <v>0</v>
      </c>
      <c r="G50" s="232">
        <f>ROUND(E50*F50,2)</f>
        <v>0</v>
      </c>
      <c r="H50" s="232"/>
      <c r="I50" s="232">
        <f>ROUND(E50*H50,2)</f>
        <v>0</v>
      </c>
      <c r="J50" s="232"/>
      <c r="K50" s="232">
        <f>ROUND(E50*J50,2)</f>
        <v>0</v>
      </c>
      <c r="L50" s="232">
        <v>21</v>
      </c>
      <c r="M50" s="232">
        <f>G50*(1+L50/100)</f>
        <v>0</v>
      </c>
      <c r="N50" s="221">
        <v>0.15318999999999999</v>
      </c>
      <c r="O50" s="221">
        <f>ROUND(E50*N50,5)</f>
        <v>3.2537600000000002</v>
      </c>
      <c r="P50" s="221">
        <v>0</v>
      </c>
      <c r="Q50" s="221">
        <f>ROUND(E50*P50,5)</f>
        <v>0</v>
      </c>
      <c r="R50" s="221"/>
      <c r="S50" s="221"/>
      <c r="T50" s="222">
        <v>8.2000000000000003E-2</v>
      </c>
      <c r="U50" s="221">
        <f>ROUND(E50*T50,2)</f>
        <v>1.74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123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12"/>
      <c r="B51" s="219"/>
      <c r="C51" s="266" t="s">
        <v>149</v>
      </c>
      <c r="D51" s="224"/>
      <c r="E51" s="229">
        <v>21.24</v>
      </c>
      <c r="F51" s="232"/>
      <c r="G51" s="232"/>
      <c r="H51" s="232"/>
      <c r="I51" s="232"/>
      <c r="J51" s="232"/>
      <c r="K51" s="232"/>
      <c r="L51" s="232"/>
      <c r="M51" s="232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127</v>
      </c>
      <c r="AF51" s="211">
        <v>0</v>
      </c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>
      <c r="A52" s="212">
        <v>17</v>
      </c>
      <c r="B52" s="219" t="s">
        <v>174</v>
      </c>
      <c r="C52" s="264" t="s">
        <v>175</v>
      </c>
      <c r="D52" s="221" t="s">
        <v>122</v>
      </c>
      <c r="E52" s="227">
        <v>21.24</v>
      </c>
      <c r="F52" s="231">
        <f>H52+J52</f>
        <v>0</v>
      </c>
      <c r="G52" s="232">
        <f>ROUND(E52*F52,2)</f>
        <v>0</v>
      </c>
      <c r="H52" s="232"/>
      <c r="I52" s="232">
        <f>ROUND(E52*H52,2)</f>
        <v>0</v>
      </c>
      <c r="J52" s="232"/>
      <c r="K52" s="232">
        <f>ROUND(E52*J52,2)</f>
        <v>0</v>
      </c>
      <c r="L52" s="232">
        <v>21</v>
      </c>
      <c r="M52" s="232">
        <f>G52*(1+L52/100)</f>
        <v>0</v>
      </c>
      <c r="N52" s="221">
        <v>6.0099999999999997E-3</v>
      </c>
      <c r="O52" s="221">
        <f>ROUND(E52*N52,5)</f>
        <v>0.12765000000000001</v>
      </c>
      <c r="P52" s="221">
        <v>0</v>
      </c>
      <c r="Q52" s="221">
        <f>ROUND(E52*P52,5)</f>
        <v>0</v>
      </c>
      <c r="R52" s="221"/>
      <c r="S52" s="221"/>
      <c r="T52" s="222">
        <v>1.0999999999999999E-2</v>
      </c>
      <c r="U52" s="221">
        <f>ROUND(E52*T52,2)</f>
        <v>0.23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123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12"/>
      <c r="B53" s="219"/>
      <c r="C53" s="266" t="s">
        <v>149</v>
      </c>
      <c r="D53" s="224"/>
      <c r="E53" s="229">
        <v>21.24</v>
      </c>
      <c r="F53" s="232"/>
      <c r="G53" s="232"/>
      <c r="H53" s="232"/>
      <c r="I53" s="232"/>
      <c r="J53" s="232"/>
      <c r="K53" s="232"/>
      <c r="L53" s="232"/>
      <c r="M53" s="232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127</v>
      </c>
      <c r="AF53" s="211">
        <v>0</v>
      </c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>
      <c r="A54" s="212">
        <v>18</v>
      </c>
      <c r="B54" s="219" t="s">
        <v>176</v>
      </c>
      <c r="C54" s="264" t="s">
        <v>177</v>
      </c>
      <c r="D54" s="221" t="s">
        <v>158</v>
      </c>
      <c r="E54" s="227">
        <v>72</v>
      </c>
      <c r="F54" s="231">
        <f>H54+J54</f>
        <v>0</v>
      </c>
      <c r="G54" s="232">
        <f>ROUND(E54*F54,2)</f>
        <v>0</v>
      </c>
      <c r="H54" s="232"/>
      <c r="I54" s="232">
        <f>ROUND(E54*H54,2)</f>
        <v>0</v>
      </c>
      <c r="J54" s="232"/>
      <c r="K54" s="232">
        <f>ROUND(E54*J54,2)</f>
        <v>0</v>
      </c>
      <c r="L54" s="232">
        <v>21</v>
      </c>
      <c r="M54" s="232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0.27500000000000002</v>
      </c>
      <c r="U54" s="221">
        <f>ROUND(E54*T54,2)</f>
        <v>19.8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123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>
      <c r="A55" s="212"/>
      <c r="B55" s="219"/>
      <c r="C55" s="266" t="s">
        <v>178</v>
      </c>
      <c r="D55" s="224"/>
      <c r="E55" s="229">
        <v>72</v>
      </c>
      <c r="F55" s="232"/>
      <c r="G55" s="232"/>
      <c r="H55" s="232"/>
      <c r="I55" s="232"/>
      <c r="J55" s="232"/>
      <c r="K55" s="232"/>
      <c r="L55" s="232"/>
      <c r="M55" s="232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127</v>
      </c>
      <c r="AF55" s="211">
        <v>0</v>
      </c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>
      <c r="A56" s="213" t="s">
        <v>118</v>
      </c>
      <c r="B56" s="220" t="s">
        <v>65</v>
      </c>
      <c r="C56" s="267" t="s">
        <v>66</v>
      </c>
      <c r="D56" s="225"/>
      <c r="E56" s="230"/>
      <c r="F56" s="235"/>
      <c r="G56" s="235">
        <f>SUMIF(AE57:AE58,"&lt;&gt;NOR",G57:G58)</f>
        <v>0</v>
      </c>
      <c r="H56" s="235"/>
      <c r="I56" s="235">
        <f>SUM(I57:I58)</f>
        <v>0</v>
      </c>
      <c r="J56" s="235"/>
      <c r="K56" s="235">
        <f>SUM(K57:K58)</f>
        <v>0</v>
      </c>
      <c r="L56" s="235"/>
      <c r="M56" s="235">
        <f>SUM(M57:M58)</f>
        <v>0</v>
      </c>
      <c r="N56" s="225"/>
      <c r="O56" s="225">
        <f>SUM(O57:O58)</f>
        <v>0.14932999999999999</v>
      </c>
      <c r="P56" s="225"/>
      <c r="Q56" s="225">
        <f>SUM(Q57:Q58)</f>
        <v>0</v>
      </c>
      <c r="R56" s="225"/>
      <c r="S56" s="225"/>
      <c r="T56" s="226"/>
      <c r="U56" s="225">
        <f>SUM(U57:U58)</f>
        <v>7.32</v>
      </c>
      <c r="AE56" t="s">
        <v>119</v>
      </c>
    </row>
    <row r="57" spans="1:60" ht="22.5" outlineLevel="1">
      <c r="A57" s="212">
        <v>19</v>
      </c>
      <c r="B57" s="219" t="s">
        <v>179</v>
      </c>
      <c r="C57" s="264" t="s">
        <v>180</v>
      </c>
      <c r="D57" s="221" t="s">
        <v>122</v>
      </c>
      <c r="E57" s="227">
        <v>3.9</v>
      </c>
      <c r="F57" s="231">
        <f>H57+J57</f>
        <v>0</v>
      </c>
      <c r="G57" s="232">
        <f>ROUND(E57*F57,2)</f>
        <v>0</v>
      </c>
      <c r="H57" s="232"/>
      <c r="I57" s="232">
        <f>ROUND(E57*H57,2)</f>
        <v>0</v>
      </c>
      <c r="J57" s="232"/>
      <c r="K57" s="232">
        <f>ROUND(E57*J57,2)</f>
        <v>0</v>
      </c>
      <c r="L57" s="232">
        <v>21</v>
      </c>
      <c r="M57" s="232">
        <f>G57*(1+L57/100)</f>
        <v>0</v>
      </c>
      <c r="N57" s="221">
        <v>3.8289999999999998E-2</v>
      </c>
      <c r="O57" s="221">
        <f>ROUND(E57*N57,5)</f>
        <v>0.14932999999999999</v>
      </c>
      <c r="P57" s="221">
        <v>0</v>
      </c>
      <c r="Q57" s="221">
        <f>ROUND(E57*P57,5)</f>
        <v>0</v>
      </c>
      <c r="R57" s="221"/>
      <c r="S57" s="221"/>
      <c r="T57" s="222">
        <v>1.8764099999999999</v>
      </c>
      <c r="U57" s="221">
        <f>ROUND(E57*T57,2)</f>
        <v>7.32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123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>
      <c r="A58" s="212"/>
      <c r="B58" s="219"/>
      <c r="C58" s="266" t="s">
        <v>181</v>
      </c>
      <c r="D58" s="224"/>
      <c r="E58" s="229">
        <v>3.9</v>
      </c>
      <c r="F58" s="232"/>
      <c r="G58" s="232"/>
      <c r="H58" s="232"/>
      <c r="I58" s="232"/>
      <c r="J58" s="232"/>
      <c r="K58" s="232"/>
      <c r="L58" s="232"/>
      <c r="M58" s="232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127</v>
      </c>
      <c r="AF58" s="211">
        <v>0</v>
      </c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>
      <c r="A59" s="213" t="s">
        <v>118</v>
      </c>
      <c r="B59" s="220" t="s">
        <v>67</v>
      </c>
      <c r="C59" s="267" t="s">
        <v>68</v>
      </c>
      <c r="D59" s="225"/>
      <c r="E59" s="230"/>
      <c r="F59" s="235"/>
      <c r="G59" s="235">
        <f>SUMIF(AE60:AE63,"&lt;&gt;NOR",G60:G63)</f>
        <v>0</v>
      </c>
      <c r="H59" s="235"/>
      <c r="I59" s="235">
        <f>SUM(I60:I63)</f>
        <v>0</v>
      </c>
      <c r="J59" s="235"/>
      <c r="K59" s="235">
        <f>SUM(K60:K63)</f>
        <v>0</v>
      </c>
      <c r="L59" s="235"/>
      <c r="M59" s="235">
        <f>SUM(M60:M63)</f>
        <v>0</v>
      </c>
      <c r="N59" s="225"/>
      <c r="O59" s="225">
        <f>SUM(O60:O63)</f>
        <v>1.8030000000000001E-2</v>
      </c>
      <c r="P59" s="225"/>
      <c r="Q59" s="225">
        <f>SUM(Q60:Q63)</f>
        <v>5.4179999999999993</v>
      </c>
      <c r="R59" s="225"/>
      <c r="S59" s="225"/>
      <c r="T59" s="226"/>
      <c r="U59" s="225">
        <f>SUM(U60:U63)</f>
        <v>16.010000000000002</v>
      </c>
      <c r="AE59" t="s">
        <v>119</v>
      </c>
    </row>
    <row r="60" spans="1:60" ht="22.5" outlineLevel="1">
      <c r="A60" s="212">
        <v>20</v>
      </c>
      <c r="B60" s="219" t="s">
        <v>182</v>
      </c>
      <c r="C60" s="264" t="s">
        <v>183</v>
      </c>
      <c r="D60" s="221" t="s">
        <v>130</v>
      </c>
      <c r="E60" s="227">
        <v>2.1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1.2800000000000001E-3</v>
      </c>
      <c r="O60" s="221">
        <f>ROUND(E60*N60,5)</f>
        <v>2.6900000000000001E-3</v>
      </c>
      <c r="P60" s="221">
        <v>1.8</v>
      </c>
      <c r="Q60" s="221">
        <f>ROUND(E60*P60,5)</f>
        <v>3.78</v>
      </c>
      <c r="R60" s="221"/>
      <c r="S60" s="221"/>
      <c r="T60" s="222">
        <v>1.52</v>
      </c>
      <c r="U60" s="221">
        <f>ROUND(E60*T60,2)</f>
        <v>3.19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123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>
      <c r="A61" s="212"/>
      <c r="B61" s="219"/>
      <c r="C61" s="266" t="s">
        <v>184</v>
      </c>
      <c r="D61" s="224"/>
      <c r="E61" s="229">
        <v>2.1</v>
      </c>
      <c r="F61" s="232"/>
      <c r="G61" s="232"/>
      <c r="H61" s="232"/>
      <c r="I61" s="232"/>
      <c r="J61" s="232"/>
      <c r="K61" s="232"/>
      <c r="L61" s="232"/>
      <c r="M61" s="232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127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>
      <c r="A62" s="212">
        <v>21</v>
      </c>
      <c r="B62" s="219" t="s">
        <v>185</v>
      </c>
      <c r="C62" s="264" t="s">
        <v>186</v>
      </c>
      <c r="D62" s="221" t="s">
        <v>158</v>
      </c>
      <c r="E62" s="227">
        <v>26</v>
      </c>
      <c r="F62" s="231">
        <f>H62+J62</f>
        <v>0</v>
      </c>
      <c r="G62" s="232">
        <f>ROUND(E62*F62,2)</f>
        <v>0</v>
      </c>
      <c r="H62" s="232"/>
      <c r="I62" s="232">
        <f>ROUND(E62*H62,2)</f>
        <v>0</v>
      </c>
      <c r="J62" s="232"/>
      <c r="K62" s="232">
        <f>ROUND(E62*J62,2)</f>
        <v>0</v>
      </c>
      <c r="L62" s="232">
        <v>21</v>
      </c>
      <c r="M62" s="232">
        <f>G62*(1+L62/100)</f>
        <v>0</v>
      </c>
      <c r="N62" s="221">
        <v>5.9000000000000003E-4</v>
      </c>
      <c r="O62" s="221">
        <f>ROUND(E62*N62,5)</f>
        <v>1.5339999999999999E-2</v>
      </c>
      <c r="P62" s="221">
        <v>6.3E-2</v>
      </c>
      <c r="Q62" s="221">
        <f>ROUND(E62*P62,5)</f>
        <v>1.6379999999999999</v>
      </c>
      <c r="R62" s="221"/>
      <c r="S62" s="221"/>
      <c r="T62" s="222">
        <v>0.49299999999999999</v>
      </c>
      <c r="U62" s="221">
        <f>ROUND(E62*T62,2)</f>
        <v>12.82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123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12"/>
      <c r="B63" s="219"/>
      <c r="C63" s="266" t="s">
        <v>187</v>
      </c>
      <c r="D63" s="224"/>
      <c r="E63" s="229">
        <v>26</v>
      </c>
      <c r="F63" s="232"/>
      <c r="G63" s="232"/>
      <c r="H63" s="232"/>
      <c r="I63" s="232"/>
      <c r="J63" s="232"/>
      <c r="K63" s="232"/>
      <c r="L63" s="232"/>
      <c r="M63" s="232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127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>
      <c r="A64" s="213" t="s">
        <v>118</v>
      </c>
      <c r="B64" s="220" t="s">
        <v>69</v>
      </c>
      <c r="C64" s="267" t="s">
        <v>70</v>
      </c>
      <c r="D64" s="225"/>
      <c r="E64" s="230"/>
      <c r="F64" s="235"/>
      <c r="G64" s="235">
        <f>SUMIF(AE65:AE73,"&lt;&gt;NOR",G65:G73)</f>
        <v>0</v>
      </c>
      <c r="H64" s="235"/>
      <c r="I64" s="235">
        <f>SUM(I65:I73)</f>
        <v>0</v>
      </c>
      <c r="J64" s="235"/>
      <c r="K64" s="235">
        <f>SUM(K65:K73)</f>
        <v>0</v>
      </c>
      <c r="L64" s="235"/>
      <c r="M64" s="235">
        <f>SUM(M65:M73)</f>
        <v>0</v>
      </c>
      <c r="N64" s="225"/>
      <c r="O64" s="225">
        <f>SUM(O65:O73)</f>
        <v>0</v>
      </c>
      <c r="P64" s="225"/>
      <c r="Q64" s="225">
        <f>SUM(Q65:Q73)</f>
        <v>0</v>
      </c>
      <c r="R64" s="225"/>
      <c r="S64" s="225"/>
      <c r="T64" s="226"/>
      <c r="U64" s="225">
        <f>SUM(U65:U73)</f>
        <v>74.86</v>
      </c>
      <c r="AE64" t="s">
        <v>119</v>
      </c>
    </row>
    <row r="65" spans="1:60" outlineLevel="1">
      <c r="A65" s="212">
        <v>22</v>
      </c>
      <c r="B65" s="219" t="s">
        <v>188</v>
      </c>
      <c r="C65" s="264" t="s">
        <v>189</v>
      </c>
      <c r="D65" s="221" t="s">
        <v>190</v>
      </c>
      <c r="E65" s="227">
        <v>152.77949000000001</v>
      </c>
      <c r="F65" s="231">
        <f>H65+J65</f>
        <v>0</v>
      </c>
      <c r="G65" s="232">
        <f>ROUND(E65*F65,2)</f>
        <v>0</v>
      </c>
      <c r="H65" s="232"/>
      <c r="I65" s="232">
        <f>ROUND(E65*H65,2)</f>
        <v>0</v>
      </c>
      <c r="J65" s="232"/>
      <c r="K65" s="232">
        <f>ROUND(E65*J65,2)</f>
        <v>0</v>
      </c>
      <c r="L65" s="232">
        <v>21</v>
      </c>
      <c r="M65" s="232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0.49</v>
      </c>
      <c r="U65" s="221">
        <f>ROUND(E65*T65,2)</f>
        <v>74.86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123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12"/>
      <c r="B66" s="219"/>
      <c r="C66" s="266" t="s">
        <v>191</v>
      </c>
      <c r="D66" s="224"/>
      <c r="E66" s="229">
        <v>152.77949000000001</v>
      </c>
      <c r="F66" s="232"/>
      <c r="G66" s="232"/>
      <c r="H66" s="232"/>
      <c r="I66" s="232"/>
      <c r="J66" s="232"/>
      <c r="K66" s="232"/>
      <c r="L66" s="232"/>
      <c r="M66" s="232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127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2">
        <v>23</v>
      </c>
      <c r="B67" s="219" t="s">
        <v>192</v>
      </c>
      <c r="C67" s="264" t="s">
        <v>193</v>
      </c>
      <c r="D67" s="221" t="s">
        <v>190</v>
      </c>
      <c r="E67" s="227">
        <v>458.33846999999997</v>
      </c>
      <c r="F67" s="231">
        <f>H67+J67</f>
        <v>0</v>
      </c>
      <c r="G67" s="232">
        <f>ROUND(E67*F67,2)</f>
        <v>0</v>
      </c>
      <c r="H67" s="232"/>
      <c r="I67" s="232">
        <f>ROUND(E67*H67,2)</f>
        <v>0</v>
      </c>
      <c r="J67" s="232"/>
      <c r="K67" s="232">
        <f>ROUND(E67*J67,2)</f>
        <v>0</v>
      </c>
      <c r="L67" s="232">
        <v>21</v>
      </c>
      <c r="M67" s="232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123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12"/>
      <c r="B68" s="219"/>
      <c r="C68" s="266" t="s">
        <v>194</v>
      </c>
      <c r="D68" s="224"/>
      <c r="E68" s="229">
        <v>458.33846999999997</v>
      </c>
      <c r="F68" s="232"/>
      <c r="G68" s="232"/>
      <c r="H68" s="232"/>
      <c r="I68" s="232"/>
      <c r="J68" s="232"/>
      <c r="K68" s="232"/>
      <c r="L68" s="232"/>
      <c r="M68" s="232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127</v>
      </c>
      <c r="AF68" s="211">
        <v>0</v>
      </c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2.5" outlineLevel="1">
      <c r="A69" s="212">
        <v>24</v>
      </c>
      <c r="B69" s="219" t="s">
        <v>195</v>
      </c>
      <c r="C69" s="264" t="s">
        <v>196</v>
      </c>
      <c r="D69" s="221" t="s">
        <v>190</v>
      </c>
      <c r="E69" s="227">
        <v>147.99093999999999</v>
      </c>
      <c r="F69" s="231">
        <f>H69+J69</f>
        <v>0</v>
      </c>
      <c r="G69" s="232">
        <f>ROUND(E69*F69,2)</f>
        <v>0</v>
      </c>
      <c r="H69" s="232"/>
      <c r="I69" s="232">
        <f>ROUND(E69*H69,2)</f>
        <v>0</v>
      </c>
      <c r="J69" s="232"/>
      <c r="K69" s="232">
        <f>ROUND(E69*J69,2)</f>
        <v>0</v>
      </c>
      <c r="L69" s="232">
        <v>21</v>
      </c>
      <c r="M69" s="232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123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>
      <c r="A70" s="212"/>
      <c r="B70" s="219"/>
      <c r="C70" s="266" t="s">
        <v>197</v>
      </c>
      <c r="D70" s="224"/>
      <c r="E70" s="229">
        <v>147.99093999999999</v>
      </c>
      <c r="F70" s="232"/>
      <c r="G70" s="232"/>
      <c r="H70" s="232"/>
      <c r="I70" s="232"/>
      <c r="J70" s="232"/>
      <c r="K70" s="232"/>
      <c r="L70" s="232"/>
      <c r="M70" s="232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127</v>
      </c>
      <c r="AF70" s="211">
        <v>0</v>
      </c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>
      <c r="A71" s="212">
        <v>25</v>
      </c>
      <c r="B71" s="219" t="s">
        <v>198</v>
      </c>
      <c r="C71" s="264" t="s">
        <v>199</v>
      </c>
      <c r="D71" s="221" t="s">
        <v>190</v>
      </c>
      <c r="E71" s="227">
        <v>0.11575000000000001</v>
      </c>
      <c r="F71" s="231">
        <f>H71+J71</f>
        <v>0</v>
      </c>
      <c r="G71" s="232">
        <f>ROUND(E71*F71,2)</f>
        <v>0</v>
      </c>
      <c r="H71" s="232"/>
      <c r="I71" s="232">
        <f>ROUND(E71*H71,2)</f>
        <v>0</v>
      </c>
      <c r="J71" s="232"/>
      <c r="K71" s="232">
        <f>ROUND(E71*J71,2)</f>
        <v>0</v>
      </c>
      <c r="L71" s="232">
        <v>21</v>
      </c>
      <c r="M71" s="232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123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12"/>
      <c r="B72" s="219"/>
      <c r="C72" s="266" t="s">
        <v>200</v>
      </c>
      <c r="D72" s="224"/>
      <c r="E72" s="229">
        <v>0.11575000000000001</v>
      </c>
      <c r="F72" s="232"/>
      <c r="G72" s="232"/>
      <c r="H72" s="232"/>
      <c r="I72" s="232"/>
      <c r="J72" s="232"/>
      <c r="K72" s="232"/>
      <c r="L72" s="232"/>
      <c r="M72" s="232"/>
      <c r="N72" s="221"/>
      <c r="O72" s="221"/>
      <c r="P72" s="221"/>
      <c r="Q72" s="221"/>
      <c r="R72" s="221"/>
      <c r="S72" s="221"/>
      <c r="T72" s="222"/>
      <c r="U72" s="221"/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127</v>
      </c>
      <c r="AF72" s="211">
        <v>0</v>
      </c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>
      <c r="A73" s="212">
        <v>26</v>
      </c>
      <c r="B73" s="219" t="s">
        <v>201</v>
      </c>
      <c r="C73" s="264" t="s">
        <v>202</v>
      </c>
      <c r="D73" s="221" t="s">
        <v>190</v>
      </c>
      <c r="E73" s="227">
        <v>4.6727999999999996</v>
      </c>
      <c r="F73" s="231">
        <f>H73+J73</f>
        <v>0</v>
      </c>
      <c r="G73" s="232">
        <f>ROUND(E73*F73,2)</f>
        <v>0</v>
      </c>
      <c r="H73" s="232"/>
      <c r="I73" s="232">
        <f>ROUND(E73*H73,2)</f>
        <v>0</v>
      </c>
      <c r="J73" s="232"/>
      <c r="K73" s="232">
        <f>ROUND(E73*J73,2)</f>
        <v>0</v>
      </c>
      <c r="L73" s="232">
        <v>21</v>
      </c>
      <c r="M73" s="232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123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>
      <c r="A74" s="213" t="s">
        <v>118</v>
      </c>
      <c r="B74" s="220" t="s">
        <v>71</v>
      </c>
      <c r="C74" s="267" t="s">
        <v>72</v>
      </c>
      <c r="D74" s="225"/>
      <c r="E74" s="230"/>
      <c r="F74" s="235"/>
      <c r="G74" s="235">
        <f>SUMIF(AE75:AE75,"&lt;&gt;NOR",G75:G75)</f>
        <v>0</v>
      </c>
      <c r="H74" s="235"/>
      <c r="I74" s="235">
        <f>SUM(I75:I75)</f>
        <v>0</v>
      </c>
      <c r="J74" s="235"/>
      <c r="K74" s="235">
        <f>SUM(K75:K75)</f>
        <v>0</v>
      </c>
      <c r="L74" s="235"/>
      <c r="M74" s="235">
        <f>SUM(M75:M75)</f>
        <v>0</v>
      </c>
      <c r="N74" s="225"/>
      <c r="O74" s="225">
        <f>SUM(O75:O75)</f>
        <v>0</v>
      </c>
      <c r="P74" s="225"/>
      <c r="Q74" s="225">
        <f>SUM(Q75:Q75)</f>
        <v>0</v>
      </c>
      <c r="R74" s="225"/>
      <c r="S74" s="225"/>
      <c r="T74" s="226"/>
      <c r="U74" s="225">
        <f>SUM(U75:U75)</f>
        <v>78.27</v>
      </c>
      <c r="AE74" t="s">
        <v>119</v>
      </c>
    </row>
    <row r="75" spans="1:60" outlineLevel="1">
      <c r="A75" s="212">
        <v>27</v>
      </c>
      <c r="B75" s="219" t="s">
        <v>203</v>
      </c>
      <c r="C75" s="264" t="s">
        <v>204</v>
      </c>
      <c r="D75" s="221" t="s">
        <v>190</v>
      </c>
      <c r="E75" s="227">
        <v>246.91005999999999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21</v>
      </c>
      <c r="M75" s="232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0.317</v>
      </c>
      <c r="U75" s="221">
        <f>ROUND(E75*T75,2)</f>
        <v>78.27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123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>
      <c r="A76" s="213" t="s">
        <v>118</v>
      </c>
      <c r="B76" s="220" t="s">
        <v>73</v>
      </c>
      <c r="C76" s="267" t="s">
        <v>74</v>
      </c>
      <c r="D76" s="225"/>
      <c r="E76" s="230"/>
      <c r="F76" s="235"/>
      <c r="G76" s="235">
        <f>SUMIF(AE77:AE78,"&lt;&gt;NOR",G77:G78)</f>
        <v>0</v>
      </c>
      <c r="H76" s="235"/>
      <c r="I76" s="235">
        <f>SUM(I77:I78)</f>
        <v>0</v>
      </c>
      <c r="J76" s="235"/>
      <c r="K76" s="235">
        <f>SUM(K77:K78)</f>
        <v>0</v>
      </c>
      <c r="L76" s="235"/>
      <c r="M76" s="235">
        <f>SUM(M77:M78)</f>
        <v>0</v>
      </c>
      <c r="N76" s="225"/>
      <c r="O76" s="225">
        <f>SUM(O77:O78)</f>
        <v>0</v>
      </c>
      <c r="P76" s="225"/>
      <c r="Q76" s="225">
        <f>SUM(Q77:Q78)</f>
        <v>0.11575000000000001</v>
      </c>
      <c r="R76" s="225"/>
      <c r="S76" s="225"/>
      <c r="T76" s="226"/>
      <c r="U76" s="225">
        <f>SUM(U77:U78)</f>
        <v>1.2</v>
      </c>
      <c r="AE76" t="s">
        <v>119</v>
      </c>
    </row>
    <row r="77" spans="1:60" ht="22.5" outlineLevel="1">
      <c r="A77" s="212">
        <v>28</v>
      </c>
      <c r="B77" s="219" t="s">
        <v>205</v>
      </c>
      <c r="C77" s="264" t="s">
        <v>206</v>
      </c>
      <c r="D77" s="221" t="s">
        <v>122</v>
      </c>
      <c r="E77" s="227">
        <v>19.291250000000002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21</v>
      </c>
      <c r="M77" s="232">
        <f>G77*(1+L77/100)</f>
        <v>0</v>
      </c>
      <c r="N77" s="221">
        <v>0</v>
      </c>
      <c r="O77" s="221">
        <f>ROUND(E77*N77,5)</f>
        <v>0</v>
      </c>
      <c r="P77" s="221">
        <v>6.0000000000000001E-3</v>
      </c>
      <c r="Q77" s="221">
        <f>ROUND(E77*P77,5)</f>
        <v>0.11575000000000001</v>
      </c>
      <c r="R77" s="221"/>
      <c r="S77" s="221"/>
      <c r="T77" s="222">
        <v>6.2E-2</v>
      </c>
      <c r="U77" s="221">
        <f>ROUND(E77*T77,2)</f>
        <v>1.2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123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>
      <c r="A78" s="212"/>
      <c r="B78" s="219"/>
      <c r="C78" s="266" t="s">
        <v>207</v>
      </c>
      <c r="D78" s="224"/>
      <c r="E78" s="229">
        <v>19.291250000000002</v>
      </c>
      <c r="F78" s="232"/>
      <c r="G78" s="232"/>
      <c r="H78" s="232"/>
      <c r="I78" s="232"/>
      <c r="J78" s="232"/>
      <c r="K78" s="232"/>
      <c r="L78" s="232"/>
      <c r="M78" s="232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127</v>
      </c>
      <c r="AF78" s="211">
        <v>0</v>
      </c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>
      <c r="A79" s="213" t="s">
        <v>118</v>
      </c>
      <c r="B79" s="220" t="s">
        <v>75</v>
      </c>
      <c r="C79" s="267" t="s">
        <v>76</v>
      </c>
      <c r="D79" s="225"/>
      <c r="E79" s="230"/>
      <c r="F79" s="235"/>
      <c r="G79" s="235">
        <f>SUMIF(AE80:AE87,"&lt;&gt;NOR",G80:G87)</f>
        <v>0</v>
      </c>
      <c r="H79" s="235"/>
      <c r="I79" s="235">
        <f>SUM(I80:I87)</f>
        <v>0</v>
      </c>
      <c r="J79" s="235"/>
      <c r="K79" s="235">
        <f>SUM(K80:K87)</f>
        <v>0</v>
      </c>
      <c r="L79" s="235"/>
      <c r="M79" s="235">
        <f>SUM(M80:M87)</f>
        <v>0</v>
      </c>
      <c r="N79" s="225"/>
      <c r="O79" s="225">
        <f>SUM(O80:O87)</f>
        <v>18.135560000000002</v>
      </c>
      <c r="P79" s="225"/>
      <c r="Q79" s="225">
        <f>SUM(Q80:Q87)</f>
        <v>0</v>
      </c>
      <c r="R79" s="225"/>
      <c r="S79" s="225"/>
      <c r="T79" s="226"/>
      <c r="U79" s="225">
        <f>SUM(U80:U87)</f>
        <v>341.37</v>
      </c>
      <c r="AE79" t="s">
        <v>119</v>
      </c>
    </row>
    <row r="80" spans="1:60" ht="22.5" outlineLevel="1">
      <c r="A80" s="212">
        <v>29</v>
      </c>
      <c r="B80" s="219" t="s">
        <v>208</v>
      </c>
      <c r="C80" s="264" t="s">
        <v>209</v>
      </c>
      <c r="D80" s="221" t="s">
        <v>122</v>
      </c>
      <c r="E80" s="227">
        <v>1888.39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0.18</v>
      </c>
      <c r="U80" s="221">
        <f>ROUND(E80*T80,2)</f>
        <v>339.91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123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>
      <c r="A81" s="212"/>
      <c r="B81" s="219"/>
      <c r="C81" s="266" t="s">
        <v>210</v>
      </c>
      <c r="D81" s="224"/>
      <c r="E81" s="229">
        <v>1888.39</v>
      </c>
      <c r="F81" s="232"/>
      <c r="G81" s="232"/>
      <c r="H81" s="232"/>
      <c r="I81" s="232"/>
      <c r="J81" s="232"/>
      <c r="K81" s="232"/>
      <c r="L81" s="232"/>
      <c r="M81" s="232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127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>
      <c r="A82" s="212">
        <v>30</v>
      </c>
      <c r="B82" s="219" t="s">
        <v>211</v>
      </c>
      <c r="C82" s="264" t="s">
        <v>212</v>
      </c>
      <c r="D82" s="221" t="s">
        <v>122</v>
      </c>
      <c r="E82" s="227">
        <v>3776.78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4.7999999999999996E-3</v>
      </c>
      <c r="O82" s="221">
        <f>ROUND(E82*N82,5)</f>
        <v>18.128540000000001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213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>
      <c r="A83" s="212"/>
      <c r="B83" s="219"/>
      <c r="C83" s="266" t="s">
        <v>214</v>
      </c>
      <c r="D83" s="224"/>
      <c r="E83" s="229">
        <v>3776.78</v>
      </c>
      <c r="F83" s="232"/>
      <c r="G83" s="232"/>
      <c r="H83" s="232"/>
      <c r="I83" s="232"/>
      <c r="J83" s="232"/>
      <c r="K83" s="232"/>
      <c r="L83" s="232"/>
      <c r="M83" s="232"/>
      <c r="N83" s="221"/>
      <c r="O83" s="221"/>
      <c r="P83" s="221"/>
      <c r="Q83" s="221"/>
      <c r="R83" s="221"/>
      <c r="S83" s="221"/>
      <c r="T83" s="222"/>
      <c r="U83" s="221"/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127</v>
      </c>
      <c r="AF83" s="211">
        <v>0</v>
      </c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>
      <c r="A84" s="212">
        <v>31</v>
      </c>
      <c r="B84" s="219" t="s">
        <v>215</v>
      </c>
      <c r="C84" s="264" t="s">
        <v>216</v>
      </c>
      <c r="D84" s="221" t="s">
        <v>122</v>
      </c>
      <c r="E84" s="227">
        <v>3.9</v>
      </c>
      <c r="F84" s="231">
        <f>H84+J84</f>
        <v>0</v>
      </c>
      <c r="G84" s="232">
        <f>ROUND(E84*F84,2)</f>
        <v>0</v>
      </c>
      <c r="H84" s="232"/>
      <c r="I84" s="232">
        <f>ROUND(E84*H84,2)</f>
        <v>0</v>
      </c>
      <c r="J84" s="232"/>
      <c r="K84" s="232">
        <f>ROUND(E84*J84,2)</f>
        <v>0</v>
      </c>
      <c r="L84" s="232">
        <v>21</v>
      </c>
      <c r="M84" s="232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0.37440000000000001</v>
      </c>
      <c r="U84" s="221">
        <f>ROUND(E84*T84,2)</f>
        <v>1.46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123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>
      <c r="A85" s="212"/>
      <c r="B85" s="219"/>
      <c r="C85" s="266" t="s">
        <v>181</v>
      </c>
      <c r="D85" s="224"/>
      <c r="E85" s="229">
        <v>3.9</v>
      </c>
      <c r="F85" s="232"/>
      <c r="G85" s="232"/>
      <c r="H85" s="232"/>
      <c r="I85" s="232"/>
      <c r="J85" s="232"/>
      <c r="K85" s="232"/>
      <c r="L85" s="232"/>
      <c r="M85" s="232"/>
      <c r="N85" s="221"/>
      <c r="O85" s="221"/>
      <c r="P85" s="221"/>
      <c r="Q85" s="221"/>
      <c r="R85" s="221"/>
      <c r="S85" s="221"/>
      <c r="T85" s="222"/>
      <c r="U85" s="221"/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127</v>
      </c>
      <c r="AF85" s="211">
        <v>0</v>
      </c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>
      <c r="A86" s="212">
        <v>32</v>
      </c>
      <c r="B86" s="219" t="s">
        <v>217</v>
      </c>
      <c r="C86" s="264" t="s">
        <v>218</v>
      </c>
      <c r="D86" s="221" t="s">
        <v>122</v>
      </c>
      <c r="E86" s="227">
        <v>3.9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1">
        <v>1.8E-3</v>
      </c>
      <c r="O86" s="221">
        <f>ROUND(E86*N86,5)</f>
        <v>7.0200000000000002E-3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213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>
      <c r="A87" s="212"/>
      <c r="B87" s="219"/>
      <c r="C87" s="266" t="s">
        <v>181</v>
      </c>
      <c r="D87" s="224"/>
      <c r="E87" s="229">
        <v>3.9</v>
      </c>
      <c r="F87" s="232"/>
      <c r="G87" s="232"/>
      <c r="H87" s="232"/>
      <c r="I87" s="232"/>
      <c r="J87" s="232"/>
      <c r="K87" s="232"/>
      <c r="L87" s="232"/>
      <c r="M87" s="232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127</v>
      </c>
      <c r="AF87" s="211">
        <v>0</v>
      </c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>
      <c r="A88" s="213" t="s">
        <v>118</v>
      </c>
      <c r="B88" s="220" t="s">
        <v>77</v>
      </c>
      <c r="C88" s="267" t="s">
        <v>78</v>
      </c>
      <c r="D88" s="225"/>
      <c r="E88" s="230"/>
      <c r="F88" s="235"/>
      <c r="G88" s="235">
        <f>SUMIF(AE89:AE95,"&lt;&gt;NOR",G89:G95)</f>
        <v>0</v>
      </c>
      <c r="H88" s="235"/>
      <c r="I88" s="235">
        <f>SUM(I89:I95)</f>
        <v>0</v>
      </c>
      <c r="J88" s="235"/>
      <c r="K88" s="235">
        <f>SUM(K89:K95)</f>
        <v>0</v>
      </c>
      <c r="L88" s="235"/>
      <c r="M88" s="235">
        <f>SUM(M89:M95)</f>
        <v>0</v>
      </c>
      <c r="N88" s="225"/>
      <c r="O88" s="225">
        <f>SUM(O89:O95)</f>
        <v>1.5606100000000001</v>
      </c>
      <c r="P88" s="225"/>
      <c r="Q88" s="225">
        <f>SUM(Q89:Q95)</f>
        <v>0</v>
      </c>
      <c r="R88" s="225"/>
      <c r="S88" s="225"/>
      <c r="T88" s="226"/>
      <c r="U88" s="225">
        <f>SUM(U89:U95)</f>
        <v>171.45000000000002</v>
      </c>
      <c r="AE88" t="s">
        <v>119</v>
      </c>
    </row>
    <row r="89" spans="1:60" ht="22.5" outlineLevel="1">
      <c r="A89" s="212">
        <v>33</v>
      </c>
      <c r="B89" s="219" t="s">
        <v>219</v>
      </c>
      <c r="C89" s="264" t="s">
        <v>220</v>
      </c>
      <c r="D89" s="221" t="s">
        <v>158</v>
      </c>
      <c r="E89" s="227">
        <v>174.6</v>
      </c>
      <c r="F89" s="231">
        <f>H89+J89</f>
        <v>0</v>
      </c>
      <c r="G89" s="232">
        <f>ROUND(E89*F89,2)</f>
        <v>0</v>
      </c>
      <c r="H89" s="232"/>
      <c r="I89" s="232">
        <f>ROUND(E89*H89,2)</f>
        <v>0</v>
      </c>
      <c r="J89" s="232"/>
      <c r="K89" s="232">
        <f>ROUND(E89*J89,2)</f>
        <v>0</v>
      </c>
      <c r="L89" s="232">
        <v>21</v>
      </c>
      <c r="M89" s="232">
        <f>G89*(1+L89/100)</f>
        <v>0</v>
      </c>
      <c r="N89" s="221">
        <v>2.0600000000000002E-3</v>
      </c>
      <c r="O89" s="221">
        <f>ROUND(E89*N89,5)</f>
        <v>0.35968</v>
      </c>
      <c r="P89" s="221">
        <v>0</v>
      </c>
      <c r="Q89" s="221">
        <f>ROUND(E89*P89,5)</f>
        <v>0</v>
      </c>
      <c r="R89" s="221"/>
      <c r="S89" s="221"/>
      <c r="T89" s="222">
        <v>0.82899999999999996</v>
      </c>
      <c r="U89" s="221">
        <f>ROUND(E89*T89,2)</f>
        <v>144.74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123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>
      <c r="A90" s="212"/>
      <c r="B90" s="219"/>
      <c r="C90" s="266" t="s">
        <v>221</v>
      </c>
      <c r="D90" s="224"/>
      <c r="E90" s="229">
        <v>35.4</v>
      </c>
      <c r="F90" s="232"/>
      <c r="G90" s="232"/>
      <c r="H90" s="232"/>
      <c r="I90" s="232"/>
      <c r="J90" s="232"/>
      <c r="K90" s="232"/>
      <c r="L90" s="232"/>
      <c r="M90" s="232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127</v>
      </c>
      <c r="AF90" s="211">
        <v>0</v>
      </c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>
      <c r="A91" s="212"/>
      <c r="B91" s="219"/>
      <c r="C91" s="266" t="s">
        <v>222</v>
      </c>
      <c r="D91" s="224"/>
      <c r="E91" s="229">
        <v>110.7</v>
      </c>
      <c r="F91" s="232"/>
      <c r="G91" s="232"/>
      <c r="H91" s="232"/>
      <c r="I91" s="232"/>
      <c r="J91" s="232"/>
      <c r="K91" s="232"/>
      <c r="L91" s="232"/>
      <c r="M91" s="232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127</v>
      </c>
      <c r="AF91" s="211">
        <v>0</v>
      </c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>
      <c r="A92" s="212"/>
      <c r="B92" s="219"/>
      <c r="C92" s="266" t="s">
        <v>223</v>
      </c>
      <c r="D92" s="224"/>
      <c r="E92" s="229">
        <v>28.5</v>
      </c>
      <c r="F92" s="232"/>
      <c r="G92" s="232"/>
      <c r="H92" s="232"/>
      <c r="I92" s="232"/>
      <c r="J92" s="232"/>
      <c r="K92" s="232"/>
      <c r="L92" s="232"/>
      <c r="M92" s="232"/>
      <c r="N92" s="221"/>
      <c r="O92" s="221"/>
      <c r="P92" s="221"/>
      <c r="Q92" s="221"/>
      <c r="R92" s="221"/>
      <c r="S92" s="221"/>
      <c r="T92" s="222"/>
      <c r="U92" s="221"/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127</v>
      </c>
      <c r="AF92" s="211">
        <v>0</v>
      </c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>
      <c r="A93" s="212">
        <v>34</v>
      </c>
      <c r="B93" s="219" t="s">
        <v>224</v>
      </c>
      <c r="C93" s="264" t="s">
        <v>225</v>
      </c>
      <c r="D93" s="221" t="s">
        <v>158</v>
      </c>
      <c r="E93" s="227">
        <v>26</v>
      </c>
      <c r="F93" s="231">
        <f>H93+J93</f>
        <v>0</v>
      </c>
      <c r="G93" s="232">
        <f>ROUND(E93*F93,2)</f>
        <v>0</v>
      </c>
      <c r="H93" s="232"/>
      <c r="I93" s="232">
        <f>ROUND(E93*H93,2)</f>
        <v>0</v>
      </c>
      <c r="J93" s="232"/>
      <c r="K93" s="232">
        <f>ROUND(E93*J93,2)</f>
        <v>0</v>
      </c>
      <c r="L93" s="232">
        <v>21</v>
      </c>
      <c r="M93" s="232">
        <f>G93*(1+L93/100)</f>
        <v>0</v>
      </c>
      <c r="N93" s="221">
        <v>1.98E-3</v>
      </c>
      <c r="O93" s="221">
        <f>ROUND(E93*N93,5)</f>
        <v>5.1479999999999998E-2</v>
      </c>
      <c r="P93" s="221">
        <v>0</v>
      </c>
      <c r="Q93" s="221">
        <f>ROUND(E93*P93,5)</f>
        <v>0</v>
      </c>
      <c r="R93" s="221"/>
      <c r="S93" s="221"/>
      <c r="T93" s="222">
        <v>0.73899999999999999</v>
      </c>
      <c r="U93" s="221">
        <f>ROUND(E93*T93,2)</f>
        <v>19.21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123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>
      <c r="A94" s="212"/>
      <c r="B94" s="219"/>
      <c r="C94" s="266" t="s">
        <v>187</v>
      </c>
      <c r="D94" s="224"/>
      <c r="E94" s="229">
        <v>26</v>
      </c>
      <c r="F94" s="232"/>
      <c r="G94" s="232"/>
      <c r="H94" s="232"/>
      <c r="I94" s="232"/>
      <c r="J94" s="232"/>
      <c r="K94" s="232"/>
      <c r="L94" s="232"/>
      <c r="M94" s="232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127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>
      <c r="A95" s="212">
        <v>35</v>
      </c>
      <c r="B95" s="219" t="s">
        <v>226</v>
      </c>
      <c r="C95" s="264" t="s">
        <v>227</v>
      </c>
      <c r="D95" s="221" t="s">
        <v>228</v>
      </c>
      <c r="E95" s="227">
        <v>15</v>
      </c>
      <c r="F95" s="231">
        <f>H95+J95</f>
        <v>0</v>
      </c>
      <c r="G95" s="232">
        <f>ROUND(E95*F95,2)</f>
        <v>0</v>
      </c>
      <c r="H95" s="232"/>
      <c r="I95" s="232">
        <f>ROUND(E95*H95,2)</f>
        <v>0</v>
      </c>
      <c r="J95" s="232"/>
      <c r="K95" s="232">
        <f>ROUND(E95*J95,2)</f>
        <v>0</v>
      </c>
      <c r="L95" s="232">
        <v>21</v>
      </c>
      <c r="M95" s="232">
        <f>G95*(1+L95/100)</f>
        <v>0</v>
      </c>
      <c r="N95" s="221">
        <v>7.6630000000000004E-2</v>
      </c>
      <c r="O95" s="221">
        <f>ROUND(E95*N95,5)</f>
        <v>1.1494500000000001</v>
      </c>
      <c r="P95" s="221">
        <v>0</v>
      </c>
      <c r="Q95" s="221">
        <f>ROUND(E95*P95,5)</f>
        <v>0</v>
      </c>
      <c r="R95" s="221"/>
      <c r="S95" s="221"/>
      <c r="T95" s="222">
        <v>0.5</v>
      </c>
      <c r="U95" s="221">
        <f>ROUND(E95*T95,2)</f>
        <v>7.5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123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>
      <c r="A96" s="213" t="s">
        <v>118</v>
      </c>
      <c r="B96" s="220" t="s">
        <v>79</v>
      </c>
      <c r="C96" s="267" t="s">
        <v>80</v>
      </c>
      <c r="D96" s="225"/>
      <c r="E96" s="230"/>
      <c r="F96" s="235"/>
      <c r="G96" s="235">
        <f>SUMIF(AE97:AE97,"&lt;&gt;NOR",G97:G97)</f>
        <v>0</v>
      </c>
      <c r="H96" s="235"/>
      <c r="I96" s="235">
        <f>SUM(I97:I97)</f>
        <v>0</v>
      </c>
      <c r="J96" s="235"/>
      <c r="K96" s="235">
        <f>SUM(K97:K97)</f>
        <v>0</v>
      </c>
      <c r="L96" s="235"/>
      <c r="M96" s="235">
        <f>SUM(M97:M97)</f>
        <v>0</v>
      </c>
      <c r="N96" s="225"/>
      <c r="O96" s="225">
        <f>SUM(O97:O97)</f>
        <v>9.4800000000000006E-3</v>
      </c>
      <c r="P96" s="225"/>
      <c r="Q96" s="225">
        <f>SUM(Q97:Q97)</f>
        <v>0</v>
      </c>
      <c r="R96" s="225"/>
      <c r="S96" s="225"/>
      <c r="T96" s="226"/>
      <c r="U96" s="225">
        <f>SUM(U97:U97)</f>
        <v>13.34</v>
      </c>
      <c r="AE96" t="s">
        <v>119</v>
      </c>
    </row>
    <row r="97" spans="1:60" outlineLevel="1">
      <c r="A97" s="212">
        <v>36</v>
      </c>
      <c r="B97" s="219" t="s">
        <v>229</v>
      </c>
      <c r="C97" s="264" t="s">
        <v>230</v>
      </c>
      <c r="D97" s="221" t="s">
        <v>228</v>
      </c>
      <c r="E97" s="227">
        <v>12</v>
      </c>
      <c r="F97" s="231">
        <f>H97+J97</f>
        <v>0</v>
      </c>
      <c r="G97" s="232">
        <f>ROUND(E97*F97,2)</f>
        <v>0</v>
      </c>
      <c r="H97" s="232"/>
      <c r="I97" s="232">
        <f>ROUND(E97*H97,2)</f>
        <v>0</v>
      </c>
      <c r="J97" s="232"/>
      <c r="K97" s="232">
        <f>ROUND(E97*J97,2)</f>
        <v>0</v>
      </c>
      <c r="L97" s="232">
        <v>21</v>
      </c>
      <c r="M97" s="232">
        <f>G97*(1+L97/100)</f>
        <v>0</v>
      </c>
      <c r="N97" s="221">
        <v>7.9000000000000001E-4</v>
      </c>
      <c r="O97" s="221">
        <f>ROUND(E97*N97,5)</f>
        <v>9.4800000000000006E-3</v>
      </c>
      <c r="P97" s="221">
        <v>0</v>
      </c>
      <c r="Q97" s="221">
        <f>ROUND(E97*P97,5)</f>
        <v>0</v>
      </c>
      <c r="R97" s="221"/>
      <c r="S97" s="221"/>
      <c r="T97" s="222">
        <v>1.1120000000000001</v>
      </c>
      <c r="U97" s="221">
        <f>ROUND(E97*T97,2)</f>
        <v>13.34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123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>
      <c r="A98" s="213" t="s">
        <v>118</v>
      </c>
      <c r="B98" s="220" t="s">
        <v>81</v>
      </c>
      <c r="C98" s="267" t="s">
        <v>82</v>
      </c>
      <c r="D98" s="225"/>
      <c r="E98" s="230"/>
      <c r="F98" s="235"/>
      <c r="G98" s="235">
        <f>SUMIF(AE99:AE134,"&lt;&gt;NOR",G99:G134)</f>
        <v>0</v>
      </c>
      <c r="H98" s="235"/>
      <c r="I98" s="235">
        <f>SUM(I99:I134)</f>
        <v>0</v>
      </c>
      <c r="J98" s="235"/>
      <c r="K98" s="235">
        <f>SUM(K99:K134)</f>
        <v>0</v>
      </c>
      <c r="L98" s="235"/>
      <c r="M98" s="235">
        <f>SUM(M99:M134)</f>
        <v>0</v>
      </c>
      <c r="N98" s="225"/>
      <c r="O98" s="225">
        <f>SUM(O99:O134)</f>
        <v>47.728129999999993</v>
      </c>
      <c r="P98" s="225"/>
      <c r="Q98" s="225">
        <f>SUM(Q99:Q134)</f>
        <v>2.75848</v>
      </c>
      <c r="R98" s="225"/>
      <c r="S98" s="225"/>
      <c r="T98" s="226"/>
      <c r="U98" s="225">
        <f>SUM(U99:U134)</f>
        <v>1270.3800000000001</v>
      </c>
      <c r="AE98" t="s">
        <v>119</v>
      </c>
    </row>
    <row r="99" spans="1:60" outlineLevel="1">
      <c r="A99" s="212">
        <v>37</v>
      </c>
      <c r="B99" s="219" t="s">
        <v>231</v>
      </c>
      <c r="C99" s="264" t="s">
        <v>232</v>
      </c>
      <c r="D99" s="221" t="s">
        <v>122</v>
      </c>
      <c r="E99" s="227">
        <v>115.2</v>
      </c>
      <c r="F99" s="231">
        <f>H99+J99</f>
        <v>0</v>
      </c>
      <c r="G99" s="232">
        <f>ROUND(E99*F99,2)</f>
        <v>0</v>
      </c>
      <c r="H99" s="232"/>
      <c r="I99" s="232">
        <f>ROUND(E99*H99,2)</f>
        <v>0</v>
      </c>
      <c r="J99" s="232"/>
      <c r="K99" s="232">
        <f>ROUND(E99*J99,2)</f>
        <v>0</v>
      </c>
      <c r="L99" s="232">
        <v>21</v>
      </c>
      <c r="M99" s="232">
        <f>G99*(1+L99/100)</f>
        <v>0</v>
      </c>
      <c r="N99" s="221">
        <v>0</v>
      </c>
      <c r="O99" s="221">
        <f>ROUND(E99*N99,5)</f>
        <v>0</v>
      </c>
      <c r="P99" s="221">
        <v>1.4E-2</v>
      </c>
      <c r="Q99" s="221">
        <f>ROUND(E99*P99,5)</f>
        <v>1.6128</v>
      </c>
      <c r="R99" s="221"/>
      <c r="S99" s="221"/>
      <c r="T99" s="222">
        <v>0.08</v>
      </c>
      <c r="U99" s="221">
        <f>ROUND(E99*T99,2)</f>
        <v>9.2200000000000006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123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>
      <c r="A100" s="212"/>
      <c r="B100" s="219"/>
      <c r="C100" s="266" t="s">
        <v>233</v>
      </c>
      <c r="D100" s="224"/>
      <c r="E100" s="229">
        <v>115.2</v>
      </c>
      <c r="F100" s="232"/>
      <c r="G100" s="232"/>
      <c r="H100" s="232"/>
      <c r="I100" s="232"/>
      <c r="J100" s="232"/>
      <c r="K100" s="232"/>
      <c r="L100" s="232"/>
      <c r="M100" s="232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127</v>
      </c>
      <c r="AF100" s="211">
        <v>0</v>
      </c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>
      <c r="A101" s="212">
        <v>38</v>
      </c>
      <c r="B101" s="219" t="s">
        <v>234</v>
      </c>
      <c r="C101" s="264" t="s">
        <v>235</v>
      </c>
      <c r="D101" s="221" t="s">
        <v>122</v>
      </c>
      <c r="E101" s="227">
        <v>81.834000000000003</v>
      </c>
      <c r="F101" s="231">
        <f>H101+J101</f>
        <v>0</v>
      </c>
      <c r="G101" s="232">
        <f>ROUND(E101*F101,2)</f>
        <v>0</v>
      </c>
      <c r="H101" s="232"/>
      <c r="I101" s="232">
        <f>ROUND(E101*H101,2)</f>
        <v>0</v>
      </c>
      <c r="J101" s="232"/>
      <c r="K101" s="232">
        <f>ROUND(E101*J101,2)</f>
        <v>0</v>
      </c>
      <c r="L101" s="232">
        <v>21</v>
      </c>
      <c r="M101" s="232">
        <f>G101*(1+L101/100)</f>
        <v>0</v>
      </c>
      <c r="N101" s="221">
        <v>1.6000000000000001E-4</v>
      </c>
      <c r="O101" s="221">
        <f>ROUND(E101*N101,5)</f>
        <v>1.3089999999999999E-2</v>
      </c>
      <c r="P101" s="221">
        <v>1.4E-2</v>
      </c>
      <c r="Q101" s="221">
        <f>ROUND(E101*P101,5)</f>
        <v>1.14568</v>
      </c>
      <c r="R101" s="221"/>
      <c r="S101" s="221"/>
      <c r="T101" s="222">
        <v>0.10199999999999999</v>
      </c>
      <c r="U101" s="221">
        <f>ROUND(E101*T101,2)</f>
        <v>8.35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123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2.5" outlineLevel="1">
      <c r="A102" s="212"/>
      <c r="B102" s="219"/>
      <c r="C102" s="266" t="s">
        <v>236</v>
      </c>
      <c r="D102" s="224"/>
      <c r="E102" s="229">
        <v>60.374000000000002</v>
      </c>
      <c r="F102" s="232"/>
      <c r="G102" s="232"/>
      <c r="H102" s="232"/>
      <c r="I102" s="232"/>
      <c r="J102" s="232"/>
      <c r="K102" s="232"/>
      <c r="L102" s="232"/>
      <c r="M102" s="232"/>
      <c r="N102" s="221"/>
      <c r="O102" s="221"/>
      <c r="P102" s="221"/>
      <c r="Q102" s="221"/>
      <c r="R102" s="221"/>
      <c r="S102" s="221"/>
      <c r="T102" s="222"/>
      <c r="U102" s="22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127</v>
      </c>
      <c r="AF102" s="211">
        <v>0</v>
      </c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>
      <c r="A103" s="212"/>
      <c r="B103" s="219"/>
      <c r="C103" s="266" t="s">
        <v>237</v>
      </c>
      <c r="D103" s="224"/>
      <c r="E103" s="229">
        <v>21.46</v>
      </c>
      <c r="F103" s="232"/>
      <c r="G103" s="232"/>
      <c r="H103" s="232"/>
      <c r="I103" s="232"/>
      <c r="J103" s="232"/>
      <c r="K103" s="232"/>
      <c r="L103" s="232"/>
      <c r="M103" s="232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127</v>
      </c>
      <c r="AF103" s="211">
        <v>0</v>
      </c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2.5" outlineLevel="1">
      <c r="A104" s="212">
        <v>39</v>
      </c>
      <c r="B104" s="219" t="s">
        <v>238</v>
      </c>
      <c r="C104" s="264" t="s">
        <v>239</v>
      </c>
      <c r="D104" s="221" t="s">
        <v>158</v>
      </c>
      <c r="E104" s="227">
        <v>117</v>
      </c>
      <c r="F104" s="231">
        <f>H104+J104</f>
        <v>0</v>
      </c>
      <c r="G104" s="232">
        <f>ROUND(E104*F104,2)</f>
        <v>0</v>
      </c>
      <c r="H104" s="232"/>
      <c r="I104" s="232">
        <f>ROUND(E104*H104,2)</f>
        <v>0</v>
      </c>
      <c r="J104" s="232"/>
      <c r="K104" s="232">
        <f>ROUND(E104*J104,2)</f>
        <v>0</v>
      </c>
      <c r="L104" s="232">
        <v>21</v>
      </c>
      <c r="M104" s="232">
        <f>G104*(1+L104/100)</f>
        <v>0</v>
      </c>
      <c r="N104" s="221">
        <v>1.115E-2</v>
      </c>
      <c r="O104" s="221">
        <f>ROUND(E104*N104,5)</f>
        <v>1.3045500000000001</v>
      </c>
      <c r="P104" s="221">
        <v>0</v>
      </c>
      <c r="Q104" s="221">
        <f>ROUND(E104*P104,5)</f>
        <v>0</v>
      </c>
      <c r="R104" s="221"/>
      <c r="S104" s="221"/>
      <c r="T104" s="222">
        <v>0.40799999999999997</v>
      </c>
      <c r="U104" s="221">
        <f>ROUND(E104*T104,2)</f>
        <v>47.74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123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>
      <c r="A105" s="212"/>
      <c r="B105" s="219"/>
      <c r="C105" s="266" t="s">
        <v>240</v>
      </c>
      <c r="D105" s="224"/>
      <c r="E105" s="229">
        <v>117</v>
      </c>
      <c r="F105" s="232"/>
      <c r="G105" s="232"/>
      <c r="H105" s="232"/>
      <c r="I105" s="232"/>
      <c r="J105" s="232"/>
      <c r="K105" s="232"/>
      <c r="L105" s="232"/>
      <c r="M105" s="232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127</v>
      </c>
      <c r="AF105" s="211">
        <v>0</v>
      </c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>
      <c r="A106" s="212">
        <v>40</v>
      </c>
      <c r="B106" s="219" t="s">
        <v>241</v>
      </c>
      <c r="C106" s="264" t="s">
        <v>242</v>
      </c>
      <c r="D106" s="221" t="s">
        <v>158</v>
      </c>
      <c r="E106" s="227">
        <v>360</v>
      </c>
      <c r="F106" s="231">
        <f>H106+J106</f>
        <v>0</v>
      </c>
      <c r="G106" s="232">
        <f>ROUND(E106*F106,2)</f>
        <v>0</v>
      </c>
      <c r="H106" s="232"/>
      <c r="I106" s="232">
        <f>ROUND(E106*H106,2)</f>
        <v>0</v>
      </c>
      <c r="J106" s="232"/>
      <c r="K106" s="232">
        <f>ROUND(E106*J106,2)</f>
        <v>0</v>
      </c>
      <c r="L106" s="232">
        <v>21</v>
      </c>
      <c r="M106" s="232">
        <f>G106*(1+L106/100)</f>
        <v>0</v>
      </c>
      <c r="N106" s="221">
        <v>6.0699999999999999E-3</v>
      </c>
      <c r="O106" s="221">
        <f>ROUND(E106*N106,5)</f>
        <v>2.1852</v>
      </c>
      <c r="P106" s="221">
        <v>0</v>
      </c>
      <c r="Q106" s="221">
        <f>ROUND(E106*P106,5)</f>
        <v>0</v>
      </c>
      <c r="R106" s="221"/>
      <c r="S106" s="221"/>
      <c r="T106" s="222">
        <v>0.26200000000000001</v>
      </c>
      <c r="U106" s="221">
        <f>ROUND(E106*T106,2)</f>
        <v>94.32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123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>
      <c r="A107" s="212"/>
      <c r="B107" s="219"/>
      <c r="C107" s="266" t="s">
        <v>243</v>
      </c>
      <c r="D107" s="224"/>
      <c r="E107" s="229">
        <v>360</v>
      </c>
      <c r="F107" s="232"/>
      <c r="G107" s="232"/>
      <c r="H107" s="232"/>
      <c r="I107" s="232"/>
      <c r="J107" s="232"/>
      <c r="K107" s="232"/>
      <c r="L107" s="232"/>
      <c r="M107" s="232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127</v>
      </c>
      <c r="AF107" s="211">
        <v>0</v>
      </c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>
      <c r="A108" s="212">
        <v>41</v>
      </c>
      <c r="B108" s="219" t="s">
        <v>244</v>
      </c>
      <c r="C108" s="264" t="s">
        <v>245</v>
      </c>
      <c r="D108" s="221" t="s">
        <v>122</v>
      </c>
      <c r="E108" s="227">
        <v>77.313000000000002</v>
      </c>
      <c r="F108" s="231">
        <f>H108+J108</f>
        <v>0</v>
      </c>
      <c r="G108" s="232">
        <f>ROUND(E108*F108,2)</f>
        <v>0</v>
      </c>
      <c r="H108" s="232"/>
      <c r="I108" s="232">
        <f>ROUND(E108*H108,2)</f>
        <v>0</v>
      </c>
      <c r="J108" s="232"/>
      <c r="K108" s="232">
        <f>ROUND(E108*J108,2)</f>
        <v>0</v>
      </c>
      <c r="L108" s="232">
        <v>21</v>
      </c>
      <c r="M108" s="232">
        <f>G108*(1+L108/100)</f>
        <v>0</v>
      </c>
      <c r="N108" s="221">
        <v>1.452E-2</v>
      </c>
      <c r="O108" s="221">
        <f>ROUND(E108*N108,5)</f>
        <v>1.1225799999999999</v>
      </c>
      <c r="P108" s="221">
        <v>0</v>
      </c>
      <c r="Q108" s="221">
        <f>ROUND(E108*P108,5)</f>
        <v>0</v>
      </c>
      <c r="R108" s="221"/>
      <c r="S108" s="221"/>
      <c r="T108" s="222">
        <v>0.38700000000000001</v>
      </c>
      <c r="U108" s="221">
        <f>ROUND(E108*T108,2)</f>
        <v>29.92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123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>
      <c r="A109" s="212"/>
      <c r="B109" s="219"/>
      <c r="C109" s="266" t="s">
        <v>246</v>
      </c>
      <c r="D109" s="224"/>
      <c r="E109" s="229">
        <v>77.313000000000002</v>
      </c>
      <c r="F109" s="232"/>
      <c r="G109" s="232"/>
      <c r="H109" s="232"/>
      <c r="I109" s="232"/>
      <c r="J109" s="232"/>
      <c r="K109" s="232"/>
      <c r="L109" s="232"/>
      <c r="M109" s="232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127</v>
      </c>
      <c r="AF109" s="211">
        <v>0</v>
      </c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>
      <c r="A110" s="212">
        <v>42</v>
      </c>
      <c r="B110" s="219" t="s">
        <v>247</v>
      </c>
      <c r="C110" s="264" t="s">
        <v>248</v>
      </c>
      <c r="D110" s="221" t="s">
        <v>228</v>
      </c>
      <c r="E110" s="227">
        <v>720</v>
      </c>
      <c r="F110" s="231">
        <f>H110+J110</f>
        <v>0</v>
      </c>
      <c r="G110" s="232">
        <f>ROUND(E110*F110,2)</f>
        <v>0</v>
      </c>
      <c r="H110" s="232"/>
      <c r="I110" s="232">
        <f>ROUND(E110*H110,2)</f>
        <v>0</v>
      </c>
      <c r="J110" s="232"/>
      <c r="K110" s="232">
        <f>ROUND(E110*J110,2)</f>
        <v>0</v>
      </c>
      <c r="L110" s="232">
        <v>21</v>
      </c>
      <c r="M110" s="232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5.5E-2</v>
      </c>
      <c r="U110" s="221">
        <f>ROUND(E110*T110,2)</f>
        <v>39.6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123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>
      <c r="A111" s="212"/>
      <c r="B111" s="219"/>
      <c r="C111" s="266" t="s">
        <v>249</v>
      </c>
      <c r="D111" s="224"/>
      <c r="E111" s="229">
        <v>720</v>
      </c>
      <c r="F111" s="232"/>
      <c r="G111" s="232"/>
      <c r="H111" s="232"/>
      <c r="I111" s="232"/>
      <c r="J111" s="232"/>
      <c r="K111" s="232"/>
      <c r="L111" s="232"/>
      <c r="M111" s="232"/>
      <c r="N111" s="221"/>
      <c r="O111" s="221"/>
      <c r="P111" s="221"/>
      <c r="Q111" s="221"/>
      <c r="R111" s="221"/>
      <c r="S111" s="221"/>
      <c r="T111" s="222"/>
      <c r="U111" s="22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127</v>
      </c>
      <c r="AF111" s="211">
        <v>0</v>
      </c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>
      <c r="A112" s="212">
        <v>43</v>
      </c>
      <c r="B112" s="219" t="s">
        <v>241</v>
      </c>
      <c r="C112" s="264" t="s">
        <v>250</v>
      </c>
      <c r="D112" s="221" t="s">
        <v>158</v>
      </c>
      <c r="E112" s="227">
        <v>306.45999999999998</v>
      </c>
      <c r="F112" s="231">
        <f>H112+J112</f>
        <v>0</v>
      </c>
      <c r="G112" s="232">
        <f>ROUND(E112*F112,2)</f>
        <v>0</v>
      </c>
      <c r="H112" s="232"/>
      <c r="I112" s="232">
        <f>ROUND(E112*H112,2)</f>
        <v>0</v>
      </c>
      <c r="J112" s="232"/>
      <c r="K112" s="232">
        <f>ROUND(E112*J112,2)</f>
        <v>0</v>
      </c>
      <c r="L112" s="232">
        <v>21</v>
      </c>
      <c r="M112" s="232">
        <f>G112*(1+L112/100)</f>
        <v>0</v>
      </c>
      <c r="N112" s="221">
        <v>6.0699999999999999E-3</v>
      </c>
      <c r="O112" s="221">
        <f>ROUND(E112*N112,5)</f>
        <v>1.8602099999999999</v>
      </c>
      <c r="P112" s="221">
        <v>0</v>
      </c>
      <c r="Q112" s="221">
        <f>ROUND(E112*P112,5)</f>
        <v>0</v>
      </c>
      <c r="R112" s="221"/>
      <c r="S112" s="221"/>
      <c r="T112" s="222">
        <v>0.26200000000000001</v>
      </c>
      <c r="U112" s="221">
        <f>ROUND(E112*T112,2)</f>
        <v>80.290000000000006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123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>
      <c r="A113" s="212"/>
      <c r="B113" s="219"/>
      <c r="C113" s="266" t="s">
        <v>251</v>
      </c>
      <c r="D113" s="224"/>
      <c r="E113" s="229">
        <v>306.45999999999998</v>
      </c>
      <c r="F113" s="232"/>
      <c r="G113" s="232"/>
      <c r="H113" s="232"/>
      <c r="I113" s="232"/>
      <c r="J113" s="232"/>
      <c r="K113" s="232"/>
      <c r="L113" s="232"/>
      <c r="M113" s="232"/>
      <c r="N113" s="221"/>
      <c r="O113" s="221"/>
      <c r="P113" s="221"/>
      <c r="Q113" s="221"/>
      <c r="R113" s="221"/>
      <c r="S113" s="221"/>
      <c r="T113" s="222"/>
      <c r="U113" s="22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127</v>
      </c>
      <c r="AF113" s="211">
        <v>0</v>
      </c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>
      <c r="A114" s="212">
        <v>44</v>
      </c>
      <c r="B114" s="219" t="s">
        <v>252</v>
      </c>
      <c r="C114" s="264" t="s">
        <v>253</v>
      </c>
      <c r="D114" s="221" t="s">
        <v>158</v>
      </c>
      <c r="E114" s="227">
        <v>114.9225</v>
      </c>
      <c r="F114" s="231">
        <f>H114+J114</f>
        <v>0</v>
      </c>
      <c r="G114" s="232">
        <f>ROUND(E114*F114,2)</f>
        <v>0</v>
      </c>
      <c r="H114" s="232"/>
      <c r="I114" s="232">
        <f>ROUND(E114*H114,2)</f>
        <v>0</v>
      </c>
      <c r="J114" s="232"/>
      <c r="K114" s="232">
        <f>ROUND(E114*J114,2)</f>
        <v>0</v>
      </c>
      <c r="L114" s="232">
        <v>21</v>
      </c>
      <c r="M114" s="232">
        <f>G114*(1+L114/100)</f>
        <v>0</v>
      </c>
      <c r="N114" s="221">
        <v>6.79E-3</v>
      </c>
      <c r="O114" s="221">
        <f>ROUND(E114*N114,5)</f>
        <v>0.78032000000000001</v>
      </c>
      <c r="P114" s="221">
        <v>0</v>
      </c>
      <c r="Q114" s="221">
        <f>ROUND(E114*P114,5)</f>
        <v>0</v>
      </c>
      <c r="R114" s="221"/>
      <c r="S114" s="221"/>
      <c r="T114" s="222">
        <v>0.26200000000000001</v>
      </c>
      <c r="U114" s="221">
        <f>ROUND(E114*T114,2)</f>
        <v>30.11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123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>
      <c r="A115" s="212"/>
      <c r="B115" s="219"/>
      <c r="C115" s="266" t="s">
        <v>254</v>
      </c>
      <c r="D115" s="224"/>
      <c r="E115" s="229">
        <v>114.9225</v>
      </c>
      <c r="F115" s="232"/>
      <c r="G115" s="232"/>
      <c r="H115" s="232"/>
      <c r="I115" s="232"/>
      <c r="J115" s="232"/>
      <c r="K115" s="232"/>
      <c r="L115" s="232"/>
      <c r="M115" s="232"/>
      <c r="N115" s="221"/>
      <c r="O115" s="221"/>
      <c r="P115" s="221"/>
      <c r="Q115" s="221"/>
      <c r="R115" s="221"/>
      <c r="S115" s="221"/>
      <c r="T115" s="222"/>
      <c r="U115" s="22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127</v>
      </c>
      <c r="AF115" s="211">
        <v>0</v>
      </c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>
      <c r="A116" s="212">
        <v>45</v>
      </c>
      <c r="B116" s="219" t="s">
        <v>255</v>
      </c>
      <c r="C116" s="264" t="s">
        <v>256</v>
      </c>
      <c r="D116" s="221" t="s">
        <v>158</v>
      </c>
      <c r="E116" s="227">
        <v>108</v>
      </c>
      <c r="F116" s="231">
        <f>H116+J116</f>
        <v>0</v>
      </c>
      <c r="G116" s="232">
        <f>ROUND(E116*F116,2)</f>
        <v>0</v>
      </c>
      <c r="H116" s="232"/>
      <c r="I116" s="232">
        <f>ROUND(E116*H116,2)</f>
        <v>0</v>
      </c>
      <c r="J116" s="232"/>
      <c r="K116" s="232">
        <f>ROUND(E116*J116,2)</f>
        <v>0</v>
      </c>
      <c r="L116" s="232">
        <v>21</v>
      </c>
      <c r="M116" s="232">
        <f>G116*(1+L116/100)</f>
        <v>0</v>
      </c>
      <c r="N116" s="221">
        <v>7.2000000000000005E-4</v>
      </c>
      <c r="O116" s="221">
        <f>ROUND(E116*N116,5)</f>
        <v>7.7759999999999996E-2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213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>
      <c r="A117" s="212"/>
      <c r="B117" s="219"/>
      <c r="C117" s="266" t="s">
        <v>257</v>
      </c>
      <c r="D117" s="224"/>
      <c r="E117" s="229">
        <v>108</v>
      </c>
      <c r="F117" s="232"/>
      <c r="G117" s="232"/>
      <c r="H117" s="232"/>
      <c r="I117" s="232"/>
      <c r="J117" s="232"/>
      <c r="K117" s="232"/>
      <c r="L117" s="232"/>
      <c r="M117" s="232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127</v>
      </c>
      <c r="AF117" s="211">
        <v>0</v>
      </c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>
      <c r="A118" s="212">
        <v>46</v>
      </c>
      <c r="B118" s="219" t="s">
        <v>258</v>
      </c>
      <c r="C118" s="264" t="s">
        <v>259</v>
      </c>
      <c r="D118" s="221" t="s">
        <v>260</v>
      </c>
      <c r="E118" s="227">
        <v>1.44</v>
      </c>
      <c r="F118" s="231">
        <f>H118+J118</f>
        <v>0</v>
      </c>
      <c r="G118" s="232">
        <f>ROUND(E118*F118,2)</f>
        <v>0</v>
      </c>
      <c r="H118" s="232"/>
      <c r="I118" s="232">
        <f>ROUND(E118*H118,2)</f>
        <v>0</v>
      </c>
      <c r="J118" s="232"/>
      <c r="K118" s="232">
        <f>ROUND(E118*J118,2)</f>
        <v>0</v>
      </c>
      <c r="L118" s="232">
        <v>21</v>
      </c>
      <c r="M118" s="232">
        <f>G118*(1+L118/100)</f>
        <v>0</v>
      </c>
      <c r="N118" s="221">
        <v>0.02</v>
      </c>
      <c r="O118" s="221">
        <f>ROUND(E118*N118,5)</f>
        <v>2.8799999999999999E-2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213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>
      <c r="A119" s="212">
        <v>47</v>
      </c>
      <c r="B119" s="219" t="s">
        <v>261</v>
      </c>
      <c r="C119" s="264" t="s">
        <v>262</v>
      </c>
      <c r="D119" s="221" t="s">
        <v>122</v>
      </c>
      <c r="E119" s="227">
        <v>2471.5473499999998</v>
      </c>
      <c r="F119" s="231">
        <f>H119+J119</f>
        <v>0</v>
      </c>
      <c r="G119" s="232">
        <f>ROUND(E119*F119,2)</f>
        <v>0</v>
      </c>
      <c r="H119" s="232"/>
      <c r="I119" s="232">
        <f>ROUND(E119*H119,2)</f>
        <v>0</v>
      </c>
      <c r="J119" s="232"/>
      <c r="K119" s="232">
        <f>ROUND(E119*J119,2)</f>
        <v>0</v>
      </c>
      <c r="L119" s="232">
        <v>21</v>
      </c>
      <c r="M119" s="232">
        <f>G119*(1+L119/100)</f>
        <v>0</v>
      </c>
      <c r="N119" s="221">
        <v>1.452E-2</v>
      </c>
      <c r="O119" s="221">
        <f>ROUND(E119*N119,5)</f>
        <v>35.886870000000002</v>
      </c>
      <c r="P119" s="221">
        <v>0</v>
      </c>
      <c r="Q119" s="221">
        <f>ROUND(E119*P119,5)</f>
        <v>0</v>
      </c>
      <c r="R119" s="221"/>
      <c r="S119" s="221"/>
      <c r="T119" s="222">
        <v>0.27</v>
      </c>
      <c r="U119" s="221">
        <f>ROUND(E119*T119,2)</f>
        <v>667.32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123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>
      <c r="A120" s="212"/>
      <c r="B120" s="219"/>
      <c r="C120" s="266" t="s">
        <v>263</v>
      </c>
      <c r="D120" s="224"/>
      <c r="E120" s="229">
        <v>669.10619999999994</v>
      </c>
      <c r="F120" s="232"/>
      <c r="G120" s="232"/>
      <c r="H120" s="232"/>
      <c r="I120" s="232"/>
      <c r="J120" s="232"/>
      <c r="K120" s="232"/>
      <c r="L120" s="232"/>
      <c r="M120" s="232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127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>
      <c r="A121" s="212"/>
      <c r="B121" s="219"/>
      <c r="C121" s="266" t="s">
        <v>264</v>
      </c>
      <c r="D121" s="224"/>
      <c r="E121" s="229">
        <v>417.41149999999999</v>
      </c>
      <c r="F121" s="232"/>
      <c r="G121" s="232"/>
      <c r="H121" s="232"/>
      <c r="I121" s="232"/>
      <c r="J121" s="232"/>
      <c r="K121" s="232"/>
      <c r="L121" s="232"/>
      <c r="M121" s="232"/>
      <c r="N121" s="221"/>
      <c r="O121" s="221"/>
      <c r="P121" s="221"/>
      <c r="Q121" s="221"/>
      <c r="R121" s="221"/>
      <c r="S121" s="221"/>
      <c r="T121" s="222"/>
      <c r="U121" s="22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127</v>
      </c>
      <c r="AF121" s="211">
        <v>0</v>
      </c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>
      <c r="A122" s="212"/>
      <c r="B122" s="219"/>
      <c r="C122" s="266" t="s">
        <v>265</v>
      </c>
      <c r="D122" s="224"/>
      <c r="E122" s="229">
        <v>653.72614999999996</v>
      </c>
      <c r="F122" s="232"/>
      <c r="G122" s="232"/>
      <c r="H122" s="232"/>
      <c r="I122" s="232"/>
      <c r="J122" s="232"/>
      <c r="K122" s="232"/>
      <c r="L122" s="232"/>
      <c r="M122" s="232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127</v>
      </c>
      <c r="AF122" s="211">
        <v>0</v>
      </c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>
      <c r="A123" s="212"/>
      <c r="B123" s="219"/>
      <c r="C123" s="266" t="s">
        <v>266</v>
      </c>
      <c r="D123" s="224"/>
      <c r="E123" s="229">
        <v>466.6585</v>
      </c>
      <c r="F123" s="232"/>
      <c r="G123" s="232"/>
      <c r="H123" s="232"/>
      <c r="I123" s="232"/>
      <c r="J123" s="232"/>
      <c r="K123" s="232"/>
      <c r="L123" s="232"/>
      <c r="M123" s="232"/>
      <c r="N123" s="221"/>
      <c r="O123" s="221"/>
      <c r="P123" s="221"/>
      <c r="Q123" s="221"/>
      <c r="R123" s="221"/>
      <c r="S123" s="221"/>
      <c r="T123" s="222"/>
      <c r="U123" s="22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127</v>
      </c>
      <c r="AF123" s="211">
        <v>0</v>
      </c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>
      <c r="A124" s="212"/>
      <c r="B124" s="219"/>
      <c r="C124" s="266" t="s">
        <v>267</v>
      </c>
      <c r="D124" s="224"/>
      <c r="E124" s="229">
        <v>109.485</v>
      </c>
      <c r="F124" s="232"/>
      <c r="G124" s="232"/>
      <c r="H124" s="232"/>
      <c r="I124" s="232"/>
      <c r="J124" s="232"/>
      <c r="K124" s="232"/>
      <c r="L124" s="232"/>
      <c r="M124" s="232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127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>
      <c r="A125" s="212"/>
      <c r="B125" s="219"/>
      <c r="C125" s="266" t="s">
        <v>268</v>
      </c>
      <c r="D125" s="224"/>
      <c r="E125" s="229">
        <v>40.237499999999997</v>
      </c>
      <c r="F125" s="232"/>
      <c r="G125" s="232"/>
      <c r="H125" s="232"/>
      <c r="I125" s="232"/>
      <c r="J125" s="232"/>
      <c r="K125" s="232"/>
      <c r="L125" s="232"/>
      <c r="M125" s="232"/>
      <c r="N125" s="221"/>
      <c r="O125" s="221"/>
      <c r="P125" s="221"/>
      <c r="Q125" s="221"/>
      <c r="R125" s="221"/>
      <c r="S125" s="221"/>
      <c r="T125" s="222"/>
      <c r="U125" s="22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127</v>
      </c>
      <c r="AF125" s="211">
        <v>0</v>
      </c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>
      <c r="A126" s="212"/>
      <c r="B126" s="219"/>
      <c r="C126" s="266" t="s">
        <v>269</v>
      </c>
      <c r="D126" s="224"/>
      <c r="E126" s="229">
        <v>114.9225</v>
      </c>
      <c r="F126" s="232"/>
      <c r="G126" s="232"/>
      <c r="H126" s="232"/>
      <c r="I126" s="232"/>
      <c r="J126" s="232"/>
      <c r="K126" s="232"/>
      <c r="L126" s="232"/>
      <c r="M126" s="232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127</v>
      </c>
      <c r="AF126" s="211">
        <v>0</v>
      </c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>
      <c r="A127" s="212">
        <v>48</v>
      </c>
      <c r="B127" s="219" t="s">
        <v>270</v>
      </c>
      <c r="C127" s="264" t="s">
        <v>271</v>
      </c>
      <c r="D127" s="221" t="s">
        <v>122</v>
      </c>
      <c r="E127" s="227">
        <v>72.180000000000007</v>
      </c>
      <c r="F127" s="231">
        <f>H127+J127</f>
        <v>0</v>
      </c>
      <c r="G127" s="232">
        <f>ROUND(E127*F127,2)</f>
        <v>0</v>
      </c>
      <c r="H127" s="232"/>
      <c r="I127" s="232">
        <f>ROUND(E127*H127,2)</f>
        <v>0</v>
      </c>
      <c r="J127" s="232"/>
      <c r="K127" s="232">
        <f>ROUND(E127*J127,2)</f>
        <v>0</v>
      </c>
      <c r="L127" s="232">
        <v>21</v>
      </c>
      <c r="M127" s="232">
        <f>G127*(1+L127/100)</f>
        <v>0</v>
      </c>
      <c r="N127" s="221">
        <v>1.452E-2</v>
      </c>
      <c r="O127" s="221">
        <f>ROUND(E127*N127,5)</f>
        <v>1.0480499999999999</v>
      </c>
      <c r="P127" s="221">
        <v>0</v>
      </c>
      <c r="Q127" s="221">
        <f>ROUND(E127*P127,5)</f>
        <v>0</v>
      </c>
      <c r="R127" s="221"/>
      <c r="S127" s="221"/>
      <c r="T127" s="222">
        <v>0.746</v>
      </c>
      <c r="U127" s="221">
        <f>ROUND(E127*T127,2)</f>
        <v>53.85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123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>
      <c r="A128" s="212"/>
      <c r="B128" s="219"/>
      <c r="C128" s="266" t="s">
        <v>272</v>
      </c>
      <c r="D128" s="224"/>
      <c r="E128" s="229">
        <v>37.575000000000003</v>
      </c>
      <c r="F128" s="232"/>
      <c r="G128" s="232"/>
      <c r="H128" s="232"/>
      <c r="I128" s="232"/>
      <c r="J128" s="232"/>
      <c r="K128" s="232"/>
      <c r="L128" s="232"/>
      <c r="M128" s="232"/>
      <c r="N128" s="221"/>
      <c r="O128" s="221"/>
      <c r="P128" s="221"/>
      <c r="Q128" s="221"/>
      <c r="R128" s="221"/>
      <c r="S128" s="221"/>
      <c r="T128" s="222"/>
      <c r="U128" s="22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127</v>
      </c>
      <c r="AF128" s="211">
        <v>0</v>
      </c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>
      <c r="A129" s="212"/>
      <c r="B129" s="219"/>
      <c r="C129" s="266" t="s">
        <v>273</v>
      </c>
      <c r="D129" s="224"/>
      <c r="E129" s="229">
        <v>34.604999999999997</v>
      </c>
      <c r="F129" s="232"/>
      <c r="G129" s="232"/>
      <c r="H129" s="232"/>
      <c r="I129" s="232"/>
      <c r="J129" s="232"/>
      <c r="K129" s="232"/>
      <c r="L129" s="232"/>
      <c r="M129" s="232"/>
      <c r="N129" s="221"/>
      <c r="O129" s="221"/>
      <c r="P129" s="221"/>
      <c r="Q129" s="221"/>
      <c r="R129" s="221"/>
      <c r="S129" s="221"/>
      <c r="T129" s="222"/>
      <c r="U129" s="221"/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127</v>
      </c>
      <c r="AF129" s="211">
        <v>0</v>
      </c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>
      <c r="A130" s="212">
        <v>49</v>
      </c>
      <c r="B130" s="219" t="s">
        <v>274</v>
      </c>
      <c r="C130" s="264" t="s">
        <v>275</v>
      </c>
      <c r="D130" s="221" t="s">
        <v>122</v>
      </c>
      <c r="E130" s="227">
        <v>2206.9023499999998</v>
      </c>
      <c r="F130" s="231">
        <f>H130+J130</f>
        <v>0</v>
      </c>
      <c r="G130" s="232">
        <f>ROUND(E130*F130,2)</f>
        <v>0</v>
      </c>
      <c r="H130" s="232"/>
      <c r="I130" s="232">
        <f>ROUND(E130*H130,2)</f>
        <v>0</v>
      </c>
      <c r="J130" s="232"/>
      <c r="K130" s="232">
        <f>ROUND(E130*J130,2)</f>
        <v>0</v>
      </c>
      <c r="L130" s="232">
        <v>21</v>
      </c>
      <c r="M130" s="232">
        <f>G130*(1+L130/100)</f>
        <v>0</v>
      </c>
      <c r="N130" s="221">
        <v>1.5499999999999999E-3</v>
      </c>
      <c r="O130" s="221">
        <f>ROUND(E130*N130,5)</f>
        <v>3.4207000000000001</v>
      </c>
      <c r="P130" s="221">
        <v>0</v>
      </c>
      <c r="Q130" s="221">
        <f>ROUND(E130*P130,5)</f>
        <v>0</v>
      </c>
      <c r="R130" s="221"/>
      <c r="S130" s="221"/>
      <c r="T130" s="222">
        <v>9.5000000000000001E-2</v>
      </c>
      <c r="U130" s="221">
        <f>ROUND(E130*T130,2)</f>
        <v>209.66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123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>
      <c r="A131" s="212"/>
      <c r="B131" s="219"/>
      <c r="C131" s="266" t="s">
        <v>263</v>
      </c>
      <c r="D131" s="224"/>
      <c r="E131" s="229">
        <v>669.10619999999994</v>
      </c>
      <c r="F131" s="232"/>
      <c r="G131" s="232"/>
      <c r="H131" s="232"/>
      <c r="I131" s="232"/>
      <c r="J131" s="232"/>
      <c r="K131" s="232"/>
      <c r="L131" s="232"/>
      <c r="M131" s="232"/>
      <c r="N131" s="221"/>
      <c r="O131" s="221"/>
      <c r="P131" s="221"/>
      <c r="Q131" s="221"/>
      <c r="R131" s="221"/>
      <c r="S131" s="221"/>
      <c r="T131" s="222"/>
      <c r="U131" s="22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127</v>
      </c>
      <c r="AF131" s="211">
        <v>0</v>
      </c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>
      <c r="A132" s="212"/>
      <c r="B132" s="219"/>
      <c r="C132" s="266" t="s">
        <v>264</v>
      </c>
      <c r="D132" s="224"/>
      <c r="E132" s="229">
        <v>417.41149999999999</v>
      </c>
      <c r="F132" s="232"/>
      <c r="G132" s="232"/>
      <c r="H132" s="232"/>
      <c r="I132" s="232"/>
      <c r="J132" s="232"/>
      <c r="K132" s="232"/>
      <c r="L132" s="232"/>
      <c r="M132" s="232"/>
      <c r="N132" s="221"/>
      <c r="O132" s="221"/>
      <c r="P132" s="221"/>
      <c r="Q132" s="221"/>
      <c r="R132" s="221"/>
      <c r="S132" s="221"/>
      <c r="T132" s="222"/>
      <c r="U132" s="22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127</v>
      </c>
      <c r="AF132" s="211">
        <v>0</v>
      </c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>
      <c r="A133" s="212"/>
      <c r="B133" s="219"/>
      <c r="C133" s="266" t="s">
        <v>265</v>
      </c>
      <c r="D133" s="224"/>
      <c r="E133" s="229">
        <v>653.72614999999996</v>
      </c>
      <c r="F133" s="232"/>
      <c r="G133" s="232"/>
      <c r="H133" s="232"/>
      <c r="I133" s="232"/>
      <c r="J133" s="232"/>
      <c r="K133" s="232"/>
      <c r="L133" s="232"/>
      <c r="M133" s="232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127</v>
      </c>
      <c r="AF133" s="211">
        <v>0</v>
      </c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>
      <c r="A134" s="212"/>
      <c r="B134" s="219"/>
      <c r="C134" s="266" t="s">
        <v>266</v>
      </c>
      <c r="D134" s="224"/>
      <c r="E134" s="229">
        <v>466.6585</v>
      </c>
      <c r="F134" s="232"/>
      <c r="G134" s="232"/>
      <c r="H134" s="232"/>
      <c r="I134" s="232"/>
      <c r="J134" s="232"/>
      <c r="K134" s="232"/>
      <c r="L134" s="232"/>
      <c r="M134" s="232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127</v>
      </c>
      <c r="AF134" s="211">
        <v>0</v>
      </c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>
      <c r="A135" s="213" t="s">
        <v>118</v>
      </c>
      <c r="B135" s="220" t="s">
        <v>83</v>
      </c>
      <c r="C135" s="267" t="s">
        <v>84</v>
      </c>
      <c r="D135" s="225"/>
      <c r="E135" s="230"/>
      <c r="F135" s="235"/>
      <c r="G135" s="235">
        <f>SUMIF(AE136:AE190,"&lt;&gt;NOR",G136:G190)</f>
        <v>0</v>
      </c>
      <c r="H135" s="235"/>
      <c r="I135" s="235">
        <f>SUM(I136:I190)</f>
        <v>0</v>
      </c>
      <c r="J135" s="235"/>
      <c r="K135" s="235">
        <f>SUM(K136:K190)</f>
        <v>0</v>
      </c>
      <c r="L135" s="235"/>
      <c r="M135" s="235">
        <f>SUM(M136:M190)</f>
        <v>0</v>
      </c>
      <c r="N135" s="225"/>
      <c r="O135" s="225">
        <f>SUM(O136:O190)</f>
        <v>9.0725699999999989</v>
      </c>
      <c r="P135" s="225"/>
      <c r="Q135" s="225">
        <f>SUM(Q136:Q190)</f>
        <v>19.92916</v>
      </c>
      <c r="R135" s="225"/>
      <c r="S135" s="225"/>
      <c r="T135" s="226"/>
      <c r="U135" s="225">
        <f>SUM(U136:U190)</f>
        <v>3844.2099999999996</v>
      </c>
      <c r="AE135" t="s">
        <v>119</v>
      </c>
    </row>
    <row r="136" spans="1:60" outlineLevel="1">
      <c r="A136" s="212">
        <v>50</v>
      </c>
      <c r="B136" s="219" t="s">
        <v>276</v>
      </c>
      <c r="C136" s="264" t="s">
        <v>277</v>
      </c>
      <c r="D136" s="221" t="s">
        <v>122</v>
      </c>
      <c r="E136" s="227">
        <v>16.632000000000001</v>
      </c>
      <c r="F136" s="231">
        <f>H136+J136</f>
        <v>0</v>
      </c>
      <c r="G136" s="232">
        <f>ROUND(E136*F136,2)</f>
        <v>0</v>
      </c>
      <c r="H136" s="232"/>
      <c r="I136" s="232">
        <f>ROUND(E136*H136,2)</f>
        <v>0</v>
      </c>
      <c r="J136" s="232"/>
      <c r="K136" s="232">
        <f>ROUND(E136*J136,2)</f>
        <v>0</v>
      </c>
      <c r="L136" s="232">
        <v>21</v>
      </c>
      <c r="M136" s="232">
        <f>G136*(1+L136/100)</f>
        <v>0</v>
      </c>
      <c r="N136" s="221">
        <v>0</v>
      </c>
      <c r="O136" s="221">
        <f>ROUND(E136*N136,5)</f>
        <v>0</v>
      </c>
      <c r="P136" s="221">
        <v>5.8500000000000002E-3</v>
      </c>
      <c r="Q136" s="221">
        <f>ROUND(E136*P136,5)</f>
        <v>9.7299999999999998E-2</v>
      </c>
      <c r="R136" s="221"/>
      <c r="S136" s="221"/>
      <c r="T136" s="222">
        <v>0.184</v>
      </c>
      <c r="U136" s="221">
        <f>ROUND(E136*T136,2)</f>
        <v>3.06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123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>
      <c r="A137" s="212"/>
      <c r="B137" s="219"/>
      <c r="C137" s="266" t="s">
        <v>278</v>
      </c>
      <c r="D137" s="224"/>
      <c r="E137" s="229">
        <v>16.632000000000001</v>
      </c>
      <c r="F137" s="232"/>
      <c r="G137" s="232"/>
      <c r="H137" s="232"/>
      <c r="I137" s="232"/>
      <c r="J137" s="232"/>
      <c r="K137" s="232"/>
      <c r="L137" s="232"/>
      <c r="M137" s="232"/>
      <c r="N137" s="221"/>
      <c r="O137" s="221"/>
      <c r="P137" s="221"/>
      <c r="Q137" s="221"/>
      <c r="R137" s="221"/>
      <c r="S137" s="221"/>
      <c r="T137" s="222"/>
      <c r="U137" s="221"/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127</v>
      </c>
      <c r="AF137" s="211">
        <v>0</v>
      </c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>
      <c r="A138" s="212">
        <v>51</v>
      </c>
      <c r="B138" s="219" t="s">
        <v>279</v>
      </c>
      <c r="C138" s="264" t="s">
        <v>280</v>
      </c>
      <c r="D138" s="221" t="s">
        <v>228</v>
      </c>
      <c r="E138" s="227">
        <v>21</v>
      </c>
      <c r="F138" s="231">
        <f>H138+J138</f>
        <v>0</v>
      </c>
      <c r="G138" s="232">
        <f>ROUND(E138*F138,2)</f>
        <v>0</v>
      </c>
      <c r="H138" s="232"/>
      <c r="I138" s="232">
        <f>ROUND(E138*H138,2)</f>
        <v>0</v>
      </c>
      <c r="J138" s="232"/>
      <c r="K138" s="232">
        <f>ROUND(E138*J138,2)</f>
        <v>0</v>
      </c>
      <c r="L138" s="232">
        <v>21</v>
      </c>
      <c r="M138" s="232">
        <f>G138*(1+L138/100)</f>
        <v>0</v>
      </c>
      <c r="N138" s="221">
        <v>0</v>
      </c>
      <c r="O138" s="221">
        <f>ROUND(E138*N138,5)</f>
        <v>0</v>
      </c>
      <c r="P138" s="221">
        <v>2.0080000000000001E-2</v>
      </c>
      <c r="Q138" s="221">
        <f>ROUND(E138*P138,5)</f>
        <v>0.42168</v>
      </c>
      <c r="R138" s="221"/>
      <c r="S138" s="221"/>
      <c r="T138" s="222">
        <v>9.1999999999999998E-2</v>
      </c>
      <c r="U138" s="221">
        <f>ROUND(E138*T138,2)</f>
        <v>1.93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123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>
      <c r="A139" s="212">
        <v>52</v>
      </c>
      <c r="B139" s="219" t="s">
        <v>281</v>
      </c>
      <c r="C139" s="264" t="s">
        <v>282</v>
      </c>
      <c r="D139" s="221" t="s">
        <v>158</v>
      </c>
      <c r="E139" s="227">
        <v>68.17</v>
      </c>
      <c r="F139" s="231">
        <f>H139+J139</f>
        <v>0</v>
      </c>
      <c r="G139" s="232">
        <f>ROUND(E139*F139,2)</f>
        <v>0</v>
      </c>
      <c r="H139" s="232"/>
      <c r="I139" s="232">
        <f>ROUND(E139*H139,2)</f>
        <v>0</v>
      </c>
      <c r="J139" s="232"/>
      <c r="K139" s="232">
        <f>ROUND(E139*J139,2)</f>
        <v>0</v>
      </c>
      <c r="L139" s="232">
        <v>21</v>
      </c>
      <c r="M139" s="232">
        <f>G139*(1+L139/100)</f>
        <v>0</v>
      </c>
      <c r="N139" s="221">
        <v>0</v>
      </c>
      <c r="O139" s="221">
        <f>ROUND(E139*N139,5)</f>
        <v>0</v>
      </c>
      <c r="P139" s="221">
        <v>2.0500000000000002E-3</v>
      </c>
      <c r="Q139" s="221">
        <f>ROUND(E139*P139,5)</f>
        <v>0.13975000000000001</v>
      </c>
      <c r="R139" s="221"/>
      <c r="S139" s="221"/>
      <c r="T139" s="222">
        <v>4.5999999999999999E-2</v>
      </c>
      <c r="U139" s="221">
        <f>ROUND(E139*T139,2)</f>
        <v>3.14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123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>
      <c r="A140" s="212"/>
      <c r="B140" s="219"/>
      <c r="C140" s="266" t="s">
        <v>283</v>
      </c>
      <c r="D140" s="224"/>
      <c r="E140" s="229">
        <v>68.17</v>
      </c>
      <c r="F140" s="232"/>
      <c r="G140" s="232"/>
      <c r="H140" s="232"/>
      <c r="I140" s="232"/>
      <c r="J140" s="232"/>
      <c r="K140" s="232"/>
      <c r="L140" s="232"/>
      <c r="M140" s="232"/>
      <c r="N140" s="221"/>
      <c r="O140" s="221"/>
      <c r="P140" s="221"/>
      <c r="Q140" s="221"/>
      <c r="R140" s="221"/>
      <c r="S140" s="221"/>
      <c r="T140" s="222"/>
      <c r="U140" s="221"/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127</v>
      </c>
      <c r="AF140" s="211">
        <v>0</v>
      </c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>
      <c r="A141" s="212">
        <v>53</v>
      </c>
      <c r="B141" s="219" t="s">
        <v>284</v>
      </c>
      <c r="C141" s="264" t="s">
        <v>285</v>
      </c>
      <c r="D141" s="221" t="s">
        <v>158</v>
      </c>
      <c r="E141" s="227">
        <v>409.17</v>
      </c>
      <c r="F141" s="231">
        <f>H141+J141</f>
        <v>0</v>
      </c>
      <c r="G141" s="232">
        <f>ROUND(E141*F141,2)</f>
        <v>0</v>
      </c>
      <c r="H141" s="232"/>
      <c r="I141" s="232">
        <f>ROUND(E141*H141,2)</f>
        <v>0</v>
      </c>
      <c r="J141" s="232"/>
      <c r="K141" s="232">
        <f>ROUND(E141*J141,2)</f>
        <v>0</v>
      </c>
      <c r="L141" s="232">
        <v>21</v>
      </c>
      <c r="M141" s="232">
        <f>G141*(1+L141/100)</f>
        <v>0</v>
      </c>
      <c r="N141" s="221">
        <v>0</v>
      </c>
      <c r="O141" s="221">
        <f>ROUND(E141*N141,5)</f>
        <v>0</v>
      </c>
      <c r="P141" s="221">
        <v>6.0099999999999997E-3</v>
      </c>
      <c r="Q141" s="221">
        <f>ROUND(E141*P141,5)</f>
        <v>2.4591099999999999</v>
      </c>
      <c r="R141" s="221"/>
      <c r="S141" s="221"/>
      <c r="T141" s="222">
        <v>0.161</v>
      </c>
      <c r="U141" s="221">
        <f>ROUND(E141*T141,2)</f>
        <v>65.88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123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2.5" outlineLevel="1">
      <c r="A142" s="212"/>
      <c r="B142" s="219"/>
      <c r="C142" s="266" t="s">
        <v>286</v>
      </c>
      <c r="D142" s="224"/>
      <c r="E142" s="229">
        <v>301.87</v>
      </c>
      <c r="F142" s="232"/>
      <c r="G142" s="232"/>
      <c r="H142" s="232"/>
      <c r="I142" s="232"/>
      <c r="J142" s="232"/>
      <c r="K142" s="232"/>
      <c r="L142" s="232"/>
      <c r="M142" s="232"/>
      <c r="N142" s="221"/>
      <c r="O142" s="221"/>
      <c r="P142" s="221"/>
      <c r="Q142" s="221"/>
      <c r="R142" s="221"/>
      <c r="S142" s="221"/>
      <c r="T142" s="222"/>
      <c r="U142" s="22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127</v>
      </c>
      <c r="AF142" s="211">
        <v>0</v>
      </c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>
      <c r="A143" s="212"/>
      <c r="B143" s="219"/>
      <c r="C143" s="266" t="s">
        <v>287</v>
      </c>
      <c r="D143" s="224"/>
      <c r="E143" s="229">
        <v>107.3</v>
      </c>
      <c r="F143" s="232"/>
      <c r="G143" s="232"/>
      <c r="H143" s="232"/>
      <c r="I143" s="232"/>
      <c r="J143" s="232"/>
      <c r="K143" s="232"/>
      <c r="L143" s="232"/>
      <c r="M143" s="232"/>
      <c r="N143" s="221"/>
      <c r="O143" s="221"/>
      <c r="P143" s="221"/>
      <c r="Q143" s="221"/>
      <c r="R143" s="221"/>
      <c r="S143" s="221"/>
      <c r="T143" s="222"/>
      <c r="U143" s="221"/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127</v>
      </c>
      <c r="AF143" s="211">
        <v>0</v>
      </c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ht="22.5" outlineLevel="1">
      <c r="A144" s="212">
        <v>54</v>
      </c>
      <c r="B144" s="219" t="s">
        <v>288</v>
      </c>
      <c r="C144" s="264" t="s">
        <v>289</v>
      </c>
      <c r="D144" s="221" t="s">
        <v>122</v>
      </c>
      <c r="E144" s="227">
        <v>2025.741</v>
      </c>
      <c r="F144" s="231">
        <f>H144+J144</f>
        <v>0</v>
      </c>
      <c r="G144" s="232">
        <f>ROUND(E144*F144,2)</f>
        <v>0</v>
      </c>
      <c r="H144" s="232"/>
      <c r="I144" s="232">
        <f>ROUND(E144*H144,2)</f>
        <v>0</v>
      </c>
      <c r="J144" s="232"/>
      <c r="K144" s="232">
        <f>ROUND(E144*J144,2)</f>
        <v>0</v>
      </c>
      <c r="L144" s="232">
        <v>21</v>
      </c>
      <c r="M144" s="232">
        <f>G144*(1+L144/100)</f>
        <v>0</v>
      </c>
      <c r="N144" s="221">
        <v>0</v>
      </c>
      <c r="O144" s="221">
        <f>ROUND(E144*N144,5)</f>
        <v>0</v>
      </c>
      <c r="P144" s="221">
        <v>7.3200000000000001E-3</v>
      </c>
      <c r="Q144" s="221">
        <f>ROUND(E144*P144,5)</f>
        <v>14.828419999999999</v>
      </c>
      <c r="R144" s="221"/>
      <c r="S144" s="221"/>
      <c r="T144" s="222">
        <v>0.10580000000000001</v>
      </c>
      <c r="U144" s="221">
        <f>ROUND(E144*T144,2)</f>
        <v>214.32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123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>
      <c r="A145" s="212"/>
      <c r="B145" s="219"/>
      <c r="C145" s="266" t="s">
        <v>290</v>
      </c>
      <c r="D145" s="224"/>
      <c r="E145" s="229">
        <v>624.74300000000005</v>
      </c>
      <c r="F145" s="232"/>
      <c r="G145" s="232"/>
      <c r="H145" s="232"/>
      <c r="I145" s="232"/>
      <c r="J145" s="232"/>
      <c r="K145" s="232"/>
      <c r="L145" s="232"/>
      <c r="M145" s="232"/>
      <c r="N145" s="221"/>
      <c r="O145" s="221"/>
      <c r="P145" s="221"/>
      <c r="Q145" s="221"/>
      <c r="R145" s="221"/>
      <c r="S145" s="221"/>
      <c r="T145" s="222"/>
      <c r="U145" s="221"/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127</v>
      </c>
      <c r="AF145" s="211">
        <v>0</v>
      </c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>
      <c r="A146" s="212"/>
      <c r="B146" s="219"/>
      <c r="C146" s="266" t="s">
        <v>291</v>
      </c>
      <c r="D146" s="224"/>
      <c r="E146" s="229">
        <v>387.22480000000002</v>
      </c>
      <c r="F146" s="232"/>
      <c r="G146" s="232"/>
      <c r="H146" s="232"/>
      <c r="I146" s="232"/>
      <c r="J146" s="232"/>
      <c r="K146" s="232"/>
      <c r="L146" s="232"/>
      <c r="M146" s="232"/>
      <c r="N146" s="221"/>
      <c r="O146" s="221"/>
      <c r="P146" s="221"/>
      <c r="Q146" s="221"/>
      <c r="R146" s="221"/>
      <c r="S146" s="221"/>
      <c r="T146" s="222"/>
      <c r="U146" s="221"/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127</v>
      </c>
      <c r="AF146" s="211">
        <v>0</v>
      </c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>
      <c r="A147" s="212"/>
      <c r="B147" s="219"/>
      <c r="C147" s="266" t="s">
        <v>292</v>
      </c>
      <c r="D147" s="224"/>
      <c r="E147" s="229">
        <v>249.69720000000001</v>
      </c>
      <c r="F147" s="232"/>
      <c r="G147" s="232"/>
      <c r="H147" s="232"/>
      <c r="I147" s="232"/>
      <c r="J147" s="232"/>
      <c r="K147" s="232"/>
      <c r="L147" s="232"/>
      <c r="M147" s="232"/>
      <c r="N147" s="221"/>
      <c r="O147" s="221"/>
      <c r="P147" s="221"/>
      <c r="Q147" s="221"/>
      <c r="R147" s="221"/>
      <c r="S147" s="221"/>
      <c r="T147" s="222"/>
      <c r="U147" s="22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127</v>
      </c>
      <c r="AF147" s="211">
        <v>0</v>
      </c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>
      <c r="A148" s="212"/>
      <c r="B148" s="219"/>
      <c r="C148" s="266" t="s">
        <v>293</v>
      </c>
      <c r="D148" s="224"/>
      <c r="E148" s="229">
        <v>389.43599999999998</v>
      </c>
      <c r="F148" s="232"/>
      <c r="G148" s="232"/>
      <c r="H148" s="232"/>
      <c r="I148" s="232"/>
      <c r="J148" s="232"/>
      <c r="K148" s="232"/>
      <c r="L148" s="232"/>
      <c r="M148" s="232"/>
      <c r="N148" s="221"/>
      <c r="O148" s="221"/>
      <c r="P148" s="221"/>
      <c r="Q148" s="221"/>
      <c r="R148" s="221"/>
      <c r="S148" s="221"/>
      <c r="T148" s="222"/>
      <c r="U148" s="22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127</v>
      </c>
      <c r="AF148" s="211">
        <v>0</v>
      </c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>
      <c r="A149" s="212"/>
      <c r="B149" s="219"/>
      <c r="C149" s="266" t="s">
        <v>294</v>
      </c>
      <c r="D149" s="224"/>
      <c r="E149" s="229">
        <v>374.64</v>
      </c>
      <c r="F149" s="232"/>
      <c r="G149" s="232"/>
      <c r="H149" s="232"/>
      <c r="I149" s="232"/>
      <c r="J149" s="232"/>
      <c r="K149" s="232"/>
      <c r="L149" s="232"/>
      <c r="M149" s="232"/>
      <c r="N149" s="221"/>
      <c r="O149" s="221"/>
      <c r="P149" s="221"/>
      <c r="Q149" s="221"/>
      <c r="R149" s="221"/>
      <c r="S149" s="221"/>
      <c r="T149" s="222"/>
      <c r="U149" s="221"/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127</v>
      </c>
      <c r="AF149" s="211">
        <v>0</v>
      </c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22.5" outlineLevel="1">
      <c r="A150" s="212">
        <v>55</v>
      </c>
      <c r="B150" s="219" t="s">
        <v>295</v>
      </c>
      <c r="C150" s="264" t="s">
        <v>296</v>
      </c>
      <c r="D150" s="221" t="s">
        <v>158</v>
      </c>
      <c r="E150" s="227">
        <v>409.17</v>
      </c>
      <c r="F150" s="231">
        <f>H150+J150</f>
        <v>0</v>
      </c>
      <c r="G150" s="232">
        <f>ROUND(E150*F150,2)</f>
        <v>0</v>
      </c>
      <c r="H150" s="232"/>
      <c r="I150" s="232">
        <f>ROUND(E150*H150,2)</f>
        <v>0</v>
      </c>
      <c r="J150" s="232"/>
      <c r="K150" s="232">
        <f>ROUND(E150*J150,2)</f>
        <v>0</v>
      </c>
      <c r="L150" s="232">
        <v>21</v>
      </c>
      <c r="M150" s="232">
        <f>G150*(1+L150/100)</f>
        <v>0</v>
      </c>
      <c r="N150" s="221">
        <v>0</v>
      </c>
      <c r="O150" s="221">
        <f>ROUND(E150*N150,5)</f>
        <v>0</v>
      </c>
      <c r="P150" s="221">
        <v>4.2599999999999999E-3</v>
      </c>
      <c r="Q150" s="221">
        <f>ROUND(E150*P150,5)</f>
        <v>1.7430600000000001</v>
      </c>
      <c r="R150" s="221"/>
      <c r="S150" s="221"/>
      <c r="T150" s="222">
        <v>6.9000000000000006E-2</v>
      </c>
      <c r="U150" s="221">
        <f>ROUND(E150*T150,2)</f>
        <v>28.23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123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>
      <c r="A151" s="212"/>
      <c r="B151" s="219"/>
      <c r="C151" s="266" t="s">
        <v>286</v>
      </c>
      <c r="D151" s="224"/>
      <c r="E151" s="229">
        <v>301.87</v>
      </c>
      <c r="F151" s="232"/>
      <c r="G151" s="232"/>
      <c r="H151" s="232"/>
      <c r="I151" s="232"/>
      <c r="J151" s="232"/>
      <c r="K151" s="232"/>
      <c r="L151" s="232"/>
      <c r="M151" s="232"/>
      <c r="N151" s="221"/>
      <c r="O151" s="221"/>
      <c r="P151" s="221"/>
      <c r="Q151" s="221"/>
      <c r="R151" s="221"/>
      <c r="S151" s="221"/>
      <c r="T151" s="222"/>
      <c r="U151" s="221"/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127</v>
      </c>
      <c r="AF151" s="211">
        <v>0</v>
      </c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>
      <c r="A152" s="212"/>
      <c r="B152" s="219"/>
      <c r="C152" s="266" t="s">
        <v>287</v>
      </c>
      <c r="D152" s="224"/>
      <c r="E152" s="229">
        <v>107.3</v>
      </c>
      <c r="F152" s="232"/>
      <c r="G152" s="232"/>
      <c r="H152" s="232"/>
      <c r="I152" s="232"/>
      <c r="J152" s="232"/>
      <c r="K152" s="232"/>
      <c r="L152" s="232"/>
      <c r="M152" s="232"/>
      <c r="N152" s="221"/>
      <c r="O152" s="221"/>
      <c r="P152" s="221"/>
      <c r="Q152" s="221"/>
      <c r="R152" s="221"/>
      <c r="S152" s="221"/>
      <c r="T152" s="222"/>
      <c r="U152" s="221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127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>
      <c r="A153" s="212">
        <v>56</v>
      </c>
      <c r="B153" s="219" t="s">
        <v>297</v>
      </c>
      <c r="C153" s="264" t="s">
        <v>298</v>
      </c>
      <c r="D153" s="221" t="s">
        <v>158</v>
      </c>
      <c r="E153" s="227">
        <v>35.25</v>
      </c>
      <c r="F153" s="231">
        <f>H153+J153</f>
        <v>0</v>
      </c>
      <c r="G153" s="232">
        <f>ROUND(E153*F153,2)</f>
        <v>0</v>
      </c>
      <c r="H153" s="232"/>
      <c r="I153" s="232">
        <f>ROUND(E153*H153,2)</f>
        <v>0</v>
      </c>
      <c r="J153" s="232"/>
      <c r="K153" s="232">
        <f>ROUND(E153*J153,2)</f>
        <v>0</v>
      </c>
      <c r="L153" s="232">
        <v>21</v>
      </c>
      <c r="M153" s="232">
        <f>G153*(1+L153/100)</f>
        <v>0</v>
      </c>
      <c r="N153" s="221">
        <v>0</v>
      </c>
      <c r="O153" s="221">
        <f>ROUND(E153*N153,5)</f>
        <v>0</v>
      </c>
      <c r="P153" s="221">
        <v>3.7699999999999999E-3</v>
      </c>
      <c r="Q153" s="221">
        <f>ROUND(E153*P153,5)</f>
        <v>0.13289000000000001</v>
      </c>
      <c r="R153" s="221"/>
      <c r="S153" s="221"/>
      <c r="T153" s="222">
        <v>5.7500000000000002E-2</v>
      </c>
      <c r="U153" s="221">
        <f>ROUND(E153*T153,2)</f>
        <v>2.0299999999999998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123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>
      <c r="A154" s="212"/>
      <c r="B154" s="219"/>
      <c r="C154" s="266" t="s">
        <v>299</v>
      </c>
      <c r="D154" s="224"/>
      <c r="E154" s="229">
        <v>35.25</v>
      </c>
      <c r="F154" s="232"/>
      <c r="G154" s="232"/>
      <c r="H154" s="232"/>
      <c r="I154" s="232"/>
      <c r="J154" s="232"/>
      <c r="K154" s="232"/>
      <c r="L154" s="232"/>
      <c r="M154" s="232"/>
      <c r="N154" s="221"/>
      <c r="O154" s="221"/>
      <c r="P154" s="221"/>
      <c r="Q154" s="221"/>
      <c r="R154" s="221"/>
      <c r="S154" s="221"/>
      <c r="T154" s="222"/>
      <c r="U154" s="22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127</v>
      </c>
      <c r="AF154" s="211">
        <v>0</v>
      </c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>
      <c r="A155" s="212">
        <v>57</v>
      </c>
      <c r="B155" s="219" t="s">
        <v>300</v>
      </c>
      <c r="C155" s="264" t="s">
        <v>301</v>
      </c>
      <c r="D155" s="221" t="s">
        <v>228</v>
      </c>
      <c r="E155" s="227">
        <v>69</v>
      </c>
      <c r="F155" s="231">
        <f>H155+J155</f>
        <v>0</v>
      </c>
      <c r="G155" s="232">
        <f>ROUND(E155*F155,2)</f>
        <v>0</v>
      </c>
      <c r="H155" s="232"/>
      <c r="I155" s="232">
        <f>ROUND(E155*H155,2)</f>
        <v>0</v>
      </c>
      <c r="J155" s="232"/>
      <c r="K155" s="232">
        <f>ROUND(E155*J155,2)</f>
        <v>0</v>
      </c>
      <c r="L155" s="232">
        <v>21</v>
      </c>
      <c r="M155" s="232">
        <f>G155*(1+L155/100)</f>
        <v>0</v>
      </c>
      <c r="N155" s="221">
        <v>0</v>
      </c>
      <c r="O155" s="221">
        <f>ROUND(E155*N155,5)</f>
        <v>0</v>
      </c>
      <c r="P155" s="221">
        <v>1.5499999999999999E-3</v>
      </c>
      <c r="Q155" s="221">
        <f>ROUND(E155*P155,5)</f>
        <v>0.10695</v>
      </c>
      <c r="R155" s="221"/>
      <c r="S155" s="221"/>
      <c r="T155" s="222">
        <v>6.9000000000000006E-2</v>
      </c>
      <c r="U155" s="221">
        <f>ROUND(E155*T155,2)</f>
        <v>4.76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123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>
      <c r="A156" s="212"/>
      <c r="B156" s="219"/>
      <c r="C156" s="266" t="s">
        <v>302</v>
      </c>
      <c r="D156" s="224"/>
      <c r="E156" s="229">
        <v>69</v>
      </c>
      <c r="F156" s="232"/>
      <c r="G156" s="232"/>
      <c r="H156" s="232"/>
      <c r="I156" s="232"/>
      <c r="J156" s="232"/>
      <c r="K156" s="232"/>
      <c r="L156" s="232"/>
      <c r="M156" s="232"/>
      <c r="N156" s="221"/>
      <c r="O156" s="221"/>
      <c r="P156" s="221"/>
      <c r="Q156" s="221"/>
      <c r="R156" s="221"/>
      <c r="S156" s="221"/>
      <c r="T156" s="222"/>
      <c r="U156" s="22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127</v>
      </c>
      <c r="AF156" s="211">
        <v>0</v>
      </c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ht="22.5" outlineLevel="1">
      <c r="A157" s="212">
        <v>58</v>
      </c>
      <c r="B157" s="219" t="s">
        <v>303</v>
      </c>
      <c r="C157" s="264" t="s">
        <v>304</v>
      </c>
      <c r="D157" s="221" t="s">
        <v>158</v>
      </c>
      <c r="E157" s="227">
        <v>257.70999999999998</v>
      </c>
      <c r="F157" s="231">
        <f>H157+J157</f>
        <v>0</v>
      </c>
      <c r="G157" s="232">
        <f>ROUND(E157*F157,2)</f>
        <v>0</v>
      </c>
      <c r="H157" s="232"/>
      <c r="I157" s="232">
        <f>ROUND(E157*H157,2)</f>
        <v>0</v>
      </c>
      <c r="J157" s="232"/>
      <c r="K157" s="232">
        <f>ROUND(E157*J157,2)</f>
        <v>0</v>
      </c>
      <c r="L157" s="232">
        <v>21</v>
      </c>
      <c r="M157" s="232">
        <f>G157*(1+L157/100)</f>
        <v>0</v>
      </c>
      <c r="N157" s="221">
        <v>2.7E-4</v>
      </c>
      <c r="O157" s="221">
        <f>ROUND(E157*N157,5)</f>
        <v>6.9580000000000003E-2</v>
      </c>
      <c r="P157" s="221">
        <v>0</v>
      </c>
      <c r="Q157" s="221">
        <f>ROUND(E157*P157,5)</f>
        <v>0</v>
      </c>
      <c r="R157" s="221"/>
      <c r="S157" s="221"/>
      <c r="T157" s="222">
        <v>7.7049999999999993E-2</v>
      </c>
      <c r="U157" s="221">
        <f>ROUND(E157*T157,2)</f>
        <v>19.86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123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>
      <c r="A158" s="212"/>
      <c r="B158" s="219"/>
      <c r="C158" s="266" t="s">
        <v>305</v>
      </c>
      <c r="D158" s="224"/>
      <c r="E158" s="229">
        <v>257.70999999999998</v>
      </c>
      <c r="F158" s="232"/>
      <c r="G158" s="232"/>
      <c r="H158" s="232"/>
      <c r="I158" s="232"/>
      <c r="J158" s="232"/>
      <c r="K158" s="232"/>
      <c r="L158" s="232"/>
      <c r="M158" s="232"/>
      <c r="N158" s="221"/>
      <c r="O158" s="221"/>
      <c r="P158" s="221"/>
      <c r="Q158" s="221"/>
      <c r="R158" s="221"/>
      <c r="S158" s="221"/>
      <c r="T158" s="222"/>
      <c r="U158" s="221"/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127</v>
      </c>
      <c r="AF158" s="211">
        <v>0</v>
      </c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ht="22.5" outlineLevel="1">
      <c r="A159" s="212">
        <v>59</v>
      </c>
      <c r="B159" s="219" t="s">
        <v>306</v>
      </c>
      <c r="C159" s="264" t="s">
        <v>307</v>
      </c>
      <c r="D159" s="221" t="s">
        <v>158</v>
      </c>
      <c r="E159" s="227">
        <v>402.83</v>
      </c>
      <c r="F159" s="231">
        <f>H159+J159</f>
        <v>0</v>
      </c>
      <c r="G159" s="232">
        <f>ROUND(E159*F159,2)</f>
        <v>0</v>
      </c>
      <c r="H159" s="232"/>
      <c r="I159" s="232">
        <f>ROUND(E159*H159,2)</f>
        <v>0</v>
      </c>
      <c r="J159" s="232"/>
      <c r="K159" s="232">
        <f>ROUND(E159*J159,2)</f>
        <v>0</v>
      </c>
      <c r="L159" s="232">
        <v>21</v>
      </c>
      <c r="M159" s="232">
        <f>G159*(1+L159/100)</f>
        <v>0</v>
      </c>
      <c r="N159" s="221">
        <v>2.7E-4</v>
      </c>
      <c r="O159" s="221">
        <f>ROUND(E159*N159,5)</f>
        <v>0.10876</v>
      </c>
      <c r="P159" s="221">
        <v>0</v>
      </c>
      <c r="Q159" s="221">
        <f>ROUND(E159*P159,5)</f>
        <v>0</v>
      </c>
      <c r="R159" s="221"/>
      <c r="S159" s="221"/>
      <c r="T159" s="222">
        <v>7.7049999999999993E-2</v>
      </c>
      <c r="U159" s="221">
        <f>ROUND(E159*T159,2)</f>
        <v>31.04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123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ht="22.5" outlineLevel="1">
      <c r="A160" s="212"/>
      <c r="B160" s="219"/>
      <c r="C160" s="266" t="s">
        <v>308</v>
      </c>
      <c r="D160" s="224"/>
      <c r="E160" s="229">
        <v>210.58</v>
      </c>
      <c r="F160" s="232"/>
      <c r="G160" s="232"/>
      <c r="H160" s="232"/>
      <c r="I160" s="232"/>
      <c r="J160" s="232"/>
      <c r="K160" s="232"/>
      <c r="L160" s="232"/>
      <c r="M160" s="232"/>
      <c r="N160" s="221"/>
      <c r="O160" s="221"/>
      <c r="P160" s="221"/>
      <c r="Q160" s="221"/>
      <c r="R160" s="221"/>
      <c r="S160" s="221"/>
      <c r="T160" s="222"/>
      <c r="U160" s="22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127</v>
      </c>
      <c r="AF160" s="211">
        <v>0</v>
      </c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>
      <c r="A161" s="212"/>
      <c r="B161" s="219"/>
      <c r="C161" s="266" t="s">
        <v>309</v>
      </c>
      <c r="D161" s="224"/>
      <c r="E161" s="229">
        <v>192.25</v>
      </c>
      <c r="F161" s="232"/>
      <c r="G161" s="232"/>
      <c r="H161" s="232"/>
      <c r="I161" s="232"/>
      <c r="J161" s="232"/>
      <c r="K161" s="232"/>
      <c r="L161" s="232"/>
      <c r="M161" s="232"/>
      <c r="N161" s="221"/>
      <c r="O161" s="221"/>
      <c r="P161" s="221"/>
      <c r="Q161" s="221"/>
      <c r="R161" s="221"/>
      <c r="S161" s="221"/>
      <c r="T161" s="222"/>
      <c r="U161" s="221"/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127</v>
      </c>
      <c r="AF161" s="211">
        <v>0</v>
      </c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ht="22.5" outlineLevel="1">
      <c r="A162" s="212">
        <v>60</v>
      </c>
      <c r="B162" s="219" t="s">
        <v>310</v>
      </c>
      <c r="C162" s="264" t="s">
        <v>311</v>
      </c>
      <c r="D162" s="221" t="s">
        <v>158</v>
      </c>
      <c r="E162" s="227">
        <v>402.83</v>
      </c>
      <c r="F162" s="231">
        <f>H162+J162</f>
        <v>0</v>
      </c>
      <c r="G162" s="232">
        <f>ROUND(E162*F162,2)</f>
        <v>0</v>
      </c>
      <c r="H162" s="232"/>
      <c r="I162" s="232">
        <f>ROUND(E162*H162,2)</f>
        <v>0</v>
      </c>
      <c r="J162" s="232"/>
      <c r="K162" s="232">
        <f>ROUND(E162*J162,2)</f>
        <v>0</v>
      </c>
      <c r="L162" s="232">
        <v>21</v>
      </c>
      <c r="M162" s="232">
        <f>G162*(1+L162/100)</f>
        <v>0</v>
      </c>
      <c r="N162" s="221">
        <v>1.2099999999999999E-3</v>
      </c>
      <c r="O162" s="221">
        <f>ROUND(E162*N162,5)</f>
        <v>0.48742000000000002</v>
      </c>
      <c r="P162" s="221">
        <v>0</v>
      </c>
      <c r="Q162" s="221">
        <f>ROUND(E162*P162,5)</f>
        <v>0</v>
      </c>
      <c r="R162" s="221"/>
      <c r="S162" s="221"/>
      <c r="T162" s="222">
        <v>0.46400000000000002</v>
      </c>
      <c r="U162" s="221">
        <f>ROUND(E162*T162,2)</f>
        <v>186.91</v>
      </c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123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ht="22.5" outlineLevel="1">
      <c r="A163" s="212"/>
      <c r="B163" s="219"/>
      <c r="C163" s="266" t="s">
        <v>308</v>
      </c>
      <c r="D163" s="224"/>
      <c r="E163" s="229">
        <v>210.58</v>
      </c>
      <c r="F163" s="232"/>
      <c r="G163" s="232"/>
      <c r="H163" s="232"/>
      <c r="I163" s="232"/>
      <c r="J163" s="232"/>
      <c r="K163" s="232"/>
      <c r="L163" s="232"/>
      <c r="M163" s="232"/>
      <c r="N163" s="221"/>
      <c r="O163" s="221"/>
      <c r="P163" s="221"/>
      <c r="Q163" s="221"/>
      <c r="R163" s="221"/>
      <c r="S163" s="221"/>
      <c r="T163" s="222"/>
      <c r="U163" s="22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127</v>
      </c>
      <c r="AF163" s="211">
        <v>0</v>
      </c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>
      <c r="A164" s="212"/>
      <c r="B164" s="219"/>
      <c r="C164" s="266" t="s">
        <v>309</v>
      </c>
      <c r="D164" s="224"/>
      <c r="E164" s="229">
        <v>192.25</v>
      </c>
      <c r="F164" s="232"/>
      <c r="G164" s="232"/>
      <c r="H164" s="232"/>
      <c r="I164" s="232"/>
      <c r="J164" s="232"/>
      <c r="K164" s="232"/>
      <c r="L164" s="232"/>
      <c r="M164" s="232"/>
      <c r="N164" s="221"/>
      <c r="O164" s="221"/>
      <c r="P164" s="221"/>
      <c r="Q164" s="221"/>
      <c r="R164" s="221"/>
      <c r="S164" s="221"/>
      <c r="T164" s="222"/>
      <c r="U164" s="22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127</v>
      </c>
      <c r="AF164" s="211">
        <v>0</v>
      </c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ht="22.5" outlineLevel="1">
      <c r="A165" s="212">
        <v>61</v>
      </c>
      <c r="B165" s="219" t="s">
        <v>312</v>
      </c>
      <c r="C165" s="264" t="s">
        <v>313</v>
      </c>
      <c r="D165" s="221" t="s">
        <v>228</v>
      </c>
      <c r="E165" s="227">
        <v>21</v>
      </c>
      <c r="F165" s="231">
        <f>H165+J165</f>
        <v>0</v>
      </c>
      <c r="G165" s="232">
        <f>ROUND(E165*F165,2)</f>
        <v>0</v>
      </c>
      <c r="H165" s="232"/>
      <c r="I165" s="232">
        <f>ROUND(E165*H165,2)</f>
        <v>0</v>
      </c>
      <c r="J165" s="232"/>
      <c r="K165" s="232">
        <f>ROUND(E165*J165,2)</f>
        <v>0</v>
      </c>
      <c r="L165" s="232">
        <v>21</v>
      </c>
      <c r="M165" s="232">
        <f>G165*(1+L165/100)</f>
        <v>0</v>
      </c>
      <c r="N165" s="221">
        <v>3.6000000000000002E-4</v>
      </c>
      <c r="O165" s="221">
        <f>ROUND(E165*N165,5)</f>
        <v>7.5599999999999999E-3</v>
      </c>
      <c r="P165" s="221">
        <v>0</v>
      </c>
      <c r="Q165" s="221">
        <f>ROUND(E165*P165,5)</f>
        <v>0</v>
      </c>
      <c r="R165" s="221"/>
      <c r="S165" s="221"/>
      <c r="T165" s="222">
        <v>0.45</v>
      </c>
      <c r="U165" s="221">
        <f>ROUND(E165*T165,2)</f>
        <v>9.4499999999999993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123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ht="22.5" outlineLevel="1">
      <c r="A166" s="212">
        <v>62</v>
      </c>
      <c r="B166" s="219" t="s">
        <v>314</v>
      </c>
      <c r="C166" s="264" t="s">
        <v>315</v>
      </c>
      <c r="D166" s="221" t="s">
        <v>158</v>
      </c>
      <c r="E166" s="227">
        <v>221.9</v>
      </c>
      <c r="F166" s="231">
        <f>H166+J166</f>
        <v>0</v>
      </c>
      <c r="G166" s="232">
        <f>ROUND(E166*F166,2)</f>
        <v>0</v>
      </c>
      <c r="H166" s="232"/>
      <c r="I166" s="232">
        <f>ROUND(E166*H166,2)</f>
        <v>0</v>
      </c>
      <c r="J166" s="232"/>
      <c r="K166" s="232">
        <f>ROUND(E166*J166,2)</f>
        <v>0</v>
      </c>
      <c r="L166" s="232">
        <v>21</v>
      </c>
      <c r="M166" s="232">
        <f>G166*(1+L166/100)</f>
        <v>0</v>
      </c>
      <c r="N166" s="221">
        <v>2.6700000000000001E-3</v>
      </c>
      <c r="O166" s="221">
        <f>ROUND(E166*N166,5)</f>
        <v>0.59247000000000005</v>
      </c>
      <c r="P166" s="221">
        <v>0</v>
      </c>
      <c r="Q166" s="221">
        <f>ROUND(E166*P166,5)</f>
        <v>0</v>
      </c>
      <c r="R166" s="221"/>
      <c r="S166" s="221"/>
      <c r="T166" s="222">
        <v>0.29399999999999998</v>
      </c>
      <c r="U166" s="221">
        <f>ROUND(E166*T166,2)</f>
        <v>65.239999999999995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123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>
      <c r="A167" s="212"/>
      <c r="B167" s="219"/>
      <c r="C167" s="266" t="s">
        <v>316</v>
      </c>
      <c r="D167" s="224"/>
      <c r="E167" s="229">
        <v>221.9</v>
      </c>
      <c r="F167" s="232"/>
      <c r="G167" s="232"/>
      <c r="H167" s="232"/>
      <c r="I167" s="232"/>
      <c r="J167" s="232"/>
      <c r="K167" s="232"/>
      <c r="L167" s="232"/>
      <c r="M167" s="232"/>
      <c r="N167" s="221"/>
      <c r="O167" s="221"/>
      <c r="P167" s="221"/>
      <c r="Q167" s="221"/>
      <c r="R167" s="221"/>
      <c r="S167" s="221"/>
      <c r="T167" s="222"/>
      <c r="U167" s="221"/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127</v>
      </c>
      <c r="AF167" s="211">
        <v>0</v>
      </c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22.5" outlineLevel="1">
      <c r="A168" s="212">
        <v>63</v>
      </c>
      <c r="B168" s="219" t="s">
        <v>317</v>
      </c>
      <c r="C168" s="264" t="s">
        <v>318</v>
      </c>
      <c r="D168" s="221" t="s">
        <v>228</v>
      </c>
      <c r="E168" s="227">
        <v>4</v>
      </c>
      <c r="F168" s="231">
        <f>H168+J168</f>
        <v>0</v>
      </c>
      <c r="G168" s="232">
        <f>ROUND(E168*F168,2)</f>
        <v>0</v>
      </c>
      <c r="H168" s="232"/>
      <c r="I168" s="232">
        <f>ROUND(E168*H168,2)</f>
        <v>0</v>
      </c>
      <c r="J168" s="232"/>
      <c r="K168" s="232">
        <f>ROUND(E168*J168,2)</f>
        <v>0</v>
      </c>
      <c r="L168" s="232">
        <v>21</v>
      </c>
      <c r="M168" s="232">
        <f>G168*(1+L168/100)</f>
        <v>0</v>
      </c>
      <c r="N168" s="221">
        <v>6.5500000000000003E-3</v>
      </c>
      <c r="O168" s="221">
        <f>ROUND(E168*N168,5)</f>
        <v>2.6200000000000001E-2</v>
      </c>
      <c r="P168" s="221">
        <v>0</v>
      </c>
      <c r="Q168" s="221">
        <f>ROUND(E168*P168,5)</f>
        <v>0</v>
      </c>
      <c r="R168" s="221"/>
      <c r="S168" s="221"/>
      <c r="T168" s="222">
        <v>1.4524999999999999</v>
      </c>
      <c r="U168" s="221">
        <f>ROUND(E168*T168,2)</f>
        <v>5.81</v>
      </c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123</v>
      </c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>
      <c r="A169" s="212">
        <v>64</v>
      </c>
      <c r="B169" s="219" t="s">
        <v>319</v>
      </c>
      <c r="C169" s="264" t="s">
        <v>320</v>
      </c>
      <c r="D169" s="221" t="s">
        <v>228</v>
      </c>
      <c r="E169" s="227">
        <v>31</v>
      </c>
      <c r="F169" s="231">
        <f>H169+J169</f>
        <v>0</v>
      </c>
      <c r="G169" s="232">
        <f>ROUND(E169*F169,2)</f>
        <v>0</v>
      </c>
      <c r="H169" s="232"/>
      <c r="I169" s="232">
        <f>ROUND(E169*H169,2)</f>
        <v>0</v>
      </c>
      <c r="J169" s="232"/>
      <c r="K169" s="232">
        <f>ROUND(E169*J169,2)</f>
        <v>0</v>
      </c>
      <c r="L169" s="232">
        <v>21</v>
      </c>
      <c r="M169" s="232">
        <f>G169*(1+L169/100)</f>
        <v>0</v>
      </c>
      <c r="N169" s="221">
        <v>8.0999999999999996E-4</v>
      </c>
      <c r="O169" s="221">
        <f>ROUND(E169*N169,5)</f>
        <v>2.511E-2</v>
      </c>
      <c r="P169" s="221">
        <v>0</v>
      </c>
      <c r="Q169" s="221">
        <f>ROUND(E169*P169,5)</f>
        <v>0</v>
      </c>
      <c r="R169" s="221"/>
      <c r="S169" s="221"/>
      <c r="T169" s="222">
        <v>0.115</v>
      </c>
      <c r="U169" s="221">
        <f>ROUND(E169*T169,2)</f>
        <v>3.57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123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ht="22.5" outlineLevel="1">
      <c r="A170" s="212">
        <v>65</v>
      </c>
      <c r="B170" s="219" t="s">
        <v>321</v>
      </c>
      <c r="C170" s="264" t="s">
        <v>322</v>
      </c>
      <c r="D170" s="221" t="s">
        <v>228</v>
      </c>
      <c r="E170" s="227">
        <v>1</v>
      </c>
      <c r="F170" s="231">
        <f>H170+J170</f>
        <v>0</v>
      </c>
      <c r="G170" s="232">
        <f>ROUND(E170*F170,2)</f>
        <v>0</v>
      </c>
      <c r="H170" s="232"/>
      <c r="I170" s="232">
        <f>ROUND(E170*H170,2)</f>
        <v>0</v>
      </c>
      <c r="J170" s="232"/>
      <c r="K170" s="232">
        <f>ROUND(E170*J170,2)</f>
        <v>0</v>
      </c>
      <c r="L170" s="232">
        <v>21</v>
      </c>
      <c r="M170" s="232">
        <f>G170*(1+L170/100)</f>
        <v>0</v>
      </c>
      <c r="N170" s="221">
        <v>3.6299999999999999E-2</v>
      </c>
      <c r="O170" s="221">
        <f>ROUND(E170*N170,5)</f>
        <v>3.6299999999999999E-2</v>
      </c>
      <c r="P170" s="221">
        <v>0</v>
      </c>
      <c r="Q170" s="221">
        <f>ROUND(E170*P170,5)</f>
        <v>0</v>
      </c>
      <c r="R170" s="221"/>
      <c r="S170" s="221"/>
      <c r="T170" s="222">
        <v>0</v>
      </c>
      <c r="U170" s="221">
        <f>ROUND(E170*T170,2)</f>
        <v>0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213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>
      <c r="A171" s="212">
        <v>66</v>
      </c>
      <c r="B171" s="219" t="s">
        <v>323</v>
      </c>
      <c r="C171" s="264" t="s">
        <v>324</v>
      </c>
      <c r="D171" s="221" t="s">
        <v>228</v>
      </c>
      <c r="E171" s="227">
        <v>3</v>
      </c>
      <c r="F171" s="231">
        <f>H171+J171</f>
        <v>0</v>
      </c>
      <c r="G171" s="232">
        <f>ROUND(E171*F171,2)</f>
        <v>0</v>
      </c>
      <c r="H171" s="232"/>
      <c r="I171" s="232">
        <f>ROUND(E171*H171,2)</f>
        <v>0</v>
      </c>
      <c r="J171" s="232"/>
      <c r="K171" s="232">
        <f>ROUND(E171*J171,2)</f>
        <v>0</v>
      </c>
      <c r="L171" s="232">
        <v>21</v>
      </c>
      <c r="M171" s="232">
        <f>G171*(1+L171/100)</f>
        <v>0</v>
      </c>
      <c r="N171" s="221">
        <v>8.0999999999999996E-4</v>
      </c>
      <c r="O171" s="221">
        <f>ROUND(E171*N171,5)</f>
        <v>2.4299999999999999E-3</v>
      </c>
      <c r="P171" s="221">
        <v>0</v>
      </c>
      <c r="Q171" s="221">
        <f>ROUND(E171*P171,5)</f>
        <v>0</v>
      </c>
      <c r="R171" s="221"/>
      <c r="S171" s="221"/>
      <c r="T171" s="222">
        <v>0.115</v>
      </c>
      <c r="U171" s="221">
        <f>ROUND(E171*T171,2)</f>
        <v>0.35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123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ht="22.5" outlineLevel="1">
      <c r="A172" s="212">
        <v>67</v>
      </c>
      <c r="B172" s="219" t="s">
        <v>325</v>
      </c>
      <c r="C172" s="264" t="s">
        <v>326</v>
      </c>
      <c r="D172" s="221" t="s">
        <v>228</v>
      </c>
      <c r="E172" s="227">
        <v>3</v>
      </c>
      <c r="F172" s="231">
        <f>H172+J172</f>
        <v>0</v>
      </c>
      <c r="G172" s="232">
        <f>ROUND(E172*F172,2)</f>
        <v>0</v>
      </c>
      <c r="H172" s="232"/>
      <c r="I172" s="232">
        <f>ROUND(E172*H172,2)</f>
        <v>0</v>
      </c>
      <c r="J172" s="232"/>
      <c r="K172" s="232">
        <f>ROUND(E172*J172,2)</f>
        <v>0</v>
      </c>
      <c r="L172" s="232">
        <v>21</v>
      </c>
      <c r="M172" s="232">
        <f>G172*(1+L172/100)</f>
        <v>0</v>
      </c>
      <c r="N172" s="221">
        <v>8.0999999999999996E-4</v>
      </c>
      <c r="O172" s="221">
        <f>ROUND(E172*N172,5)</f>
        <v>2.4299999999999999E-3</v>
      </c>
      <c r="P172" s="221">
        <v>0</v>
      </c>
      <c r="Q172" s="221">
        <f>ROUND(E172*P172,5)</f>
        <v>0</v>
      </c>
      <c r="R172" s="221"/>
      <c r="S172" s="221"/>
      <c r="T172" s="222">
        <v>0.115</v>
      </c>
      <c r="U172" s="221">
        <f>ROUND(E172*T172,2)</f>
        <v>0.35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123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ht="22.5" outlineLevel="1">
      <c r="A173" s="212">
        <v>68</v>
      </c>
      <c r="B173" s="219" t="s">
        <v>327</v>
      </c>
      <c r="C173" s="264" t="s">
        <v>328</v>
      </c>
      <c r="D173" s="221" t="s">
        <v>122</v>
      </c>
      <c r="E173" s="227">
        <v>2206.9023499999998</v>
      </c>
      <c r="F173" s="231">
        <f>H173+J173</f>
        <v>0</v>
      </c>
      <c r="G173" s="232">
        <f>ROUND(E173*F173,2)</f>
        <v>0</v>
      </c>
      <c r="H173" s="232"/>
      <c r="I173" s="232">
        <f>ROUND(E173*H173,2)</f>
        <v>0</v>
      </c>
      <c r="J173" s="232"/>
      <c r="K173" s="232">
        <f>ROUND(E173*J173,2)</f>
        <v>0</v>
      </c>
      <c r="L173" s="232">
        <v>21</v>
      </c>
      <c r="M173" s="232">
        <f>G173*(1+L173/100)</f>
        <v>0</v>
      </c>
      <c r="N173" s="221">
        <v>2.2599999999999999E-3</v>
      </c>
      <c r="O173" s="221">
        <f>ROUND(E173*N173,5)</f>
        <v>4.9875999999999996</v>
      </c>
      <c r="P173" s="221">
        <v>0</v>
      </c>
      <c r="Q173" s="221">
        <f>ROUND(E173*P173,5)</f>
        <v>0</v>
      </c>
      <c r="R173" s="221"/>
      <c r="S173" s="221"/>
      <c r="T173" s="222">
        <v>1.2179500000000001</v>
      </c>
      <c r="U173" s="221">
        <f>ROUND(E173*T173,2)</f>
        <v>2687.9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123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>
      <c r="A174" s="212"/>
      <c r="B174" s="219"/>
      <c r="C174" s="266" t="s">
        <v>263</v>
      </c>
      <c r="D174" s="224"/>
      <c r="E174" s="229">
        <v>669.10619999999994</v>
      </c>
      <c r="F174" s="232"/>
      <c r="G174" s="232"/>
      <c r="H174" s="232"/>
      <c r="I174" s="232"/>
      <c r="J174" s="232"/>
      <c r="K174" s="232"/>
      <c r="L174" s="232"/>
      <c r="M174" s="232"/>
      <c r="N174" s="221"/>
      <c r="O174" s="221"/>
      <c r="P174" s="221"/>
      <c r="Q174" s="221"/>
      <c r="R174" s="221"/>
      <c r="S174" s="221"/>
      <c r="T174" s="222"/>
      <c r="U174" s="22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127</v>
      </c>
      <c r="AF174" s="211">
        <v>0</v>
      </c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>
      <c r="A175" s="212"/>
      <c r="B175" s="219"/>
      <c r="C175" s="266" t="s">
        <v>264</v>
      </c>
      <c r="D175" s="224"/>
      <c r="E175" s="229">
        <v>417.41149999999999</v>
      </c>
      <c r="F175" s="232"/>
      <c r="G175" s="232"/>
      <c r="H175" s="232"/>
      <c r="I175" s="232"/>
      <c r="J175" s="232"/>
      <c r="K175" s="232"/>
      <c r="L175" s="232"/>
      <c r="M175" s="232"/>
      <c r="N175" s="221"/>
      <c r="O175" s="221"/>
      <c r="P175" s="221"/>
      <c r="Q175" s="221"/>
      <c r="R175" s="221"/>
      <c r="S175" s="221"/>
      <c r="T175" s="222"/>
      <c r="U175" s="221"/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127</v>
      </c>
      <c r="AF175" s="211">
        <v>0</v>
      </c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>
      <c r="A176" s="212"/>
      <c r="B176" s="219"/>
      <c r="C176" s="266" t="s">
        <v>265</v>
      </c>
      <c r="D176" s="224"/>
      <c r="E176" s="229">
        <v>653.72614999999996</v>
      </c>
      <c r="F176" s="232"/>
      <c r="G176" s="232"/>
      <c r="H176" s="232"/>
      <c r="I176" s="232"/>
      <c r="J176" s="232"/>
      <c r="K176" s="232"/>
      <c r="L176" s="232"/>
      <c r="M176" s="232"/>
      <c r="N176" s="221"/>
      <c r="O176" s="221"/>
      <c r="P176" s="221"/>
      <c r="Q176" s="221"/>
      <c r="R176" s="221"/>
      <c r="S176" s="221"/>
      <c r="T176" s="222"/>
      <c r="U176" s="221"/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127</v>
      </c>
      <c r="AF176" s="211">
        <v>0</v>
      </c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>
      <c r="A177" s="212"/>
      <c r="B177" s="219"/>
      <c r="C177" s="266" t="s">
        <v>266</v>
      </c>
      <c r="D177" s="224"/>
      <c r="E177" s="229">
        <v>466.6585</v>
      </c>
      <c r="F177" s="232"/>
      <c r="G177" s="232"/>
      <c r="H177" s="232"/>
      <c r="I177" s="232"/>
      <c r="J177" s="232"/>
      <c r="K177" s="232"/>
      <c r="L177" s="232"/>
      <c r="M177" s="232"/>
      <c r="N177" s="221"/>
      <c r="O177" s="221"/>
      <c r="P177" s="221"/>
      <c r="Q177" s="221"/>
      <c r="R177" s="221"/>
      <c r="S177" s="221"/>
      <c r="T177" s="222"/>
      <c r="U177" s="22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127</v>
      </c>
      <c r="AF177" s="211">
        <v>0</v>
      </c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>
      <c r="A178" s="212">
        <v>69</v>
      </c>
      <c r="B178" s="219" t="s">
        <v>329</v>
      </c>
      <c r="C178" s="264" t="s">
        <v>330</v>
      </c>
      <c r="D178" s="221" t="s">
        <v>228</v>
      </c>
      <c r="E178" s="227">
        <v>1</v>
      </c>
      <c r="F178" s="231">
        <f>H178+J178</f>
        <v>0</v>
      </c>
      <c r="G178" s="232">
        <f>ROUND(E178*F178,2)</f>
        <v>0</v>
      </c>
      <c r="H178" s="232"/>
      <c r="I178" s="232">
        <f>ROUND(E178*H178,2)</f>
        <v>0</v>
      </c>
      <c r="J178" s="232"/>
      <c r="K178" s="232">
        <f>ROUND(E178*J178,2)</f>
        <v>0</v>
      </c>
      <c r="L178" s="232">
        <v>21</v>
      </c>
      <c r="M178" s="232">
        <f>G178*(1+L178/100)</f>
        <v>0</v>
      </c>
      <c r="N178" s="221">
        <v>2.0000000000000001E-4</v>
      </c>
      <c r="O178" s="221">
        <f>ROUND(E178*N178,5)</f>
        <v>2.0000000000000001E-4</v>
      </c>
      <c r="P178" s="221">
        <v>0</v>
      </c>
      <c r="Q178" s="221">
        <f>ROUND(E178*P178,5)</f>
        <v>0</v>
      </c>
      <c r="R178" s="221"/>
      <c r="S178" s="221"/>
      <c r="T178" s="222">
        <v>0.34914000000000001</v>
      </c>
      <c r="U178" s="221">
        <f>ROUND(E178*T178,2)</f>
        <v>0.35</v>
      </c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123</v>
      </c>
      <c r="AF178" s="211"/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ht="22.5" outlineLevel="1">
      <c r="A179" s="212">
        <v>70</v>
      </c>
      <c r="B179" s="219" t="s">
        <v>331</v>
      </c>
      <c r="C179" s="264" t="s">
        <v>332</v>
      </c>
      <c r="D179" s="221" t="s">
        <v>228</v>
      </c>
      <c r="E179" s="227">
        <v>122.083333333333</v>
      </c>
      <c r="F179" s="231">
        <f>H179+J179</f>
        <v>0</v>
      </c>
      <c r="G179" s="232">
        <f>ROUND(E179*F179,2)</f>
        <v>0</v>
      </c>
      <c r="H179" s="232"/>
      <c r="I179" s="232">
        <f>ROUND(E179*H179,2)</f>
        <v>0</v>
      </c>
      <c r="J179" s="232"/>
      <c r="K179" s="232">
        <f>ROUND(E179*J179,2)</f>
        <v>0</v>
      </c>
      <c r="L179" s="232">
        <v>21</v>
      </c>
      <c r="M179" s="232">
        <f>G179*(1+L179/100)</f>
        <v>0</v>
      </c>
      <c r="N179" s="221">
        <v>1.04E-2</v>
      </c>
      <c r="O179" s="221">
        <f>ROUND(E179*N179,5)</f>
        <v>1.2696700000000001</v>
      </c>
      <c r="P179" s="221">
        <v>0</v>
      </c>
      <c r="Q179" s="221">
        <f>ROUND(E179*P179,5)</f>
        <v>0</v>
      </c>
      <c r="R179" s="221"/>
      <c r="S179" s="221"/>
      <c r="T179" s="222">
        <v>0.71299999999999997</v>
      </c>
      <c r="U179" s="221">
        <f>ROUND(E179*T179,2)</f>
        <v>87.05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123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>
      <c r="A180" s="212"/>
      <c r="B180" s="219"/>
      <c r="C180" s="265" t="s">
        <v>333</v>
      </c>
      <c r="D180" s="223"/>
      <c r="E180" s="228"/>
      <c r="F180" s="233"/>
      <c r="G180" s="234"/>
      <c r="H180" s="232"/>
      <c r="I180" s="232"/>
      <c r="J180" s="232"/>
      <c r="K180" s="232"/>
      <c r="L180" s="232"/>
      <c r="M180" s="232"/>
      <c r="N180" s="221"/>
      <c r="O180" s="221"/>
      <c r="P180" s="221"/>
      <c r="Q180" s="221"/>
      <c r="R180" s="221"/>
      <c r="S180" s="221"/>
      <c r="T180" s="222"/>
      <c r="U180" s="221"/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125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4" t="str">
        <f>C180</f>
        <v>V jedné řadě.</v>
      </c>
      <c r="BB180" s="211"/>
      <c r="BC180" s="211"/>
      <c r="BD180" s="211"/>
      <c r="BE180" s="211"/>
      <c r="BF180" s="211"/>
      <c r="BG180" s="211"/>
      <c r="BH180" s="211"/>
    </row>
    <row r="181" spans="1:60" outlineLevel="1">
      <c r="A181" s="212"/>
      <c r="B181" s="219"/>
      <c r="C181" s="266" t="s">
        <v>334</v>
      </c>
      <c r="D181" s="224"/>
      <c r="E181" s="229">
        <v>122.083333333333</v>
      </c>
      <c r="F181" s="232"/>
      <c r="G181" s="232"/>
      <c r="H181" s="232"/>
      <c r="I181" s="232"/>
      <c r="J181" s="232"/>
      <c r="K181" s="232"/>
      <c r="L181" s="232"/>
      <c r="M181" s="232"/>
      <c r="N181" s="221"/>
      <c r="O181" s="221"/>
      <c r="P181" s="221"/>
      <c r="Q181" s="221"/>
      <c r="R181" s="221"/>
      <c r="S181" s="221"/>
      <c r="T181" s="222"/>
      <c r="U181" s="22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127</v>
      </c>
      <c r="AF181" s="211">
        <v>0</v>
      </c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>
      <c r="A182" s="212">
        <v>71</v>
      </c>
      <c r="B182" s="219" t="s">
        <v>335</v>
      </c>
      <c r="C182" s="264" t="s">
        <v>336</v>
      </c>
      <c r="D182" s="221" t="s">
        <v>158</v>
      </c>
      <c r="E182" s="227">
        <v>402.83</v>
      </c>
      <c r="F182" s="231">
        <f>H182+J182</f>
        <v>0</v>
      </c>
      <c r="G182" s="232">
        <f>ROUND(E182*F182,2)</f>
        <v>0</v>
      </c>
      <c r="H182" s="232"/>
      <c r="I182" s="232">
        <f>ROUND(E182*H182,2)</f>
        <v>0</v>
      </c>
      <c r="J182" s="232"/>
      <c r="K182" s="232">
        <f>ROUND(E182*J182,2)</f>
        <v>0</v>
      </c>
      <c r="L182" s="232">
        <v>21</v>
      </c>
      <c r="M182" s="232">
        <f>G182*(1+L182/100)</f>
        <v>0</v>
      </c>
      <c r="N182" s="221">
        <v>3.2000000000000002E-3</v>
      </c>
      <c r="O182" s="221">
        <f>ROUND(E182*N182,5)</f>
        <v>1.2890600000000001</v>
      </c>
      <c r="P182" s="221">
        <v>0</v>
      </c>
      <c r="Q182" s="221">
        <f>ROUND(E182*P182,5)</f>
        <v>0</v>
      </c>
      <c r="R182" s="221"/>
      <c r="S182" s="221"/>
      <c r="T182" s="222">
        <v>0.66964999999999997</v>
      </c>
      <c r="U182" s="221">
        <f>ROUND(E182*T182,2)</f>
        <v>269.76</v>
      </c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123</v>
      </c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ht="22.5" outlineLevel="1">
      <c r="A183" s="212"/>
      <c r="B183" s="219"/>
      <c r="C183" s="266" t="s">
        <v>308</v>
      </c>
      <c r="D183" s="224"/>
      <c r="E183" s="229">
        <v>210.58</v>
      </c>
      <c r="F183" s="232"/>
      <c r="G183" s="232"/>
      <c r="H183" s="232"/>
      <c r="I183" s="232"/>
      <c r="J183" s="232"/>
      <c r="K183" s="232"/>
      <c r="L183" s="232"/>
      <c r="M183" s="232"/>
      <c r="N183" s="221"/>
      <c r="O183" s="221"/>
      <c r="P183" s="221"/>
      <c r="Q183" s="221"/>
      <c r="R183" s="221"/>
      <c r="S183" s="221"/>
      <c r="T183" s="222"/>
      <c r="U183" s="22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127</v>
      </c>
      <c r="AF183" s="211">
        <v>0</v>
      </c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>
      <c r="A184" s="212"/>
      <c r="B184" s="219"/>
      <c r="C184" s="266" t="s">
        <v>309</v>
      </c>
      <c r="D184" s="224"/>
      <c r="E184" s="229">
        <v>192.25</v>
      </c>
      <c r="F184" s="232"/>
      <c r="G184" s="232"/>
      <c r="H184" s="232"/>
      <c r="I184" s="232"/>
      <c r="J184" s="232"/>
      <c r="K184" s="232"/>
      <c r="L184" s="232"/>
      <c r="M184" s="232"/>
      <c r="N184" s="221"/>
      <c r="O184" s="221"/>
      <c r="P184" s="221"/>
      <c r="Q184" s="221"/>
      <c r="R184" s="221"/>
      <c r="S184" s="221"/>
      <c r="T184" s="222"/>
      <c r="U184" s="22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127</v>
      </c>
      <c r="AF184" s="211">
        <v>0</v>
      </c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ht="22.5" outlineLevel="1">
      <c r="A185" s="212">
        <v>72</v>
      </c>
      <c r="B185" s="219" t="s">
        <v>337</v>
      </c>
      <c r="C185" s="264" t="s">
        <v>338</v>
      </c>
      <c r="D185" s="221" t="s">
        <v>158</v>
      </c>
      <c r="E185" s="227">
        <v>68.17</v>
      </c>
      <c r="F185" s="231">
        <f>H185+J185</f>
        <v>0</v>
      </c>
      <c r="G185" s="232">
        <f>ROUND(E185*F185,2)</f>
        <v>0</v>
      </c>
      <c r="H185" s="232"/>
      <c r="I185" s="232">
        <f>ROUND(E185*H185,2)</f>
        <v>0</v>
      </c>
      <c r="J185" s="232"/>
      <c r="K185" s="232">
        <f>ROUND(E185*J185,2)</f>
        <v>0</v>
      </c>
      <c r="L185" s="232">
        <v>21</v>
      </c>
      <c r="M185" s="232">
        <f>G185*(1+L185/100)</f>
        <v>0</v>
      </c>
      <c r="N185" s="221">
        <v>9.3999999999999997E-4</v>
      </c>
      <c r="O185" s="221">
        <f>ROUND(E185*N185,5)</f>
        <v>6.4079999999999998E-2</v>
      </c>
      <c r="P185" s="221">
        <v>0</v>
      </c>
      <c r="Q185" s="221">
        <f>ROUND(E185*P185,5)</f>
        <v>0</v>
      </c>
      <c r="R185" s="221"/>
      <c r="S185" s="221"/>
      <c r="T185" s="222">
        <v>0.27255000000000001</v>
      </c>
      <c r="U185" s="221">
        <f>ROUND(E185*T185,2)</f>
        <v>18.579999999999998</v>
      </c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 t="s">
        <v>123</v>
      </c>
      <c r="AF185" s="211"/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>
      <c r="A186" s="212"/>
      <c r="B186" s="219"/>
      <c r="C186" s="266" t="s">
        <v>283</v>
      </c>
      <c r="D186" s="224"/>
      <c r="E186" s="229">
        <v>68.17</v>
      </c>
      <c r="F186" s="232"/>
      <c r="G186" s="232"/>
      <c r="H186" s="232"/>
      <c r="I186" s="232"/>
      <c r="J186" s="232"/>
      <c r="K186" s="232"/>
      <c r="L186" s="232"/>
      <c r="M186" s="232"/>
      <c r="N186" s="221"/>
      <c r="O186" s="221"/>
      <c r="P186" s="221"/>
      <c r="Q186" s="221"/>
      <c r="R186" s="221"/>
      <c r="S186" s="221"/>
      <c r="T186" s="222"/>
      <c r="U186" s="221"/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127</v>
      </c>
      <c r="AF186" s="211">
        <v>0</v>
      </c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>
      <c r="A187" s="212">
        <v>73</v>
      </c>
      <c r="B187" s="219" t="s">
        <v>339</v>
      </c>
      <c r="C187" s="264" t="s">
        <v>340</v>
      </c>
      <c r="D187" s="221" t="s">
        <v>158</v>
      </c>
      <c r="E187" s="227">
        <v>38.4</v>
      </c>
      <c r="F187" s="231">
        <f>H187+J187</f>
        <v>0</v>
      </c>
      <c r="G187" s="232">
        <f>ROUND(E187*F187,2)</f>
        <v>0</v>
      </c>
      <c r="H187" s="232"/>
      <c r="I187" s="232">
        <f>ROUND(E187*H187,2)</f>
        <v>0</v>
      </c>
      <c r="J187" s="232"/>
      <c r="K187" s="232">
        <f>ROUND(E187*J187,2)</f>
        <v>0</v>
      </c>
      <c r="L187" s="232">
        <v>21</v>
      </c>
      <c r="M187" s="232">
        <f>G187*(1+L187/100)</f>
        <v>0</v>
      </c>
      <c r="N187" s="221">
        <v>6.2E-4</v>
      </c>
      <c r="O187" s="221">
        <f>ROUND(E187*N187,5)</f>
        <v>2.3810000000000001E-2</v>
      </c>
      <c r="P187" s="221">
        <v>0</v>
      </c>
      <c r="Q187" s="221">
        <f>ROUND(E187*P187,5)</f>
        <v>0</v>
      </c>
      <c r="R187" s="221"/>
      <c r="S187" s="221"/>
      <c r="T187" s="222">
        <v>0.80500000000000005</v>
      </c>
      <c r="U187" s="221">
        <f>ROUND(E187*T187,2)</f>
        <v>30.91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123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>
      <c r="A188" s="212"/>
      <c r="B188" s="219"/>
      <c r="C188" s="266" t="s">
        <v>341</v>
      </c>
      <c r="D188" s="224"/>
      <c r="E188" s="229">
        <v>38.4</v>
      </c>
      <c r="F188" s="232"/>
      <c r="G188" s="232"/>
      <c r="H188" s="232"/>
      <c r="I188" s="232"/>
      <c r="J188" s="232"/>
      <c r="K188" s="232"/>
      <c r="L188" s="232"/>
      <c r="M188" s="232"/>
      <c r="N188" s="221"/>
      <c r="O188" s="221"/>
      <c r="P188" s="221"/>
      <c r="Q188" s="221"/>
      <c r="R188" s="221"/>
      <c r="S188" s="221"/>
      <c r="T188" s="222"/>
      <c r="U188" s="221"/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127</v>
      </c>
      <c r="AF188" s="211">
        <v>0</v>
      </c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>
      <c r="A189" s="212">
        <v>74</v>
      </c>
      <c r="B189" s="219" t="s">
        <v>342</v>
      </c>
      <c r="C189" s="264" t="s">
        <v>343</v>
      </c>
      <c r="D189" s="221" t="s">
        <v>158</v>
      </c>
      <c r="E189" s="227">
        <v>128.85499999999999</v>
      </c>
      <c r="F189" s="231">
        <f>H189+J189</f>
        <v>0</v>
      </c>
      <c r="G189" s="232">
        <f>ROUND(E189*F189,2)</f>
        <v>0</v>
      </c>
      <c r="H189" s="232"/>
      <c r="I189" s="232">
        <f>ROUND(E189*H189,2)</f>
        <v>0</v>
      </c>
      <c r="J189" s="232"/>
      <c r="K189" s="232">
        <f>ROUND(E189*J189,2)</f>
        <v>0</v>
      </c>
      <c r="L189" s="232">
        <v>21</v>
      </c>
      <c r="M189" s="232">
        <f>G189*(1+L189/100)</f>
        <v>0</v>
      </c>
      <c r="N189" s="221">
        <v>6.2E-4</v>
      </c>
      <c r="O189" s="221">
        <f>ROUND(E189*N189,5)</f>
        <v>7.9890000000000003E-2</v>
      </c>
      <c r="P189" s="221">
        <v>0</v>
      </c>
      <c r="Q189" s="221">
        <f>ROUND(E189*P189,5)</f>
        <v>0</v>
      </c>
      <c r="R189" s="221"/>
      <c r="S189" s="221"/>
      <c r="T189" s="222">
        <v>0.80500000000000005</v>
      </c>
      <c r="U189" s="221">
        <f>ROUND(E189*T189,2)</f>
        <v>103.73</v>
      </c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123</v>
      </c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>
      <c r="A190" s="212"/>
      <c r="B190" s="219"/>
      <c r="C190" s="266" t="s">
        <v>344</v>
      </c>
      <c r="D190" s="224"/>
      <c r="E190" s="229">
        <v>128.85499999999999</v>
      </c>
      <c r="F190" s="232"/>
      <c r="G190" s="232"/>
      <c r="H190" s="232"/>
      <c r="I190" s="232"/>
      <c r="J190" s="232"/>
      <c r="K190" s="232"/>
      <c r="L190" s="232"/>
      <c r="M190" s="232"/>
      <c r="N190" s="221"/>
      <c r="O190" s="221"/>
      <c r="P190" s="221"/>
      <c r="Q190" s="221"/>
      <c r="R190" s="221"/>
      <c r="S190" s="221"/>
      <c r="T190" s="222"/>
      <c r="U190" s="221"/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127</v>
      </c>
      <c r="AF190" s="211">
        <v>0</v>
      </c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>
      <c r="A191" s="213" t="s">
        <v>118</v>
      </c>
      <c r="B191" s="220" t="s">
        <v>85</v>
      </c>
      <c r="C191" s="267" t="s">
        <v>86</v>
      </c>
      <c r="D191" s="225"/>
      <c r="E191" s="230"/>
      <c r="F191" s="235"/>
      <c r="G191" s="235">
        <f>SUMIF(AE192:AE203,"&lt;&gt;NOR",G192:G203)</f>
        <v>0</v>
      </c>
      <c r="H191" s="235"/>
      <c r="I191" s="235">
        <f>SUM(I192:I203)</f>
        <v>0</v>
      </c>
      <c r="J191" s="235"/>
      <c r="K191" s="235">
        <f>SUM(K192:K203)</f>
        <v>0</v>
      </c>
      <c r="L191" s="235"/>
      <c r="M191" s="235">
        <f>SUM(M192:M203)</f>
        <v>0</v>
      </c>
      <c r="N191" s="225"/>
      <c r="O191" s="225">
        <f>SUM(O192:O203)</f>
        <v>5.7600100000000003</v>
      </c>
      <c r="P191" s="225"/>
      <c r="Q191" s="225">
        <f>SUM(Q192:Q203)</f>
        <v>0</v>
      </c>
      <c r="R191" s="225"/>
      <c r="S191" s="225"/>
      <c r="T191" s="226"/>
      <c r="U191" s="225">
        <f>SUM(U192:U203)</f>
        <v>529.66</v>
      </c>
      <c r="AE191" t="s">
        <v>119</v>
      </c>
    </row>
    <row r="192" spans="1:60" ht="22.5" outlineLevel="1">
      <c r="A192" s="212">
        <v>75</v>
      </c>
      <c r="B192" s="219" t="s">
        <v>345</v>
      </c>
      <c r="C192" s="264" t="s">
        <v>346</v>
      </c>
      <c r="D192" s="221" t="s">
        <v>122</v>
      </c>
      <c r="E192" s="227">
        <v>2206.9023499999998</v>
      </c>
      <c r="F192" s="231">
        <f>H192+J192</f>
        <v>0</v>
      </c>
      <c r="G192" s="232">
        <f>ROUND(E192*F192,2)</f>
        <v>0</v>
      </c>
      <c r="H192" s="232"/>
      <c r="I192" s="232">
        <f>ROUND(E192*H192,2)</f>
        <v>0</v>
      </c>
      <c r="J192" s="232"/>
      <c r="K192" s="232">
        <f>ROUND(E192*J192,2)</f>
        <v>0</v>
      </c>
      <c r="L192" s="232">
        <v>21</v>
      </c>
      <c r="M192" s="232">
        <f>G192*(1+L192/100)</f>
        <v>0</v>
      </c>
      <c r="N192" s="221">
        <v>2.4199999999999998E-3</v>
      </c>
      <c r="O192" s="221">
        <f>ROUND(E192*N192,5)</f>
        <v>5.3407</v>
      </c>
      <c r="P192" s="221">
        <v>0</v>
      </c>
      <c r="Q192" s="221">
        <f>ROUND(E192*P192,5)</f>
        <v>0</v>
      </c>
      <c r="R192" s="221"/>
      <c r="S192" s="221"/>
      <c r="T192" s="222">
        <v>0.12</v>
      </c>
      <c r="U192" s="221">
        <f>ROUND(E192*T192,2)</f>
        <v>264.83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123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>
      <c r="A193" s="212"/>
      <c r="B193" s="219"/>
      <c r="C193" s="265" t="s">
        <v>347</v>
      </c>
      <c r="D193" s="223"/>
      <c r="E193" s="228"/>
      <c r="F193" s="233"/>
      <c r="G193" s="234"/>
      <c r="H193" s="232"/>
      <c r="I193" s="232"/>
      <c r="J193" s="232"/>
      <c r="K193" s="232"/>
      <c r="L193" s="232"/>
      <c r="M193" s="232"/>
      <c r="N193" s="221"/>
      <c r="O193" s="221"/>
      <c r="P193" s="221"/>
      <c r="Q193" s="221"/>
      <c r="R193" s="221"/>
      <c r="S193" s="221"/>
      <c r="T193" s="222"/>
      <c r="U193" s="221"/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125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4" t="str">
        <f>C193</f>
        <v>Dodávka + montáž</v>
      </c>
      <c r="BB193" s="211"/>
      <c r="BC193" s="211"/>
      <c r="BD193" s="211"/>
      <c r="BE193" s="211"/>
      <c r="BF193" s="211"/>
      <c r="BG193" s="211"/>
      <c r="BH193" s="211"/>
    </row>
    <row r="194" spans="1:60" outlineLevel="1">
      <c r="A194" s="212"/>
      <c r="B194" s="219"/>
      <c r="C194" s="266" t="s">
        <v>263</v>
      </c>
      <c r="D194" s="224"/>
      <c r="E194" s="229">
        <v>669.10619999999994</v>
      </c>
      <c r="F194" s="232"/>
      <c r="G194" s="232"/>
      <c r="H194" s="232"/>
      <c r="I194" s="232"/>
      <c r="J194" s="232"/>
      <c r="K194" s="232"/>
      <c r="L194" s="232"/>
      <c r="M194" s="232"/>
      <c r="N194" s="221"/>
      <c r="O194" s="221"/>
      <c r="P194" s="221"/>
      <c r="Q194" s="221"/>
      <c r="R194" s="221"/>
      <c r="S194" s="221"/>
      <c r="T194" s="222"/>
      <c r="U194" s="221"/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127</v>
      </c>
      <c r="AF194" s="211">
        <v>0</v>
      </c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>
      <c r="A195" s="212"/>
      <c r="B195" s="219"/>
      <c r="C195" s="266" t="s">
        <v>264</v>
      </c>
      <c r="D195" s="224"/>
      <c r="E195" s="229">
        <v>417.41149999999999</v>
      </c>
      <c r="F195" s="232"/>
      <c r="G195" s="232"/>
      <c r="H195" s="232"/>
      <c r="I195" s="232"/>
      <c r="J195" s="232"/>
      <c r="K195" s="232"/>
      <c r="L195" s="232"/>
      <c r="M195" s="232"/>
      <c r="N195" s="221"/>
      <c r="O195" s="221"/>
      <c r="P195" s="221"/>
      <c r="Q195" s="221"/>
      <c r="R195" s="221"/>
      <c r="S195" s="221"/>
      <c r="T195" s="222"/>
      <c r="U195" s="221"/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127</v>
      </c>
      <c r="AF195" s="211">
        <v>0</v>
      </c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>
      <c r="A196" s="212"/>
      <c r="B196" s="219"/>
      <c r="C196" s="266" t="s">
        <v>265</v>
      </c>
      <c r="D196" s="224"/>
      <c r="E196" s="229">
        <v>653.72614999999996</v>
      </c>
      <c r="F196" s="232"/>
      <c r="G196" s="232"/>
      <c r="H196" s="232"/>
      <c r="I196" s="232"/>
      <c r="J196" s="232"/>
      <c r="K196" s="232"/>
      <c r="L196" s="232"/>
      <c r="M196" s="232"/>
      <c r="N196" s="221"/>
      <c r="O196" s="221"/>
      <c r="P196" s="221"/>
      <c r="Q196" s="221"/>
      <c r="R196" s="221"/>
      <c r="S196" s="221"/>
      <c r="T196" s="222"/>
      <c r="U196" s="221"/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127</v>
      </c>
      <c r="AF196" s="211">
        <v>0</v>
      </c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>
      <c r="A197" s="212"/>
      <c r="B197" s="219"/>
      <c r="C197" s="266" t="s">
        <v>266</v>
      </c>
      <c r="D197" s="224"/>
      <c r="E197" s="229">
        <v>466.6585</v>
      </c>
      <c r="F197" s="232"/>
      <c r="G197" s="232"/>
      <c r="H197" s="232"/>
      <c r="I197" s="232"/>
      <c r="J197" s="232"/>
      <c r="K197" s="232"/>
      <c r="L197" s="232"/>
      <c r="M197" s="232"/>
      <c r="N197" s="221"/>
      <c r="O197" s="221"/>
      <c r="P197" s="221"/>
      <c r="Q197" s="221"/>
      <c r="R197" s="221"/>
      <c r="S197" s="221"/>
      <c r="T197" s="222"/>
      <c r="U197" s="221"/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127</v>
      </c>
      <c r="AF197" s="211">
        <v>0</v>
      </c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ht="22.5" outlineLevel="1">
      <c r="A198" s="212">
        <v>76</v>
      </c>
      <c r="B198" s="219" t="s">
        <v>345</v>
      </c>
      <c r="C198" s="264" t="s">
        <v>348</v>
      </c>
      <c r="D198" s="221" t="s">
        <v>122</v>
      </c>
      <c r="E198" s="227">
        <v>2206.9023499999998</v>
      </c>
      <c r="F198" s="231">
        <f>H198+J198</f>
        <v>0</v>
      </c>
      <c r="G198" s="232">
        <f>ROUND(E198*F198,2)</f>
        <v>0</v>
      </c>
      <c r="H198" s="232"/>
      <c r="I198" s="232">
        <f>ROUND(E198*H198,2)</f>
        <v>0</v>
      </c>
      <c r="J198" s="232"/>
      <c r="K198" s="232">
        <f>ROUND(E198*J198,2)</f>
        <v>0</v>
      </c>
      <c r="L198" s="232">
        <v>21</v>
      </c>
      <c r="M198" s="232">
        <f>G198*(1+L198/100)</f>
        <v>0</v>
      </c>
      <c r="N198" s="221">
        <v>1.9000000000000001E-4</v>
      </c>
      <c r="O198" s="221">
        <f>ROUND(E198*N198,5)</f>
        <v>0.41931000000000002</v>
      </c>
      <c r="P198" s="221">
        <v>0</v>
      </c>
      <c r="Q198" s="221">
        <f>ROUND(E198*P198,5)</f>
        <v>0</v>
      </c>
      <c r="R198" s="221"/>
      <c r="S198" s="221"/>
      <c r="T198" s="222">
        <v>0.12</v>
      </c>
      <c r="U198" s="221">
        <f>ROUND(E198*T198,2)</f>
        <v>264.83</v>
      </c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123</v>
      </c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>
      <c r="A199" s="212"/>
      <c r="B199" s="219"/>
      <c r="C199" s="265" t="s">
        <v>347</v>
      </c>
      <c r="D199" s="223"/>
      <c r="E199" s="228"/>
      <c r="F199" s="233"/>
      <c r="G199" s="234"/>
      <c r="H199" s="232"/>
      <c r="I199" s="232"/>
      <c r="J199" s="232"/>
      <c r="K199" s="232"/>
      <c r="L199" s="232"/>
      <c r="M199" s="232"/>
      <c r="N199" s="221"/>
      <c r="O199" s="221"/>
      <c r="P199" s="221"/>
      <c r="Q199" s="221"/>
      <c r="R199" s="221"/>
      <c r="S199" s="221"/>
      <c r="T199" s="222"/>
      <c r="U199" s="221"/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125</v>
      </c>
      <c r="AF199" s="211"/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4" t="str">
        <f>C199</f>
        <v>Dodávka + montáž</v>
      </c>
      <c r="BB199" s="211"/>
      <c r="BC199" s="211"/>
      <c r="BD199" s="211"/>
      <c r="BE199" s="211"/>
      <c r="BF199" s="211"/>
      <c r="BG199" s="211"/>
      <c r="BH199" s="211"/>
    </row>
    <row r="200" spans="1:60" outlineLevel="1">
      <c r="A200" s="212"/>
      <c r="B200" s="219"/>
      <c r="C200" s="266" t="s">
        <v>263</v>
      </c>
      <c r="D200" s="224"/>
      <c r="E200" s="229">
        <v>669.10619999999994</v>
      </c>
      <c r="F200" s="232"/>
      <c r="G200" s="232"/>
      <c r="H200" s="232"/>
      <c r="I200" s="232"/>
      <c r="J200" s="232"/>
      <c r="K200" s="232"/>
      <c r="L200" s="232"/>
      <c r="M200" s="232"/>
      <c r="N200" s="221"/>
      <c r="O200" s="221"/>
      <c r="P200" s="221"/>
      <c r="Q200" s="221"/>
      <c r="R200" s="221"/>
      <c r="S200" s="221"/>
      <c r="T200" s="222"/>
      <c r="U200" s="221"/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127</v>
      </c>
      <c r="AF200" s="211">
        <v>0</v>
      </c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>
      <c r="A201" s="212"/>
      <c r="B201" s="219"/>
      <c r="C201" s="266" t="s">
        <v>264</v>
      </c>
      <c r="D201" s="224"/>
      <c r="E201" s="229">
        <v>417.41149999999999</v>
      </c>
      <c r="F201" s="232"/>
      <c r="G201" s="232"/>
      <c r="H201" s="232"/>
      <c r="I201" s="232"/>
      <c r="J201" s="232"/>
      <c r="K201" s="232"/>
      <c r="L201" s="232"/>
      <c r="M201" s="232"/>
      <c r="N201" s="221"/>
      <c r="O201" s="221"/>
      <c r="P201" s="221"/>
      <c r="Q201" s="221"/>
      <c r="R201" s="221"/>
      <c r="S201" s="221"/>
      <c r="T201" s="222"/>
      <c r="U201" s="221"/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127</v>
      </c>
      <c r="AF201" s="211">
        <v>0</v>
      </c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>
      <c r="A202" s="212"/>
      <c r="B202" s="219"/>
      <c r="C202" s="266" t="s">
        <v>265</v>
      </c>
      <c r="D202" s="224"/>
      <c r="E202" s="229">
        <v>653.72614999999996</v>
      </c>
      <c r="F202" s="232"/>
      <c r="G202" s="232"/>
      <c r="H202" s="232"/>
      <c r="I202" s="232"/>
      <c r="J202" s="232"/>
      <c r="K202" s="232"/>
      <c r="L202" s="232"/>
      <c r="M202" s="232"/>
      <c r="N202" s="221"/>
      <c r="O202" s="221"/>
      <c r="P202" s="221"/>
      <c r="Q202" s="221"/>
      <c r="R202" s="221"/>
      <c r="S202" s="221"/>
      <c r="T202" s="222"/>
      <c r="U202" s="221"/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127</v>
      </c>
      <c r="AF202" s="211">
        <v>0</v>
      </c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>
      <c r="A203" s="212"/>
      <c r="B203" s="219"/>
      <c r="C203" s="266" t="s">
        <v>266</v>
      </c>
      <c r="D203" s="224"/>
      <c r="E203" s="229">
        <v>466.6585</v>
      </c>
      <c r="F203" s="232"/>
      <c r="G203" s="232"/>
      <c r="H203" s="232"/>
      <c r="I203" s="232"/>
      <c r="J203" s="232"/>
      <c r="K203" s="232"/>
      <c r="L203" s="232"/>
      <c r="M203" s="232"/>
      <c r="N203" s="221"/>
      <c r="O203" s="221"/>
      <c r="P203" s="221"/>
      <c r="Q203" s="221"/>
      <c r="R203" s="221"/>
      <c r="S203" s="221"/>
      <c r="T203" s="222"/>
      <c r="U203" s="221"/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127</v>
      </c>
      <c r="AF203" s="211">
        <v>0</v>
      </c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>
      <c r="A204" s="213" t="s">
        <v>118</v>
      </c>
      <c r="B204" s="220" t="s">
        <v>87</v>
      </c>
      <c r="C204" s="267" t="s">
        <v>88</v>
      </c>
      <c r="D204" s="225"/>
      <c r="E204" s="230"/>
      <c r="F204" s="235"/>
      <c r="G204" s="235">
        <f>SUMIF(AE205:AE205,"&lt;&gt;NOR",G205:G205)</f>
        <v>0</v>
      </c>
      <c r="H204" s="235"/>
      <c r="I204" s="235">
        <f>SUM(I205:I205)</f>
        <v>0</v>
      </c>
      <c r="J204" s="235"/>
      <c r="K204" s="235">
        <f>SUM(K205:K205)</f>
        <v>0</v>
      </c>
      <c r="L204" s="235"/>
      <c r="M204" s="235">
        <f>SUM(M205:M205)</f>
        <v>0</v>
      </c>
      <c r="N204" s="225"/>
      <c r="O204" s="225">
        <f>SUM(O205:O205)</f>
        <v>0</v>
      </c>
      <c r="P204" s="225"/>
      <c r="Q204" s="225">
        <f>SUM(Q205:Q205)</f>
        <v>0</v>
      </c>
      <c r="R204" s="225"/>
      <c r="S204" s="225"/>
      <c r="T204" s="226"/>
      <c r="U204" s="225">
        <f>SUM(U205:U205)</f>
        <v>0.17</v>
      </c>
      <c r="AE204" t="s">
        <v>119</v>
      </c>
    </row>
    <row r="205" spans="1:60" outlineLevel="1">
      <c r="A205" s="212">
        <v>77</v>
      </c>
      <c r="B205" s="219" t="s">
        <v>349</v>
      </c>
      <c r="C205" s="264" t="s">
        <v>350</v>
      </c>
      <c r="D205" s="221" t="s">
        <v>351</v>
      </c>
      <c r="E205" s="227">
        <v>1</v>
      </c>
      <c r="F205" s="231">
        <f>H205+J205</f>
        <v>0</v>
      </c>
      <c r="G205" s="232">
        <f>ROUND(E205*F205,2)</f>
        <v>0</v>
      </c>
      <c r="H205" s="232"/>
      <c r="I205" s="232">
        <f>ROUND(E205*H205,2)</f>
        <v>0</v>
      </c>
      <c r="J205" s="232"/>
      <c r="K205" s="232">
        <f>ROUND(E205*J205,2)</f>
        <v>0</v>
      </c>
      <c r="L205" s="232">
        <v>21</v>
      </c>
      <c r="M205" s="232">
        <f>G205*(1+L205/100)</f>
        <v>0</v>
      </c>
      <c r="N205" s="221">
        <v>0</v>
      </c>
      <c r="O205" s="221">
        <f>ROUND(E205*N205,5)</f>
        <v>0</v>
      </c>
      <c r="P205" s="221">
        <v>0</v>
      </c>
      <c r="Q205" s="221">
        <f>ROUND(E205*P205,5)</f>
        <v>0</v>
      </c>
      <c r="R205" s="221"/>
      <c r="S205" s="221"/>
      <c r="T205" s="222">
        <v>0.17083000000000001</v>
      </c>
      <c r="U205" s="221">
        <f>ROUND(E205*T205,2)</f>
        <v>0.17</v>
      </c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123</v>
      </c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>
      <c r="A206" s="213" t="s">
        <v>118</v>
      </c>
      <c r="B206" s="220" t="s">
        <v>89</v>
      </c>
      <c r="C206" s="267" t="s">
        <v>90</v>
      </c>
      <c r="D206" s="225"/>
      <c r="E206" s="230"/>
      <c r="F206" s="235"/>
      <c r="G206" s="235">
        <f>SUMIF(AE207:AE208,"&lt;&gt;NOR",G207:G208)</f>
        <v>0</v>
      </c>
      <c r="H206" s="235"/>
      <c r="I206" s="235">
        <f>SUM(I207:I208)</f>
        <v>0</v>
      </c>
      <c r="J206" s="235"/>
      <c r="K206" s="235">
        <f>SUM(K207:K208)</f>
        <v>0</v>
      </c>
      <c r="L206" s="235"/>
      <c r="M206" s="235">
        <f>SUM(M207:M208)</f>
        <v>0</v>
      </c>
      <c r="N206" s="225"/>
      <c r="O206" s="225">
        <f>SUM(O207:O208)</f>
        <v>3.4000000000000002E-4</v>
      </c>
      <c r="P206" s="225"/>
      <c r="Q206" s="225">
        <f>SUM(Q207:Q208)</f>
        <v>0</v>
      </c>
      <c r="R206" s="225"/>
      <c r="S206" s="225"/>
      <c r="T206" s="226"/>
      <c r="U206" s="225">
        <f>SUM(U207:U208)</f>
        <v>0.86</v>
      </c>
      <c r="AE206" t="s">
        <v>119</v>
      </c>
    </row>
    <row r="207" spans="1:60" outlineLevel="1">
      <c r="A207" s="212">
        <v>78</v>
      </c>
      <c r="B207" s="219" t="s">
        <v>352</v>
      </c>
      <c r="C207" s="264" t="s">
        <v>353</v>
      </c>
      <c r="D207" s="221" t="s">
        <v>122</v>
      </c>
      <c r="E207" s="227">
        <v>17.100000000000001</v>
      </c>
      <c r="F207" s="231">
        <f>H207+J207</f>
        <v>0</v>
      </c>
      <c r="G207" s="232">
        <f>ROUND(E207*F207,2)</f>
        <v>0</v>
      </c>
      <c r="H207" s="232"/>
      <c r="I207" s="232">
        <f>ROUND(E207*H207,2)</f>
        <v>0</v>
      </c>
      <c r="J207" s="232"/>
      <c r="K207" s="232">
        <f>ROUND(E207*J207,2)</f>
        <v>0</v>
      </c>
      <c r="L207" s="232">
        <v>21</v>
      </c>
      <c r="M207" s="232">
        <f>G207*(1+L207/100)</f>
        <v>0</v>
      </c>
      <c r="N207" s="221">
        <v>2.0000000000000002E-5</v>
      </c>
      <c r="O207" s="221">
        <f>ROUND(E207*N207,5)</f>
        <v>3.4000000000000002E-4</v>
      </c>
      <c r="P207" s="221">
        <v>0</v>
      </c>
      <c r="Q207" s="221">
        <f>ROUND(E207*P207,5)</f>
        <v>0</v>
      </c>
      <c r="R207" s="221"/>
      <c r="S207" s="221"/>
      <c r="T207" s="222">
        <v>0.05</v>
      </c>
      <c r="U207" s="221">
        <f>ROUND(E207*T207,2)</f>
        <v>0.86</v>
      </c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123</v>
      </c>
      <c r="AF207" s="211"/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>
      <c r="A208" s="212"/>
      <c r="B208" s="219"/>
      <c r="C208" s="266" t="s">
        <v>354</v>
      </c>
      <c r="D208" s="224"/>
      <c r="E208" s="229">
        <v>17.100000000000001</v>
      </c>
      <c r="F208" s="232"/>
      <c r="G208" s="232"/>
      <c r="H208" s="232"/>
      <c r="I208" s="232"/>
      <c r="J208" s="232"/>
      <c r="K208" s="232"/>
      <c r="L208" s="232"/>
      <c r="M208" s="232"/>
      <c r="N208" s="221"/>
      <c r="O208" s="221"/>
      <c r="P208" s="221"/>
      <c r="Q208" s="221"/>
      <c r="R208" s="221"/>
      <c r="S208" s="221"/>
      <c r="T208" s="222"/>
      <c r="U208" s="221"/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127</v>
      </c>
      <c r="AF208" s="211">
        <v>0</v>
      </c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>
      <c r="A209" s="213" t="s">
        <v>118</v>
      </c>
      <c r="B209" s="220" t="s">
        <v>91</v>
      </c>
      <c r="C209" s="267" t="s">
        <v>26</v>
      </c>
      <c r="D209" s="225"/>
      <c r="E209" s="230"/>
      <c r="F209" s="235"/>
      <c r="G209" s="235">
        <f>SUMIF(AE210:AE216,"&lt;&gt;NOR",G210:G216)</f>
        <v>0</v>
      </c>
      <c r="H209" s="235"/>
      <c r="I209" s="235">
        <f>SUM(I210:I216)</f>
        <v>0</v>
      </c>
      <c r="J209" s="235"/>
      <c r="K209" s="235">
        <f>SUM(K210:K216)</f>
        <v>0</v>
      </c>
      <c r="L209" s="235"/>
      <c r="M209" s="235">
        <f>SUM(M210:M216)</f>
        <v>0</v>
      </c>
      <c r="N209" s="225"/>
      <c r="O209" s="225">
        <f>SUM(O210:O216)</f>
        <v>0</v>
      </c>
      <c r="P209" s="225"/>
      <c r="Q209" s="225">
        <f>SUM(Q210:Q216)</f>
        <v>0</v>
      </c>
      <c r="R209" s="225"/>
      <c r="S209" s="225"/>
      <c r="T209" s="226"/>
      <c r="U209" s="225">
        <f>SUM(U210:U216)</f>
        <v>0</v>
      </c>
      <c r="AE209" t="s">
        <v>119</v>
      </c>
    </row>
    <row r="210" spans="1:60" outlineLevel="1">
      <c r="A210" s="212">
        <v>79</v>
      </c>
      <c r="B210" s="219" t="s">
        <v>355</v>
      </c>
      <c r="C210" s="264" t="s">
        <v>356</v>
      </c>
      <c r="D210" s="221" t="s">
        <v>357</v>
      </c>
      <c r="E210" s="227">
        <v>1</v>
      </c>
      <c r="F210" s="231">
        <f>H210+J210</f>
        <v>0</v>
      </c>
      <c r="G210" s="232">
        <f>ROUND(E210*F210,2)</f>
        <v>0</v>
      </c>
      <c r="H210" s="232"/>
      <c r="I210" s="232">
        <f>ROUND(E210*H210,2)</f>
        <v>0</v>
      </c>
      <c r="J210" s="232"/>
      <c r="K210" s="232">
        <f>ROUND(E210*J210,2)</f>
        <v>0</v>
      </c>
      <c r="L210" s="232">
        <v>21</v>
      </c>
      <c r="M210" s="232">
        <f>G210*(1+L210/100)</f>
        <v>0</v>
      </c>
      <c r="N210" s="221">
        <v>0</v>
      </c>
      <c r="O210" s="221">
        <f>ROUND(E210*N210,5)</f>
        <v>0</v>
      </c>
      <c r="P210" s="221">
        <v>0</v>
      </c>
      <c r="Q210" s="221">
        <f>ROUND(E210*P210,5)</f>
        <v>0</v>
      </c>
      <c r="R210" s="221"/>
      <c r="S210" s="221"/>
      <c r="T210" s="222">
        <v>0</v>
      </c>
      <c r="U210" s="221">
        <f>ROUND(E210*T210,2)</f>
        <v>0</v>
      </c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123</v>
      </c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>
      <c r="A211" s="212">
        <v>80</v>
      </c>
      <c r="B211" s="219" t="s">
        <v>358</v>
      </c>
      <c r="C211" s="264" t="s">
        <v>359</v>
      </c>
      <c r="D211" s="221" t="s">
        <v>357</v>
      </c>
      <c r="E211" s="227">
        <v>1</v>
      </c>
      <c r="F211" s="231">
        <f>H211+J211</f>
        <v>0</v>
      </c>
      <c r="G211" s="232">
        <f>ROUND(E211*F211,2)</f>
        <v>0</v>
      </c>
      <c r="H211" s="232"/>
      <c r="I211" s="232">
        <f>ROUND(E211*H211,2)</f>
        <v>0</v>
      </c>
      <c r="J211" s="232"/>
      <c r="K211" s="232">
        <f>ROUND(E211*J211,2)</f>
        <v>0</v>
      </c>
      <c r="L211" s="232">
        <v>21</v>
      </c>
      <c r="M211" s="232">
        <f>G211*(1+L211/100)</f>
        <v>0</v>
      </c>
      <c r="N211" s="221">
        <v>0</v>
      </c>
      <c r="O211" s="221">
        <f>ROUND(E211*N211,5)</f>
        <v>0</v>
      </c>
      <c r="P211" s="221">
        <v>0</v>
      </c>
      <c r="Q211" s="221">
        <f>ROUND(E211*P211,5)</f>
        <v>0</v>
      </c>
      <c r="R211" s="221"/>
      <c r="S211" s="221"/>
      <c r="T211" s="222">
        <v>0</v>
      </c>
      <c r="U211" s="221">
        <f>ROUND(E211*T211,2)</f>
        <v>0</v>
      </c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123</v>
      </c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>
      <c r="A212" s="212">
        <v>81</v>
      </c>
      <c r="B212" s="219" t="s">
        <v>360</v>
      </c>
      <c r="C212" s="264" t="s">
        <v>361</v>
      </c>
      <c r="D212" s="221" t="s">
        <v>357</v>
      </c>
      <c r="E212" s="227">
        <v>1</v>
      </c>
      <c r="F212" s="231">
        <f>H212+J212</f>
        <v>0</v>
      </c>
      <c r="G212" s="232">
        <f>ROUND(E212*F212,2)</f>
        <v>0</v>
      </c>
      <c r="H212" s="232"/>
      <c r="I212" s="232">
        <f>ROUND(E212*H212,2)</f>
        <v>0</v>
      </c>
      <c r="J212" s="232"/>
      <c r="K212" s="232">
        <f>ROUND(E212*J212,2)</f>
        <v>0</v>
      </c>
      <c r="L212" s="232">
        <v>21</v>
      </c>
      <c r="M212" s="232">
        <f>G212*(1+L212/100)</f>
        <v>0</v>
      </c>
      <c r="N212" s="221">
        <v>0</v>
      </c>
      <c r="O212" s="221">
        <f>ROUND(E212*N212,5)</f>
        <v>0</v>
      </c>
      <c r="P212" s="221">
        <v>0</v>
      </c>
      <c r="Q212" s="221">
        <f>ROUND(E212*P212,5)</f>
        <v>0</v>
      </c>
      <c r="R212" s="221"/>
      <c r="S212" s="221"/>
      <c r="T212" s="222">
        <v>0</v>
      </c>
      <c r="U212" s="221">
        <f>ROUND(E212*T212,2)</f>
        <v>0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123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>
      <c r="A213" s="212">
        <v>82</v>
      </c>
      <c r="B213" s="219" t="s">
        <v>362</v>
      </c>
      <c r="C213" s="264" t="s">
        <v>363</v>
      </c>
      <c r="D213" s="221" t="s">
        <v>357</v>
      </c>
      <c r="E213" s="227">
        <v>1</v>
      </c>
      <c r="F213" s="231">
        <f>H213+J213</f>
        <v>0</v>
      </c>
      <c r="G213" s="232">
        <f>ROUND(E213*F213,2)</f>
        <v>0</v>
      </c>
      <c r="H213" s="232"/>
      <c r="I213" s="232">
        <f>ROUND(E213*H213,2)</f>
        <v>0</v>
      </c>
      <c r="J213" s="232"/>
      <c r="K213" s="232">
        <f>ROUND(E213*J213,2)</f>
        <v>0</v>
      </c>
      <c r="L213" s="232">
        <v>21</v>
      </c>
      <c r="M213" s="232">
        <f>G213*(1+L213/100)</f>
        <v>0</v>
      </c>
      <c r="N213" s="221">
        <v>0</v>
      </c>
      <c r="O213" s="221">
        <f>ROUND(E213*N213,5)</f>
        <v>0</v>
      </c>
      <c r="P213" s="221">
        <v>0</v>
      </c>
      <c r="Q213" s="221">
        <f>ROUND(E213*P213,5)</f>
        <v>0</v>
      </c>
      <c r="R213" s="221"/>
      <c r="S213" s="221"/>
      <c r="T213" s="222">
        <v>0</v>
      </c>
      <c r="U213" s="221">
        <f>ROUND(E213*T213,2)</f>
        <v>0</v>
      </c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123</v>
      </c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>
      <c r="A214" s="212">
        <v>83</v>
      </c>
      <c r="B214" s="219" t="s">
        <v>364</v>
      </c>
      <c r="C214" s="264" t="s">
        <v>365</v>
      </c>
      <c r="D214" s="221" t="s">
        <v>357</v>
      </c>
      <c r="E214" s="227">
        <v>1</v>
      </c>
      <c r="F214" s="231">
        <f>H214+J214</f>
        <v>0</v>
      </c>
      <c r="G214" s="232">
        <f>ROUND(E214*F214,2)</f>
        <v>0</v>
      </c>
      <c r="H214" s="232"/>
      <c r="I214" s="232">
        <f>ROUND(E214*H214,2)</f>
        <v>0</v>
      </c>
      <c r="J214" s="232"/>
      <c r="K214" s="232">
        <f>ROUND(E214*J214,2)</f>
        <v>0</v>
      </c>
      <c r="L214" s="232">
        <v>21</v>
      </c>
      <c r="M214" s="232">
        <f>G214*(1+L214/100)</f>
        <v>0</v>
      </c>
      <c r="N214" s="221">
        <v>0</v>
      </c>
      <c r="O214" s="221">
        <f>ROUND(E214*N214,5)</f>
        <v>0</v>
      </c>
      <c r="P214" s="221">
        <v>0</v>
      </c>
      <c r="Q214" s="221">
        <f>ROUND(E214*P214,5)</f>
        <v>0</v>
      </c>
      <c r="R214" s="221"/>
      <c r="S214" s="221"/>
      <c r="T214" s="222">
        <v>0</v>
      </c>
      <c r="U214" s="221">
        <f>ROUND(E214*T214,2)</f>
        <v>0</v>
      </c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 t="s">
        <v>123</v>
      </c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>
      <c r="A215" s="212">
        <v>84</v>
      </c>
      <c r="B215" s="219" t="s">
        <v>366</v>
      </c>
      <c r="C215" s="264" t="s">
        <v>367</v>
      </c>
      <c r="D215" s="221" t="s">
        <v>357</v>
      </c>
      <c r="E215" s="227">
        <v>1</v>
      </c>
      <c r="F215" s="231">
        <f>H215+J215</f>
        <v>0</v>
      </c>
      <c r="G215" s="232">
        <f>ROUND(E215*F215,2)</f>
        <v>0</v>
      </c>
      <c r="H215" s="232"/>
      <c r="I215" s="232">
        <f>ROUND(E215*H215,2)</f>
        <v>0</v>
      </c>
      <c r="J215" s="232"/>
      <c r="K215" s="232">
        <f>ROUND(E215*J215,2)</f>
        <v>0</v>
      </c>
      <c r="L215" s="232">
        <v>21</v>
      </c>
      <c r="M215" s="232">
        <f>G215*(1+L215/100)</f>
        <v>0</v>
      </c>
      <c r="N215" s="221">
        <v>0</v>
      </c>
      <c r="O215" s="221">
        <f>ROUND(E215*N215,5)</f>
        <v>0</v>
      </c>
      <c r="P215" s="221">
        <v>0</v>
      </c>
      <c r="Q215" s="221">
        <f>ROUND(E215*P215,5)</f>
        <v>0</v>
      </c>
      <c r="R215" s="221"/>
      <c r="S215" s="221"/>
      <c r="T215" s="222">
        <v>0</v>
      </c>
      <c r="U215" s="221">
        <f>ROUND(E215*T215,2)</f>
        <v>0</v>
      </c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123</v>
      </c>
      <c r="AF215" s="211"/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ht="22.5" outlineLevel="1">
      <c r="A216" s="243">
        <v>85</v>
      </c>
      <c r="B216" s="244" t="s">
        <v>368</v>
      </c>
      <c r="C216" s="268" t="s">
        <v>369</v>
      </c>
      <c r="D216" s="245" t="s">
        <v>357</v>
      </c>
      <c r="E216" s="246">
        <v>1</v>
      </c>
      <c r="F216" s="247">
        <f>H216+J216</f>
        <v>0</v>
      </c>
      <c r="G216" s="248">
        <f>ROUND(E216*F216,2)</f>
        <v>0</v>
      </c>
      <c r="H216" s="248"/>
      <c r="I216" s="248">
        <f>ROUND(E216*H216,2)</f>
        <v>0</v>
      </c>
      <c r="J216" s="248"/>
      <c r="K216" s="248">
        <f>ROUND(E216*J216,2)</f>
        <v>0</v>
      </c>
      <c r="L216" s="248">
        <v>21</v>
      </c>
      <c r="M216" s="248">
        <f>G216*(1+L216/100)</f>
        <v>0</v>
      </c>
      <c r="N216" s="245">
        <v>0</v>
      </c>
      <c r="O216" s="245">
        <f>ROUND(E216*N216,5)</f>
        <v>0</v>
      </c>
      <c r="P216" s="245">
        <v>0</v>
      </c>
      <c r="Q216" s="245">
        <f>ROUND(E216*P216,5)</f>
        <v>0</v>
      </c>
      <c r="R216" s="245"/>
      <c r="S216" s="245"/>
      <c r="T216" s="249">
        <v>0</v>
      </c>
      <c r="U216" s="245">
        <f>ROUND(E216*T216,2)</f>
        <v>0</v>
      </c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123</v>
      </c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>
      <c r="A217" s="6"/>
      <c r="B217" s="7" t="s">
        <v>370</v>
      </c>
      <c r="C217" s="269" t="s">
        <v>370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AC217">
        <v>15</v>
      </c>
      <c r="AD217">
        <v>21</v>
      </c>
    </row>
    <row r="218" spans="1:60">
      <c r="A218" s="250"/>
      <c r="B218" s="251" t="s">
        <v>28</v>
      </c>
      <c r="C218" s="270" t="s">
        <v>370</v>
      </c>
      <c r="D218" s="252"/>
      <c r="E218" s="252"/>
      <c r="F218" s="252"/>
      <c r="G218" s="263">
        <f>G8+G34+G37+G56+G59+G64+G74+G76+G79+G88+G96+G98+G135+G191+G204+G206+G209</f>
        <v>0</v>
      </c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C218">
        <f>SUMIF(L7:L216,AC217,G7:G216)</f>
        <v>0</v>
      </c>
      <c r="AD218">
        <f>SUMIF(L7:L216,AD217,G7:G216)</f>
        <v>0</v>
      </c>
      <c r="AE218" t="s">
        <v>371</v>
      </c>
    </row>
    <row r="219" spans="1:60">
      <c r="A219" s="6"/>
      <c r="B219" s="7" t="s">
        <v>370</v>
      </c>
      <c r="C219" s="269" t="s">
        <v>370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>
      <c r="A220" s="6"/>
      <c r="B220" s="7" t="s">
        <v>370</v>
      </c>
      <c r="C220" s="269" t="s">
        <v>370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>
      <c r="A221" s="253" t="s">
        <v>372</v>
      </c>
      <c r="B221" s="253"/>
      <c r="C221" s="271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>
      <c r="A222" s="254"/>
      <c r="B222" s="255"/>
      <c r="C222" s="272"/>
      <c r="D222" s="255"/>
      <c r="E222" s="255"/>
      <c r="F222" s="255"/>
      <c r="G222" s="25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E222" t="s">
        <v>373</v>
      </c>
    </row>
    <row r="223" spans="1:60">
      <c r="A223" s="257"/>
      <c r="B223" s="258"/>
      <c r="C223" s="273"/>
      <c r="D223" s="258"/>
      <c r="E223" s="258"/>
      <c r="F223" s="258"/>
      <c r="G223" s="259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>
      <c r="A224" s="257"/>
      <c r="B224" s="258"/>
      <c r="C224" s="273"/>
      <c r="D224" s="258"/>
      <c r="E224" s="258"/>
      <c r="F224" s="258"/>
      <c r="G224" s="259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>
      <c r="A225" s="257"/>
      <c r="B225" s="258"/>
      <c r="C225" s="273"/>
      <c r="D225" s="258"/>
      <c r="E225" s="258"/>
      <c r="F225" s="258"/>
      <c r="G225" s="259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>
      <c r="A226" s="260"/>
      <c r="B226" s="261"/>
      <c r="C226" s="274"/>
      <c r="D226" s="261"/>
      <c r="E226" s="261"/>
      <c r="F226" s="261"/>
      <c r="G226" s="262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>
      <c r="A227" s="6"/>
      <c r="B227" s="7" t="s">
        <v>370</v>
      </c>
      <c r="C227" s="269" t="s">
        <v>370</v>
      </c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>
      <c r="C228" s="275"/>
      <c r="AE228" t="s">
        <v>374</v>
      </c>
    </row>
  </sheetData>
  <sheetProtection password="84F1" sheet="1" objects="1" scenarios="1"/>
  <mergeCells count="10">
    <mergeCell ref="C193:G193"/>
    <mergeCell ref="C199:G199"/>
    <mergeCell ref="A221:C221"/>
    <mergeCell ref="A222:G226"/>
    <mergeCell ref="A1:G1"/>
    <mergeCell ref="C2:G2"/>
    <mergeCell ref="C3:G3"/>
    <mergeCell ref="C4:G4"/>
    <mergeCell ref="C10:G10"/>
    <mergeCell ref="C180:G180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Bastar</cp:lastModifiedBy>
  <cp:lastPrinted>2014-02-28T09:52:57Z</cp:lastPrinted>
  <dcterms:created xsi:type="dcterms:W3CDTF">2009-04-08T07:15:50Z</dcterms:created>
  <dcterms:modified xsi:type="dcterms:W3CDTF">2023-11-03T17:08:31Z</dcterms:modified>
</cp:coreProperties>
</file>