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07"/>
  <workbookPr defaultThemeVersion="166925"/>
  <bookViews>
    <workbookView xWindow="0" yWindow="0" windowWidth="16384" windowHeight="8192" tabRatio="500" activeTab="0"/>
  </bookViews>
  <sheets>
    <sheet name="NemST" sheetId="6" r:id="rId1"/>
  </sheets>
  <definedNames/>
  <calcPr calcId="191028"/>
  <extLst/>
</workbook>
</file>

<file path=xl/sharedStrings.xml><?xml version="1.0" encoding="utf-8"?>
<sst xmlns="http://schemas.openxmlformats.org/spreadsheetml/2006/main" count="59" uniqueCount="39">
  <si>
    <t>Sazba DPH v % (21; 15)</t>
  </si>
  <si>
    <t>soutěžené jednotky</t>
  </si>
  <si>
    <t>Nabídková cena za jednotku v Kč bez DPH</t>
  </si>
  <si>
    <t>Nabídková cena celkem bez DPH</t>
  </si>
  <si>
    <t>Nabídková cena celkem vč DPH</t>
  </si>
  <si>
    <t>FORMULÁŘ - pro Rekapitulaci nabídkové ceny VZ - Nemocnice Strakonice,a.s.</t>
  </si>
  <si>
    <t>Ostré předměty</t>
  </si>
  <si>
    <t>Patologický odpad</t>
  </si>
  <si>
    <t>Infekční odpad</t>
  </si>
  <si>
    <t xml:space="preserve">nepoužitelná cytostatika </t>
  </si>
  <si>
    <t xml:space="preserve">jiná nepoužitelná léčiva </t>
  </si>
  <si>
    <t>chemikálie s N látkami</t>
  </si>
  <si>
    <t>jiná nepoužitelná léčiva – veřejnost</t>
  </si>
  <si>
    <t>absorpční činidla</t>
  </si>
  <si>
    <t xml:space="preserve">odpad obsahující rtuť </t>
  </si>
  <si>
    <t>Produkce N odpadu NS, a.s.</t>
  </si>
  <si>
    <t>Produkce N odpadu Blatná</t>
  </si>
  <si>
    <t xml:space="preserve">ostré předměty </t>
  </si>
  <si>
    <t xml:space="preserve">infekční odpad </t>
  </si>
  <si>
    <t>Katalogové číslo</t>
  </si>
  <si>
    <t>soutěžené množství NO        za 12 měsíců</t>
  </si>
  <si>
    <t>tun</t>
  </si>
  <si>
    <t>Nabídková cena za tunu NO v Kč bez DPH</t>
  </si>
  <si>
    <t>Nabídková cena celkem v Kč za 12 měsíců bez DPH</t>
  </si>
  <si>
    <t>Nabídková cena celkem za 12 měsíců v Kč vč DPH</t>
  </si>
  <si>
    <t>soutěžené jednotky odpadu</t>
  </si>
  <si>
    <t>Sběrné místo NS, a.s.: Centrální shromaždiště odpadů</t>
  </si>
  <si>
    <t>Kč / odvoz</t>
  </si>
  <si>
    <t>celkový počet odvozů za 52 týdnů (1 rok)</t>
  </si>
  <si>
    <t>Nabídková cena celkem v Kč za 36 měsíců bez DPH</t>
  </si>
  <si>
    <t>Nabídková cena celkem za 36 měsíců v Kč vč DPH</t>
  </si>
  <si>
    <t xml:space="preserve">CELKEM za odvoz NO za 36 měsíců </t>
  </si>
  <si>
    <t xml:space="preserve">3x týdně (pondělí, středa, pátek – pravidelně v 8 hodin)   </t>
  </si>
  <si>
    <t xml:space="preserve">Blatná - 1x za měsíc (každá 1. středa pravidelně v měsíci)   </t>
  </si>
  <si>
    <t>NABÍDKOVÁ CENA CELKEM VZ - Nemocnice Strakonice, a.s. (odvoz a likvidace spalováním NO za 36 měsíců)</t>
  </si>
  <si>
    <t xml:space="preserve">obaly s N látkami-velkoobjemový kontejner </t>
  </si>
  <si>
    <t>Produkce N odpadu Poliklinika Strakonice</t>
  </si>
  <si>
    <t xml:space="preserve">Poliklinika Strakonice - 1x za měsíc (každá 1. středa pravidelně v měsíci)   </t>
  </si>
  <si>
    <t xml:space="preserve">CELKEM za likvidaci spalováním NO za 36 měsíců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</si>
</sst>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#,##0.00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EB4E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505050"/>
      </left>
      <right style="medium"/>
      <top style="medium">
        <color rgb="FF505050"/>
      </top>
      <bottom style="medium">
        <color rgb="FF505050"/>
      </bottom>
    </border>
    <border>
      <left/>
      <right style="medium"/>
      <top style="medium">
        <color rgb="FF505050"/>
      </top>
      <bottom style="medium">
        <color rgb="FF505050"/>
      </bottom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49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0" fontId="0" fillId="0" borderId="2" xfId="0" applyFont="1" applyBorder="1" applyAlignment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4" fontId="0" fillId="0" borderId="6" xfId="0" applyNumberFormat="1" applyBorder="1"/>
    <xf numFmtId="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4" fontId="0" fillId="0" borderId="7" xfId="0" applyNumberFormat="1" applyBorder="1"/>
    <xf numFmtId="4" fontId="0" fillId="0" borderId="9" xfId="0" applyNumberFormat="1" applyBorder="1"/>
    <xf numFmtId="4" fontId="0" fillId="2" borderId="10" xfId="0" applyNumberFormat="1" applyFill="1" applyBorder="1" applyProtection="1">
      <protection locked="0"/>
    </xf>
    <xf numFmtId="164" fontId="0" fillId="0" borderId="0" xfId="0" applyNumberFormat="1" applyAlignment="1">
      <alignment horizontal="center" vertical="center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Protection="1">
      <protection locked="0"/>
    </xf>
    <xf numFmtId="4" fontId="0" fillId="0" borderId="11" xfId="0" applyNumberFormat="1" applyBorder="1"/>
    <xf numFmtId="164" fontId="0" fillId="2" borderId="6" xfId="0" applyNumberFormat="1" applyFill="1" applyBorder="1" applyAlignment="1" applyProtection="1">
      <alignment horizontal="center" vertical="center"/>
      <protection locked="0"/>
    </xf>
    <xf numFmtId="4" fontId="0" fillId="0" borderId="12" xfId="0" applyNumberFormat="1" applyBorder="1"/>
    <xf numFmtId="164" fontId="0" fillId="0" borderId="0" xfId="0" applyNumberFormat="1" applyAlignment="1" applyProtection="1">
      <alignment horizontal="center" vertical="center"/>
      <protection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2" xfId="0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0" borderId="0" xfId="0" applyNumberFormat="1"/>
    <xf numFmtId="165" fontId="0" fillId="4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49" fontId="0" fillId="5" borderId="1" xfId="0" applyNumberFormat="1" applyFont="1" applyFill="1" applyBorder="1" applyAlignment="1">
      <alignment wrapText="1"/>
    </xf>
    <xf numFmtId="1" fontId="0" fillId="5" borderId="1" xfId="0" applyNumberForma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/>
    </xf>
    <xf numFmtId="165" fontId="5" fillId="6" borderId="0" xfId="0" applyNumberFormat="1" applyFont="1" applyFill="1"/>
    <xf numFmtId="0" fontId="5" fillId="6" borderId="0" xfId="0" applyFont="1" applyFill="1" applyAlignment="1">
      <alignment horizontal="center"/>
    </xf>
    <xf numFmtId="49" fontId="2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" fontId="0" fillId="7" borderId="7" xfId="0" applyNumberFormat="1" applyFill="1" applyBorder="1"/>
    <xf numFmtId="4" fontId="0" fillId="7" borderId="9" xfId="0" applyNumberFormat="1" applyFill="1" applyBorder="1"/>
    <xf numFmtId="4" fontId="0" fillId="7" borderId="11" xfId="0" applyNumberFormat="1" applyFill="1" applyBorder="1"/>
    <xf numFmtId="0" fontId="0" fillId="7" borderId="0" xfId="0" applyFill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 vertical="center"/>
    </xf>
    <xf numFmtId="4" fontId="0" fillId="0" borderId="13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164" fontId="0" fillId="2" borderId="16" xfId="0" applyNumberFormat="1" applyFill="1" applyBorder="1" applyAlignment="1" applyProtection="1">
      <alignment horizontal="center" vertical="center"/>
      <protection locked="0"/>
    </xf>
    <xf numFmtId="4" fontId="0" fillId="7" borderId="17" xfId="0" applyNumberFormat="1" applyFill="1" applyBorder="1"/>
    <xf numFmtId="4" fontId="0" fillId="7" borderId="18" xfId="0" applyNumberFormat="1" applyFill="1" applyBorder="1"/>
    <xf numFmtId="4" fontId="3" fillId="6" borderId="19" xfId="0" applyNumberFormat="1" applyFont="1" applyFill="1" applyBorder="1"/>
    <xf numFmtId="4" fontId="0" fillId="0" borderId="0" xfId="0" applyNumberFormat="1" applyBorder="1"/>
    <xf numFmtId="4" fontId="0" fillId="7" borderId="0" xfId="0" applyNumberFormat="1" applyFill="1" applyBorder="1"/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/>
    <xf numFmtId="0" fontId="0" fillId="0" borderId="0" xfId="0" applyFill="1"/>
    <xf numFmtId="4" fontId="3" fillId="6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4" fontId="3" fillId="6" borderId="20" xfId="0" applyNumberFormat="1" applyFont="1" applyFill="1" applyBorder="1"/>
    <xf numFmtId="4" fontId="3" fillId="6" borderId="0" xfId="0" applyNumberFormat="1" applyFont="1" applyFill="1" applyBorder="1"/>
    <xf numFmtId="4" fontId="3" fillId="6" borderId="21" xfId="0" applyNumberFormat="1" applyFont="1" applyFill="1" applyBorder="1"/>
    <xf numFmtId="4" fontId="3" fillId="6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49" fontId="0" fillId="8" borderId="25" xfId="0" applyNumberFormat="1" applyFont="1" applyFill="1" applyBorder="1" applyAlignment="1">
      <alignment vertical="center" wrapText="1"/>
    </xf>
    <xf numFmtId="165" fontId="0" fillId="8" borderId="22" xfId="0" applyNumberFormat="1" applyFont="1" applyFill="1" applyBorder="1" applyAlignment="1">
      <alignment horizontal="center" vertical="center" wrapText="1"/>
    </xf>
    <xf numFmtId="4" fontId="0" fillId="8" borderId="22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left"/>
    </xf>
    <xf numFmtId="49" fontId="3" fillId="2" borderId="0" xfId="0" applyNumberFormat="1" applyFont="1" applyFill="1" applyBorder="1" applyAlignment="1">
      <alignment wrapText="1"/>
    </xf>
    <xf numFmtId="49" fontId="3" fillId="2" borderId="26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1" fontId="0" fillId="8" borderId="1" xfId="0" applyNumberFormat="1" applyFont="1" applyFill="1" applyBorder="1" applyAlignment="1">
      <alignment horizontal="center" vertical="center" wrapText="1"/>
    </xf>
    <xf numFmtId="165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4"/>
  <sheetViews>
    <sheetView tabSelected="1" workbookViewId="0" topLeftCell="A1">
      <selection activeCell="E5" sqref="E5"/>
    </sheetView>
  </sheetViews>
  <sheetFormatPr defaultColWidth="8.7109375" defaultRowHeight="15"/>
  <cols>
    <col min="1" max="1" width="44.57421875" style="1" customWidth="1"/>
    <col min="2" max="2" width="13.7109375" style="31" bestFit="1" customWidth="1"/>
    <col min="3" max="3" width="15.28125" style="34" customWidth="1"/>
    <col min="4" max="4" width="15.28125" style="2" customWidth="1"/>
    <col min="5" max="5" width="21.8515625" style="0" customWidth="1"/>
    <col min="6" max="6" width="11.140625" style="25" customWidth="1"/>
    <col min="7" max="7" width="14.00390625" style="0" customWidth="1"/>
    <col min="8" max="8" width="18.00390625" style="0" customWidth="1"/>
    <col min="9" max="9" width="14.00390625" style="0" customWidth="1"/>
    <col min="10" max="10" width="18.00390625" style="0" customWidth="1"/>
  </cols>
  <sheetData>
    <row r="1" spans="1:2" ht="15">
      <c r="A1" s="42" t="s">
        <v>5</v>
      </c>
      <c r="B1" s="43"/>
    </row>
    <row r="3" spans="1:10" ht="25.5" customHeight="1">
      <c r="A3" s="85" t="s">
        <v>15</v>
      </c>
      <c r="B3" s="93" t="s">
        <v>19</v>
      </c>
      <c r="C3" s="94" t="s">
        <v>20</v>
      </c>
      <c r="D3" s="95" t="s">
        <v>25</v>
      </c>
      <c r="E3" s="89" t="s">
        <v>22</v>
      </c>
      <c r="F3" s="89" t="s">
        <v>0</v>
      </c>
      <c r="G3" s="96" t="s">
        <v>23</v>
      </c>
      <c r="H3" s="96" t="s">
        <v>24</v>
      </c>
      <c r="I3" s="76" t="s">
        <v>29</v>
      </c>
      <c r="J3" s="76" t="s">
        <v>30</v>
      </c>
    </row>
    <row r="4" spans="1:10" ht="33.75" customHeight="1" thickBot="1">
      <c r="A4" s="85"/>
      <c r="B4" s="93"/>
      <c r="C4" s="94"/>
      <c r="D4" s="95"/>
      <c r="E4" s="89"/>
      <c r="F4" s="89"/>
      <c r="G4" s="96"/>
      <c r="H4" s="96"/>
      <c r="I4" s="76"/>
      <c r="J4" s="76"/>
    </row>
    <row r="5" spans="1:10" ht="15.75" thickBot="1">
      <c r="A5" s="18" t="s">
        <v>6</v>
      </c>
      <c r="B5" s="28">
        <v>180101</v>
      </c>
      <c r="C5" s="33">
        <v>9.625</v>
      </c>
      <c r="D5" s="5" t="s">
        <v>21</v>
      </c>
      <c r="E5" s="19">
        <v>0</v>
      </c>
      <c r="F5" s="12">
        <v>0.21</v>
      </c>
      <c r="G5" s="13">
        <f>E5*C5</f>
        <v>0</v>
      </c>
      <c r="H5" s="14">
        <f>G5+G5*F5</f>
        <v>0</v>
      </c>
      <c r="I5" s="44">
        <f>G5*3</f>
        <v>0</v>
      </c>
      <c r="J5" s="45">
        <f>H5*3</f>
        <v>0</v>
      </c>
    </row>
    <row r="6" spans="1:10" ht="15.75" thickBot="1">
      <c r="A6" s="18" t="s">
        <v>7</v>
      </c>
      <c r="B6" s="28">
        <v>180102</v>
      </c>
      <c r="C6" s="33">
        <v>0.096</v>
      </c>
      <c r="D6" s="5" t="s">
        <v>21</v>
      </c>
      <c r="E6" s="20">
        <v>0</v>
      </c>
      <c r="F6" s="12">
        <v>0.21</v>
      </c>
      <c r="G6" s="6">
        <f>E6*C6</f>
        <v>0</v>
      </c>
      <c r="H6" s="7">
        <f>G6+G6*F6</f>
        <v>0</v>
      </c>
      <c r="I6" s="44">
        <f aca="true" t="shared" si="0" ref="I6:I20">G6*3</f>
        <v>0</v>
      </c>
      <c r="J6" s="45">
        <f aca="true" t="shared" si="1" ref="J6:J20">H6*3</f>
        <v>0</v>
      </c>
    </row>
    <row r="7" spans="1:10" ht="15.75" thickBot="1">
      <c r="A7" s="18" t="s">
        <v>8</v>
      </c>
      <c r="B7" s="28">
        <v>180103</v>
      </c>
      <c r="C7" s="33">
        <v>94.3</v>
      </c>
      <c r="D7" s="32" t="s">
        <v>21</v>
      </c>
      <c r="E7" s="20">
        <v>0</v>
      </c>
      <c r="F7" s="12">
        <v>0.21</v>
      </c>
      <c r="G7" s="6">
        <f>E7*C7</f>
        <v>0</v>
      </c>
      <c r="H7" s="7">
        <f>G7+G7*F7</f>
        <v>0</v>
      </c>
      <c r="I7" s="44">
        <f t="shared" si="0"/>
        <v>0</v>
      </c>
      <c r="J7" s="45">
        <f t="shared" si="1"/>
        <v>0</v>
      </c>
    </row>
    <row r="8" spans="1:10" ht="15.75" thickBot="1">
      <c r="A8" s="26" t="s">
        <v>9</v>
      </c>
      <c r="B8" s="28">
        <v>180108</v>
      </c>
      <c r="C8" s="33">
        <v>0.867</v>
      </c>
      <c r="D8" s="5" t="s">
        <v>21</v>
      </c>
      <c r="E8" s="20">
        <v>0</v>
      </c>
      <c r="F8" s="12">
        <v>0.21</v>
      </c>
      <c r="G8" s="6">
        <f>E8*C8</f>
        <v>0</v>
      </c>
      <c r="H8" s="7">
        <f>G8+G8*F8</f>
        <v>0</v>
      </c>
      <c r="I8" s="44">
        <f t="shared" si="0"/>
        <v>0</v>
      </c>
      <c r="J8" s="45">
        <f t="shared" si="1"/>
        <v>0</v>
      </c>
    </row>
    <row r="9" spans="1:10" ht="15.75" thickBot="1">
      <c r="A9" s="18" t="s">
        <v>10</v>
      </c>
      <c r="B9" s="28">
        <v>180109</v>
      </c>
      <c r="C9" s="35">
        <v>5.167</v>
      </c>
      <c r="D9" s="5" t="s">
        <v>21</v>
      </c>
      <c r="E9" s="20">
        <v>0</v>
      </c>
      <c r="F9" s="12">
        <v>0.21</v>
      </c>
      <c r="G9" s="6">
        <f>E9*C9</f>
        <v>0</v>
      </c>
      <c r="H9" s="7">
        <f>G9+G9*F9</f>
        <v>0</v>
      </c>
      <c r="I9" s="44">
        <f t="shared" si="0"/>
        <v>0</v>
      </c>
      <c r="J9" s="45">
        <f t="shared" si="1"/>
        <v>0</v>
      </c>
    </row>
    <row r="10" spans="1:10" ht="15.75" thickBot="1">
      <c r="A10" s="18" t="s">
        <v>11</v>
      </c>
      <c r="B10" s="28">
        <v>180106</v>
      </c>
      <c r="C10" s="35">
        <v>0.046</v>
      </c>
      <c r="D10" s="5" t="s">
        <v>21</v>
      </c>
      <c r="E10" s="20">
        <v>0</v>
      </c>
      <c r="F10" s="12">
        <v>0.21</v>
      </c>
      <c r="G10" s="6">
        <f>E10*C10</f>
        <v>0</v>
      </c>
      <c r="H10" s="7">
        <f>G10+G10*F10</f>
        <v>0</v>
      </c>
      <c r="I10" s="44">
        <f t="shared" si="0"/>
        <v>0</v>
      </c>
      <c r="J10" s="45">
        <f t="shared" si="1"/>
        <v>0</v>
      </c>
    </row>
    <row r="11" spans="1:10" ht="15.75" thickBot="1">
      <c r="A11" s="4" t="s">
        <v>12</v>
      </c>
      <c r="B11" s="29">
        <v>200132</v>
      </c>
      <c r="C11" s="35">
        <v>0.666</v>
      </c>
      <c r="D11" s="5" t="s">
        <v>21</v>
      </c>
      <c r="E11" s="20">
        <v>0</v>
      </c>
      <c r="F11" s="12">
        <v>0.21</v>
      </c>
      <c r="G11" s="6">
        <f>E11*C11</f>
        <v>0</v>
      </c>
      <c r="H11" s="7">
        <f>G11+G11*F11</f>
        <v>0</v>
      </c>
      <c r="I11" s="44">
        <f t="shared" si="0"/>
        <v>0</v>
      </c>
      <c r="J11" s="45">
        <f t="shared" si="1"/>
        <v>0</v>
      </c>
    </row>
    <row r="12" spans="1:10" ht="15.75" thickBot="1">
      <c r="A12" s="18"/>
      <c r="B12" s="28"/>
      <c r="C12" s="33"/>
      <c r="D12" s="5"/>
      <c r="E12" s="21"/>
      <c r="F12" s="12"/>
      <c r="G12" s="6"/>
      <c r="H12" s="7"/>
      <c r="I12" s="44"/>
      <c r="J12" s="45"/>
    </row>
    <row r="13" spans="1:10" ht="15.75" thickBot="1">
      <c r="A13" s="18" t="s">
        <v>35</v>
      </c>
      <c r="B13" s="28">
        <v>150110</v>
      </c>
      <c r="C13" s="33">
        <v>1.065</v>
      </c>
      <c r="D13" s="5" t="s">
        <v>21</v>
      </c>
      <c r="E13" s="21">
        <v>0</v>
      </c>
      <c r="F13" s="12">
        <v>0.21</v>
      </c>
      <c r="G13" s="6">
        <f>E13*C13</f>
        <v>0</v>
      </c>
      <c r="H13" s="7">
        <f>G13+G13*F13</f>
        <v>0</v>
      </c>
      <c r="I13" s="44">
        <f t="shared" si="0"/>
        <v>0</v>
      </c>
      <c r="J13" s="45">
        <f t="shared" si="1"/>
        <v>0</v>
      </c>
    </row>
    <row r="14" spans="1:10" ht="15.75" thickBot="1">
      <c r="A14" s="18" t="s">
        <v>13</v>
      </c>
      <c r="B14" s="28">
        <v>150202</v>
      </c>
      <c r="C14" s="33">
        <v>0.038</v>
      </c>
      <c r="D14" s="5" t="s">
        <v>21</v>
      </c>
      <c r="E14" s="21">
        <v>0</v>
      </c>
      <c r="F14" s="12">
        <v>0.21</v>
      </c>
      <c r="G14" s="6">
        <f>E14*C14</f>
        <v>0</v>
      </c>
      <c r="H14" s="7">
        <f>G14+G14*F14</f>
        <v>0</v>
      </c>
      <c r="I14" s="44">
        <f t="shared" si="0"/>
        <v>0</v>
      </c>
      <c r="J14" s="45">
        <f t="shared" si="1"/>
        <v>0</v>
      </c>
    </row>
    <row r="15" spans="1:10" ht="15.75" thickBot="1">
      <c r="A15" s="18" t="s">
        <v>14</v>
      </c>
      <c r="B15" s="28">
        <v>200121</v>
      </c>
      <c r="C15" s="33">
        <v>0.005</v>
      </c>
      <c r="D15" s="5" t="s">
        <v>21</v>
      </c>
      <c r="E15" s="21">
        <v>0</v>
      </c>
      <c r="F15" s="12">
        <v>0.21</v>
      </c>
      <c r="G15" s="6">
        <f>E15*C15</f>
        <v>0</v>
      </c>
      <c r="H15" s="7">
        <f>G15+G15*F15</f>
        <v>0</v>
      </c>
      <c r="I15" s="44">
        <f t="shared" si="0"/>
        <v>0</v>
      </c>
      <c r="J15" s="45">
        <f t="shared" si="1"/>
        <v>0</v>
      </c>
    </row>
    <row r="16" spans="1:10" ht="15.75" thickBot="1">
      <c r="A16" s="37"/>
      <c r="B16" s="38"/>
      <c r="C16" s="35"/>
      <c r="D16" s="8"/>
      <c r="E16" s="21"/>
      <c r="F16" s="12"/>
      <c r="G16" s="6"/>
      <c r="H16" s="7"/>
      <c r="I16" s="44"/>
      <c r="J16" s="45"/>
    </row>
    <row r="17" spans="1:10" ht="15.75" thickBot="1">
      <c r="A17" s="85" t="s">
        <v>16</v>
      </c>
      <c r="B17" s="78"/>
      <c r="C17" s="79"/>
      <c r="D17" s="79"/>
      <c r="E17" s="79"/>
      <c r="F17" s="79"/>
      <c r="G17" s="79"/>
      <c r="H17" s="80"/>
      <c r="I17" s="44"/>
      <c r="J17" s="45"/>
    </row>
    <row r="18" spans="1:10" ht="15.75" thickBot="1">
      <c r="A18" s="85"/>
      <c r="B18" s="78"/>
      <c r="C18" s="79"/>
      <c r="D18" s="79"/>
      <c r="E18" s="79"/>
      <c r="F18" s="79"/>
      <c r="G18" s="79"/>
      <c r="H18" s="80"/>
      <c r="I18" s="44"/>
      <c r="J18" s="45"/>
    </row>
    <row r="19" spans="1:10" ht="15.75" thickBot="1">
      <c r="A19" s="18" t="s">
        <v>17</v>
      </c>
      <c r="B19" s="28">
        <v>180101</v>
      </c>
      <c r="C19" s="33">
        <v>0.046</v>
      </c>
      <c r="D19" s="5" t="s">
        <v>21</v>
      </c>
      <c r="E19" s="21">
        <v>0</v>
      </c>
      <c r="F19" s="9">
        <v>0.21</v>
      </c>
      <c r="G19" s="50">
        <f>E19*C19</f>
        <v>0</v>
      </c>
      <c r="H19" s="51">
        <f>G19+G19*F19</f>
        <v>0</v>
      </c>
      <c r="I19" s="44">
        <f t="shared" si="0"/>
        <v>0</v>
      </c>
      <c r="J19" s="45">
        <f t="shared" si="1"/>
        <v>0</v>
      </c>
    </row>
    <row r="20" spans="1:10" ht="15.75" thickBot="1">
      <c r="A20" s="27" t="s">
        <v>18</v>
      </c>
      <c r="B20" s="30">
        <v>180103</v>
      </c>
      <c r="C20" s="33">
        <v>0.097</v>
      </c>
      <c r="D20" s="5" t="s">
        <v>21</v>
      </c>
      <c r="E20" s="15">
        <v>0</v>
      </c>
      <c r="F20" s="53">
        <v>0.21</v>
      </c>
      <c r="G20" s="52">
        <f>E20*C20</f>
        <v>0</v>
      </c>
      <c r="H20" s="52">
        <f>G20+G20*F20</f>
        <v>0</v>
      </c>
      <c r="I20" s="54">
        <f t="shared" si="0"/>
        <v>0</v>
      </c>
      <c r="J20" s="55">
        <f t="shared" si="1"/>
        <v>0</v>
      </c>
    </row>
    <row r="21" spans="1:10" ht="15.75" thickBot="1">
      <c r="A21" s="37"/>
      <c r="B21" s="38"/>
      <c r="C21" s="35"/>
      <c r="D21" s="8"/>
      <c r="E21" s="21"/>
      <c r="F21" s="12"/>
      <c r="G21" s="6"/>
      <c r="H21" s="7"/>
      <c r="I21" s="44"/>
      <c r="J21" s="45"/>
    </row>
    <row r="22" spans="1:10" ht="15.75" thickBot="1">
      <c r="A22" s="85" t="s">
        <v>36</v>
      </c>
      <c r="B22" s="78"/>
      <c r="C22" s="79"/>
      <c r="D22" s="79"/>
      <c r="E22" s="79"/>
      <c r="F22" s="79"/>
      <c r="G22" s="79"/>
      <c r="H22" s="80"/>
      <c r="I22" s="44"/>
      <c r="J22" s="45"/>
    </row>
    <row r="23" spans="1:10" ht="15.75" thickBot="1">
      <c r="A23" s="85"/>
      <c r="B23" s="78"/>
      <c r="C23" s="79"/>
      <c r="D23" s="79"/>
      <c r="E23" s="79"/>
      <c r="F23" s="79"/>
      <c r="G23" s="79"/>
      <c r="H23" s="80"/>
      <c r="I23" s="44"/>
      <c r="J23" s="45"/>
    </row>
    <row r="24" spans="1:10" ht="15.75" thickBot="1">
      <c r="A24" s="18" t="s">
        <v>17</v>
      </c>
      <c r="B24" s="28">
        <v>180101</v>
      </c>
      <c r="C24" s="33">
        <v>0.036</v>
      </c>
      <c r="D24" s="5" t="s">
        <v>21</v>
      </c>
      <c r="E24" s="21">
        <v>0</v>
      </c>
      <c r="F24" s="9">
        <v>0.21</v>
      </c>
      <c r="G24" s="50">
        <f>E24*C24</f>
        <v>0</v>
      </c>
      <c r="H24" s="51">
        <f>G24+G24*F24</f>
        <v>0</v>
      </c>
      <c r="I24" s="44">
        <f aca="true" t="shared" si="2" ref="I24:I25">G24*3</f>
        <v>0</v>
      </c>
      <c r="J24" s="45">
        <f aca="true" t="shared" si="3" ref="J24:J25">H24*3</f>
        <v>0</v>
      </c>
    </row>
    <row r="25" spans="1:10" ht="15.75" thickBot="1">
      <c r="A25" s="27" t="s">
        <v>18</v>
      </c>
      <c r="B25" s="30">
        <v>180103</v>
      </c>
      <c r="C25" s="33">
        <v>0.024</v>
      </c>
      <c r="D25" s="5" t="s">
        <v>21</v>
      </c>
      <c r="E25" s="15">
        <v>0</v>
      </c>
      <c r="F25" s="53">
        <v>0.21</v>
      </c>
      <c r="G25" s="52">
        <f>E25*C25</f>
        <v>0</v>
      </c>
      <c r="H25" s="52">
        <f>G25+G25*F25</f>
        <v>0</v>
      </c>
      <c r="I25" s="54">
        <f t="shared" si="2"/>
        <v>0</v>
      </c>
      <c r="J25" s="55">
        <f t="shared" si="3"/>
        <v>0</v>
      </c>
    </row>
    <row r="26" spans="1:10" s="68" customFormat="1" ht="15.75" thickBot="1">
      <c r="A26" s="64"/>
      <c r="B26" s="65"/>
      <c r="C26" s="66"/>
      <c r="D26" s="61"/>
      <c r="E26" s="62"/>
      <c r="F26" s="63"/>
      <c r="G26" s="67"/>
      <c r="H26" s="67"/>
      <c r="I26" s="67"/>
      <c r="J26" s="67"/>
    </row>
    <row r="27" spans="1:10" ht="15.75" customHeight="1" thickBot="1">
      <c r="A27" s="87" t="s">
        <v>38</v>
      </c>
      <c r="B27" s="87"/>
      <c r="C27" s="40"/>
      <c r="D27" s="41"/>
      <c r="E27" s="3"/>
      <c r="F27" s="16"/>
      <c r="G27" s="70">
        <f>SUM(G5:G26)</f>
        <v>0</v>
      </c>
      <c r="H27" s="70">
        <f>SUM(H5:H26)</f>
        <v>0</v>
      </c>
      <c r="I27" s="71">
        <f>SUM(I5:I26)</f>
        <v>0</v>
      </c>
      <c r="J27" s="56">
        <f>SUM(J5:J26)</f>
        <v>0</v>
      </c>
    </row>
    <row r="29" spans="1:10" ht="15" customHeight="1">
      <c r="A29" s="82" t="s">
        <v>26</v>
      </c>
      <c r="B29" s="82"/>
      <c r="C29" s="83" t="s">
        <v>28</v>
      </c>
      <c r="D29" s="84" t="s">
        <v>1</v>
      </c>
      <c r="E29" s="81" t="s">
        <v>2</v>
      </c>
      <c r="F29" s="81" t="s">
        <v>0</v>
      </c>
      <c r="G29" s="75" t="s">
        <v>3</v>
      </c>
      <c r="H29" s="75" t="s">
        <v>4</v>
      </c>
      <c r="I29" s="77" t="s">
        <v>3</v>
      </c>
      <c r="J29" s="77" t="s">
        <v>4</v>
      </c>
    </row>
    <row r="30" spans="1:10" ht="32.25" customHeight="1" thickBot="1">
      <c r="A30" s="82"/>
      <c r="B30" s="82"/>
      <c r="C30" s="83"/>
      <c r="D30" s="84"/>
      <c r="E30" s="81"/>
      <c r="F30" s="81"/>
      <c r="G30" s="75"/>
      <c r="H30" s="75"/>
      <c r="I30" s="77"/>
      <c r="J30" s="77"/>
    </row>
    <row r="31" spans="1:10" ht="15.75" thickBot="1">
      <c r="A31" s="86" t="s">
        <v>32</v>
      </c>
      <c r="B31" s="86"/>
      <c r="C31" s="39">
        <f>52*3</f>
        <v>156</v>
      </c>
      <c r="D31" s="5" t="s">
        <v>27</v>
      </c>
      <c r="E31" s="11">
        <v>0</v>
      </c>
      <c r="F31" s="17">
        <v>0.21</v>
      </c>
      <c r="G31" s="22">
        <f>C31*E31</f>
        <v>0</v>
      </c>
      <c r="H31" s="14">
        <f>G31+G31*F31</f>
        <v>0</v>
      </c>
      <c r="I31" s="46">
        <f>G31*3</f>
        <v>0</v>
      </c>
      <c r="J31" s="45">
        <f>H31*3</f>
        <v>0</v>
      </c>
    </row>
    <row r="32" spans="1:10" ht="15.75" thickBot="1">
      <c r="A32" s="90"/>
      <c r="B32" s="91"/>
      <c r="C32" s="91"/>
      <c r="D32" s="91"/>
      <c r="E32" s="91"/>
      <c r="F32" s="91"/>
      <c r="G32" s="91"/>
      <c r="H32" s="92"/>
      <c r="I32" s="46"/>
      <c r="J32" s="45"/>
    </row>
    <row r="33" spans="1:10" ht="15.75" thickBot="1">
      <c r="A33" s="86" t="s">
        <v>33</v>
      </c>
      <c r="B33" s="86"/>
      <c r="C33" s="39">
        <v>12</v>
      </c>
      <c r="D33" s="5" t="s">
        <v>27</v>
      </c>
      <c r="E33" s="15">
        <v>0</v>
      </c>
      <c r="F33" s="23">
        <v>0.21</v>
      </c>
      <c r="G33" s="24">
        <f>C33*E33</f>
        <v>0</v>
      </c>
      <c r="H33" s="10">
        <f>G33+G33*F33</f>
        <v>0</v>
      </c>
      <c r="I33" s="46">
        <f aca="true" t="shared" si="4" ref="I32:I33">G33*3</f>
        <v>0</v>
      </c>
      <c r="J33" s="45">
        <f aca="true" t="shared" si="5" ref="J32:J33">H33*3</f>
        <v>0</v>
      </c>
    </row>
    <row r="34" spans="1:10" ht="15.75" thickBot="1">
      <c r="A34" s="59"/>
      <c r="B34" s="59"/>
      <c r="C34" s="60"/>
      <c r="D34" s="61"/>
      <c r="E34" s="62"/>
      <c r="F34" s="63"/>
      <c r="G34" s="57"/>
      <c r="H34" s="57"/>
      <c r="I34" s="58"/>
      <c r="J34" s="58"/>
    </row>
    <row r="35" spans="1:10" ht="15.75" thickBot="1">
      <c r="A35" s="86" t="s">
        <v>37</v>
      </c>
      <c r="B35" s="86"/>
      <c r="C35" s="39">
        <v>12</v>
      </c>
      <c r="D35" s="5" t="s">
        <v>27</v>
      </c>
      <c r="E35" s="15">
        <v>0</v>
      </c>
      <c r="F35" s="23">
        <v>0.21</v>
      </c>
      <c r="G35" s="24">
        <f>C35*E35</f>
        <v>0</v>
      </c>
      <c r="H35" s="10">
        <f>G35+G35*F35</f>
        <v>0</v>
      </c>
      <c r="I35" s="46">
        <f aca="true" t="shared" si="6" ref="I35">G35*3</f>
        <v>0</v>
      </c>
      <c r="J35" s="45">
        <f aca="true" t="shared" si="7" ref="J35">H35*3</f>
        <v>0</v>
      </c>
    </row>
    <row r="36" spans="6:10" ht="15.75" thickBot="1">
      <c r="F36" s="16"/>
      <c r="I36" s="47"/>
      <c r="J36" s="47"/>
    </row>
    <row r="37" spans="1:10" ht="15.75" customHeight="1" thickBot="1">
      <c r="A37" s="87" t="s">
        <v>31</v>
      </c>
      <c r="B37" s="87"/>
      <c r="C37" s="40"/>
      <c r="D37" s="41"/>
      <c r="E37" s="3"/>
      <c r="F37" s="16"/>
      <c r="G37" s="48">
        <f>SUM(G31:G36)</f>
        <v>0</v>
      </c>
      <c r="H37" s="48">
        <f>SUM(H31:H36)</f>
        <v>0</v>
      </c>
      <c r="I37" s="72">
        <f>SUM(I31:I36)</f>
        <v>0</v>
      </c>
      <c r="J37" s="73">
        <f>SUM(J31:J36)</f>
        <v>0</v>
      </c>
    </row>
    <row r="38" spans="6:10" ht="15.75" thickBot="1">
      <c r="F38" s="16"/>
      <c r="I38" s="47"/>
      <c r="J38" s="47"/>
    </row>
    <row r="39" spans="1:10" ht="15.75" thickBot="1">
      <c r="A39" s="88" t="s">
        <v>34</v>
      </c>
      <c r="B39" s="88"/>
      <c r="C39" s="88"/>
      <c r="D39" s="88"/>
      <c r="E39" s="3"/>
      <c r="F39" s="16"/>
      <c r="G39" s="49">
        <f>G27+G37</f>
        <v>0</v>
      </c>
      <c r="H39" s="49">
        <f aca="true" t="shared" si="8" ref="H39:J39">H27+H37</f>
        <v>0</v>
      </c>
      <c r="I39" s="69">
        <f t="shared" si="8"/>
        <v>0</v>
      </c>
      <c r="J39" s="74">
        <f t="shared" si="8"/>
        <v>0</v>
      </c>
    </row>
    <row r="40" ht="15">
      <c r="F40" s="16"/>
    </row>
    <row r="44" spans="1:3" ht="15">
      <c r="A44"/>
      <c r="C44" s="36"/>
    </row>
  </sheetData>
  <mergeCells count="32">
    <mergeCell ref="A35:B35"/>
    <mergeCell ref="A27:B27"/>
    <mergeCell ref="A39:D39"/>
    <mergeCell ref="E3:E4"/>
    <mergeCell ref="A32:H32"/>
    <mergeCell ref="A31:B31"/>
    <mergeCell ref="A33:B33"/>
    <mergeCell ref="A37:B37"/>
    <mergeCell ref="A17:A18"/>
    <mergeCell ref="A3:A4"/>
    <mergeCell ref="B3:B4"/>
    <mergeCell ref="C3:C4"/>
    <mergeCell ref="D3:D4"/>
    <mergeCell ref="F3:F4"/>
    <mergeCell ref="G3:G4"/>
    <mergeCell ref="H3:H4"/>
    <mergeCell ref="G29:G30"/>
    <mergeCell ref="H29:H30"/>
    <mergeCell ref="I3:I4"/>
    <mergeCell ref="J3:J4"/>
    <mergeCell ref="I29:I30"/>
    <mergeCell ref="J29:J30"/>
    <mergeCell ref="B17:H17"/>
    <mergeCell ref="B18:H18"/>
    <mergeCell ref="E29:E30"/>
    <mergeCell ref="F29:F30"/>
    <mergeCell ref="A29:B30"/>
    <mergeCell ref="C29:C30"/>
    <mergeCell ref="D29:D30"/>
    <mergeCell ref="A22:A23"/>
    <mergeCell ref="B22:H22"/>
    <mergeCell ref="B23:H23"/>
  </mergeCells>
  <printOptions/>
  <pageMargins left="0" right="0" top="0.590277777777778" bottom="0.39375" header="0.511805555555555" footer="0.51180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2022-05-06T14:44:07Z</dcterms:modified>
  <cp:category/>
  <cp:version/>
  <cp:contentType/>
  <cp:contentStatus/>
  <cp:revision>1</cp:revision>
</cp:coreProperties>
</file>