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9585" yWindow="65521" windowWidth="9660" windowHeight="11460" tabRatio="742" firstSheet="1" activeTab="2"/>
  </bookViews>
  <sheets>
    <sheet name="Rekapitulace" sheetId="5" r:id="rId1"/>
    <sheet name="SO01-ARC" sheetId="75" r:id="rId2"/>
    <sheet name="SO01-ZTI" sheetId="70" r:id="rId3"/>
    <sheet name="SO01-EI" sheetId="51" r:id="rId4"/>
    <sheet name="SO01-MaR" sheetId="66" r:id="rId5"/>
    <sheet name="SO01-UT" sheetId="54" r:id="rId6"/>
    <sheet name="SO01-VZT" sheetId="55" r:id="rId7"/>
    <sheet name="SO02" sheetId="73" r:id="rId8"/>
    <sheet name="SO03-EI" sheetId="57" r:id="rId9"/>
    <sheet name="SO03-PK" sheetId="67" r:id="rId10"/>
    <sheet name="SO03-KN" sheetId="71" r:id="rId11"/>
    <sheet name="SO03-VPP" sheetId="68" r:id="rId12"/>
    <sheet name="SO03-VPČ" sheetId="69" r:id="rId13"/>
    <sheet name="VRN" sheetId="74" r:id="rId14"/>
    <sheet name="VZT" sheetId="30" state="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CENA__">#REF!</definedName>
    <definedName name="__MAIN__">#REF!</definedName>
    <definedName name="__MAIN2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1__">#REF!</definedName>
    <definedName name="__TE3__">#REF!</definedName>
    <definedName name="__TR0__">#REF!</definedName>
    <definedName name="__TR1__">#REF!</definedName>
    <definedName name="_xlnm._FilterDatabase" localSheetId="1" hidden="1">'SO01-ARC'!$A$14:$N$1398</definedName>
    <definedName name="_xlnm._FilterDatabase" localSheetId="5" hidden="1">'SO01-UT'!$A$13:$J$402</definedName>
    <definedName name="_xlnm._FilterDatabase" localSheetId="6" hidden="1">'SO01-VZT'!$C$23:$H$297</definedName>
    <definedName name="_xlnm._FilterDatabase" localSheetId="8" hidden="1">'SO03-EI'!$A$10:$H$83</definedName>
    <definedName name="AS" localSheetId="4">#REF!</definedName>
    <definedName name="AS">#REF!</definedName>
    <definedName name="CK" localSheetId="4">#REF!</definedName>
    <definedName name="CK">#REF!</definedName>
    <definedName name="DV" localSheetId="4">#REF!</definedName>
    <definedName name="DV">#REF!</definedName>
    <definedName name="Excel_BuiltIn__FilterDatabase_1" localSheetId="3">#REF!</definedName>
    <definedName name="Excel_BuiltIn__FilterDatabase_1" localSheetId="8">#REF!</definedName>
    <definedName name="Excel_BuiltIn__FilterDatabase_1">#REF!</definedName>
    <definedName name="Excel_BuiltIn__FilterDatabase_2" localSheetId="3">#REF!</definedName>
    <definedName name="Excel_BuiltIn__FilterDatabase_2" localSheetId="8">#REF!</definedName>
    <definedName name="Excel_BuiltIn__FilterDatabase_2">#REF!</definedName>
    <definedName name="Excel_BuiltIn_Print_Area" localSheetId="3">'SO01-EI'!$A$1:$I$196</definedName>
    <definedName name="Excel_BuiltIn_Print_Area" localSheetId="8">'SO03-EI'!$A$1:$I$84</definedName>
    <definedName name="Excel_BuiltIn_Print_Area_1_1" localSheetId="3">#REF!</definedName>
    <definedName name="Excel_BuiltIn_Print_Area_1_1" localSheetId="8">#REF!</definedName>
    <definedName name="Excel_BuiltIn_Print_Area_1_1">#REF!</definedName>
    <definedName name="Excel_BuiltIn_Print_Area_2" localSheetId="3">'SO01-EI'!$B$1:$H$174</definedName>
    <definedName name="Excel_BuiltIn_Print_Area_2" localSheetId="8">'SO03-EI'!$B$1:$H$74</definedName>
    <definedName name="Excel_BuiltIn_Print_Area_2">#REF!</definedName>
    <definedName name="Excel_BuiltIn_Print_Titles_1_1" localSheetId="3">#REF!</definedName>
    <definedName name="Excel_BuiltIn_Print_Titles_1_1" localSheetId="8">#REF!</definedName>
    <definedName name="Excel_BuiltIn_Print_Titles_1_1">#REF!</definedName>
    <definedName name="Excel_BuiltIn_Print_Titles_2" localSheetId="3">'SO01-EI'!$B$12:$IV$13</definedName>
    <definedName name="Excel_BuiltIn_Print_Titles_2" localSheetId="8">'SO03-EI'!$B$12:$IV$13</definedName>
    <definedName name="Excel_BuiltIn_Print_Titles_2">#REF!</definedName>
    <definedName name="f" localSheetId="4">#REF!</definedName>
    <definedName name="f">#REF!</definedName>
    <definedName name="H" localSheetId="4">#REF!</definedName>
    <definedName name="H">#REF!</definedName>
    <definedName name="IC" localSheetId="4">#REF!</definedName>
    <definedName name="IC">#REF!</definedName>
    <definedName name="konec" localSheetId="4">#REF!</definedName>
    <definedName name="konec">#REF!</definedName>
    <definedName name="L" localSheetId="4">#REF!</definedName>
    <definedName name="L">#REF!</definedName>
    <definedName name="M" localSheetId="4">#REF!</definedName>
    <definedName name="M">#REF!</definedName>
    <definedName name="MaR">#REF!</definedName>
    <definedName name="MaRVV">#REF!</definedName>
    <definedName name="_xlnm.Print_Area" localSheetId="3">'SO01-EI'!$A$1:$H$200</definedName>
    <definedName name="_xlnm.Print_Area" localSheetId="4">'SO01-MaR'!$A$1:$I$152</definedName>
    <definedName name="_xlnm.Print_Area" localSheetId="5">'SO01-UT'!$A$1:$J$355</definedName>
    <definedName name="_xlnm.Print_Area" localSheetId="6">'SO01-VZT'!$A$1:$J$298</definedName>
    <definedName name="_xlnm.Print_Area" localSheetId="8">'SO03-EI'!$A$1:$H$88</definedName>
    <definedName name="_xlnm.Print_Area" localSheetId="14">'VZT'!$A$1:$D$41</definedName>
    <definedName name="P" localSheetId="4">#REF!</definedName>
    <definedName name="P">#REF!</definedName>
    <definedName name="PH" localSheetId="4">#REF!</definedName>
    <definedName name="PH">#REF!</definedName>
    <definedName name="PT" localSheetId="4">#REF!</definedName>
    <definedName name="PT">#REF!</definedName>
    <definedName name="Q" localSheetId="4">#REF!</definedName>
    <definedName name="Q">#REF!</definedName>
    <definedName name="RV" localSheetId="4">#REF!</definedName>
    <definedName name="RV">#REF!</definedName>
    <definedName name="T" localSheetId="4">#REF!</definedName>
    <definedName name="T">#REF!</definedName>
    <definedName name="TK" localSheetId="4">#REF!</definedName>
    <definedName name="TK">#REF!</definedName>
    <definedName name="TP" localSheetId="4">#REF!</definedName>
    <definedName name="TP">#REF!</definedName>
    <definedName name="UV" localSheetId="4">#REF!</definedName>
    <definedName name="UV">#REF!</definedName>
    <definedName name="V" localSheetId="4">#REF!</definedName>
    <definedName name="V">#REF!</definedName>
    <definedName name="X" localSheetId="4">#REF!</definedName>
    <definedName name="X">#REF!</definedName>
    <definedName name="zacatek" localSheetId="4">#REF!</definedName>
    <definedName name="zacatek">#REF!</definedName>
  </definedNames>
  <calcPr calcId="125725"/>
</workbook>
</file>

<file path=xl/comments9.xml><?xml version="1.0" encoding="utf-8"?>
<comments xmlns="http://schemas.openxmlformats.org/spreadsheetml/2006/main">
  <authors>
    <author>Autor</author>
  </authors>
  <commentList>
    <comment ref="D19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26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49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56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71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83" authorId="0">
      <text>
        <r>
          <rPr>
            <sz val="10"/>
            <color indexed="8"/>
            <rFont val="Times New Roman"/>
            <family val="1"/>
          </rPr>
          <t>skryté</t>
        </r>
      </text>
    </comment>
  </commentList>
</comments>
</file>

<file path=xl/sharedStrings.xml><?xml version="1.0" encoding="utf-8"?>
<sst xmlns="http://schemas.openxmlformats.org/spreadsheetml/2006/main" count="13371" uniqueCount="3244">
  <si>
    <t>Typ</t>
  </si>
  <si>
    <t>Kód</t>
  </si>
  <si>
    <t>Popis</t>
  </si>
  <si>
    <t>MJ</t>
  </si>
  <si>
    <t>Cena</t>
  </si>
  <si>
    <t>Hmotnost</t>
  </si>
  <si>
    <t>Sazba DPH</t>
  </si>
  <si>
    <t>DPH</t>
  </si>
  <si>
    <t>kus</t>
  </si>
  <si>
    <t>001</t>
  </si>
  <si>
    <t>m2</t>
  </si>
  <si>
    <t>113106571</t>
  </si>
  <si>
    <t>Rozebrání dlažeb vozovek pl přes 200 m2 ze zámkové dlažby s ložem z kameniva</t>
  </si>
  <si>
    <t>113202111</t>
  </si>
  <si>
    <t>Vytrhání obrub krajníků obrubníků stojatých</t>
  </si>
  <si>
    <t>m</t>
  </si>
  <si>
    <t>m3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</si>
  <si>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</si>
  <si>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</si>
  <si>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</si>
  <si>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</si>
  <si>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171201201</t>
  </si>
  <si>
    <t>Uložení sypaniny na skládky</t>
  </si>
  <si>
    <t>171201211</t>
  </si>
  <si>
    <t>Poplatek za uložení odpadu ze sypaniny na skládce (skládkovné)</t>
  </si>
  <si>
    <t>t</t>
  </si>
  <si>
    <t>175111101</t>
  </si>
  <si>
    <t>Obsypání potrubí ručně sypaninou bez prohození, uloženou do 3 m</t>
  </si>
  <si>
    <t>002</t>
  </si>
  <si>
    <t>274321511</t>
  </si>
  <si>
    <t>003</t>
  </si>
  <si>
    <t>317168131</t>
  </si>
  <si>
    <t>Překlad keramický vysoký v 23,8 cm dl 125 cm</t>
  </si>
  <si>
    <t>317168136</t>
  </si>
  <si>
    <t>Překlad keramický vysoký v 23,8 cm dl 250 cm</t>
  </si>
  <si>
    <t>342272423</t>
  </si>
  <si>
    <t>Příčky tl 125 mm z pórobetonových přesných hladkých příčkovek objemové hmotnosti 500 kg/m3</t>
  </si>
  <si>
    <t>346244381</t>
  </si>
  <si>
    <t>Plentování jednostranné v do 200 mm válcovaných nosníků cihlami</t>
  </si>
  <si>
    <t>411321515</t>
  </si>
  <si>
    <t>Stropy deskové ze ŽB tř. C 20/25</t>
  </si>
  <si>
    <t>411361821</t>
  </si>
  <si>
    <t>Výztuž stropů betonářskou ocelí 10 505</t>
  </si>
  <si>
    <t>411362021</t>
  </si>
  <si>
    <t>Výztuž stropů svařovanými sítěmi Kari</t>
  </si>
  <si>
    <t>413941123</t>
  </si>
  <si>
    <t>Osazování ocelových válcovaných nosníků stropů I, IE, U, UE nebo L do č. 22</t>
  </si>
  <si>
    <t>417351115</t>
  </si>
  <si>
    <t>Zřízení bednění ztužujících věnců</t>
  </si>
  <si>
    <t>417351116</t>
  </si>
  <si>
    <t>Odstranění bednění ztužujících věnců</t>
  </si>
  <si>
    <t>417361821</t>
  </si>
  <si>
    <t>Výztuž ztužujících pásů a věnců betonářskou ocelí 10 505</t>
  </si>
  <si>
    <t>006</t>
  </si>
  <si>
    <t>611321141</t>
  </si>
  <si>
    <t>Vápenocementová omítka štuková dvouvrstvá vnitřních stropů rovných nanášená ručně</t>
  </si>
  <si>
    <t>612142001</t>
  </si>
  <si>
    <t>Potažení vnitřních stěn sklovláknitým pletivem vtlačeným do tenkovrstvé hmoty</t>
  </si>
  <si>
    <t>612311131</t>
  </si>
  <si>
    <t>Potažení vnitřních stěn vápenným štukem tloušťky do 3 mm</t>
  </si>
  <si>
    <t>612321121</t>
  </si>
  <si>
    <t>612321141</t>
  </si>
  <si>
    <t>631319175</t>
  </si>
  <si>
    <t>631362021</t>
  </si>
  <si>
    <t>949101111</t>
  </si>
  <si>
    <t>Lešení pomocné pro objekty pozemních staveb s lešeňovou podlahou v do 1,9 m zatížení do 150 kg/m2</t>
  </si>
  <si>
    <t>952901111</t>
  </si>
  <si>
    <t>Vyčištění budov bytové a občanské výstavby při výšce podlaží do 4 m</t>
  </si>
  <si>
    <t>997013831</t>
  </si>
  <si>
    <t>Poplatek za uložení stavebního směsného odpadu na skládce (skládkovné)</t>
  </si>
  <si>
    <t>998011002</t>
  </si>
  <si>
    <t>kg</t>
  </si>
  <si>
    <t>711</t>
  </si>
  <si>
    <t>711141559</t>
  </si>
  <si>
    <t>%</t>
  </si>
  <si>
    <t>713121111</t>
  </si>
  <si>
    <t>763</t>
  </si>
  <si>
    <t>ks</t>
  </si>
  <si>
    <t>766</t>
  </si>
  <si>
    <t>767</t>
  </si>
  <si>
    <t>kpl</t>
  </si>
  <si>
    <t>767995114</t>
  </si>
  <si>
    <t>Montáž atypických zámečnických konstrukcí hmotnosti do 50 kg</t>
  </si>
  <si>
    <t>771</t>
  </si>
  <si>
    <t>771474112</t>
  </si>
  <si>
    <t>776</t>
  </si>
  <si>
    <t>776141114</t>
  </si>
  <si>
    <t>781</t>
  </si>
  <si>
    <t>784</t>
  </si>
  <si>
    <t>VRN</t>
  </si>
  <si>
    <t>012203000</t>
  </si>
  <si>
    <t>013254000</t>
  </si>
  <si>
    <t>Dokumentace skutečného provedení stavby</t>
  </si>
  <si>
    <t>030001000</t>
  </si>
  <si>
    <t>Zařízení staveniště</t>
  </si>
  <si>
    <t>045002000</t>
  </si>
  <si>
    <t>Kompletační a koordinační činnost</t>
  </si>
  <si>
    <t>projektová část</t>
  </si>
  <si>
    <t>Označení listu</t>
  </si>
  <si>
    <t>cena</t>
  </si>
  <si>
    <t>Architektonicko stavební řešení</t>
  </si>
  <si>
    <t>Zdravotní instalace</t>
  </si>
  <si>
    <t>Vytápění</t>
  </si>
  <si>
    <t>Vzduchotechnika</t>
  </si>
  <si>
    <t>Měření a regulace</t>
  </si>
  <si>
    <t>Vedlejší rozpočtové náklady</t>
  </si>
  <si>
    <t>CENA CELKEM bez DPH</t>
  </si>
  <si>
    <t>CENA CELKEM včetně DPH</t>
  </si>
  <si>
    <r>
      <rPr>
        <b/>
        <u val="single"/>
        <sz val="9"/>
        <rFont val="Arial CE"/>
        <family val="2"/>
      </rPr>
      <t>Poznámka:</t>
    </r>
    <r>
      <rPr>
        <sz val="9"/>
        <rFont val="Arial CE"/>
        <family val="2"/>
      </rPr>
      <t xml:space="preserve">  Účastníkem výběrového řízení se předpokládá odborně způsobilá firma s plnou zodpovědností za stanovení rozsahu prací prostřednictvím prozkoumání a prodiskutování veškeré dokumentace s příslušnými stranami a za provedení kompletního funkčního díla.
Povinností účastníka výběrového řízení je seznámit se všemi částmi projektové dokumentace, tj. technickou zprávou, výkresy, výkazy výměr atd. Upozornit na případné nedostatky a chyby, v případě nejasností vznést dotazy k dokumentaci. Nebude-li tak učiněno, předpokládá se, že cena účastníka zahrnuje veškeré součásti k zajištění kompletnosti.
Součástí cenové nabídky musí být veškeré náklady, aby cena byla kompletní, konečná a zahrnovala celou dodávku a montáž. Cenová nabídka musí být včetně veškerého souvisejícího doplňkového, podružného a montážního materiálu.
Označení výrobků konkrétním výrobcem v realizační dokumentaci stavby vyjadřuje standard požadované kvality. Pokud účastník nabídne jiný produkt je povinen dodržet standard a zároveň, přejímá odpovědnost za správnost náhrady, tj. splnění všech parametrů a koordinaci se všemi navazujícími profesemi. Případná úprava projektu pro provádění stavby bude na náklady účastníka (vybraného dodavatele).
Při realizaci je dodavatel povinen koordinovat postup prací se stavbou a ostatními profesemi, postupovat v souladu příslušnými předpisy a návody pro montáž jednotlivých zařízení, dodržovat bezpečnostní a protipožární předpisy.</t>
    </r>
  </si>
  <si>
    <t xml:space="preserve">REKAPITULACE CELKOVÝCH NÁKLADŮ STAVBY </t>
  </si>
  <si>
    <t>ROZPOČET</t>
  </si>
  <si>
    <t>Stavba:</t>
  </si>
  <si>
    <t>Objekt:</t>
  </si>
  <si>
    <t>Část:</t>
  </si>
  <si>
    <t>JKSO:</t>
  </si>
  <si>
    <t>Objednatel:</t>
  </si>
  <si>
    <t>Zhotovitel:</t>
  </si>
  <si>
    <t>Datum:</t>
  </si>
  <si>
    <t>P.Č.</t>
  </si>
  <si>
    <t>TV</t>
  </si>
  <si>
    <t>KCN</t>
  </si>
  <si>
    <t>Kód položky</t>
  </si>
  <si>
    <t>Množství celkem</t>
  </si>
  <si>
    <t>Cena jednotková</t>
  </si>
  <si>
    <t>Cena celkem</t>
  </si>
  <si>
    <t>Hmotnost celkem</t>
  </si>
  <si>
    <t>Hmotnost sutě</t>
  </si>
  <si>
    <t>Hmotnost sutě celkem</t>
  </si>
  <si>
    <t>Typ položky</t>
  </si>
  <si>
    <t>Úroveň</t>
  </si>
  <si>
    <t>Dodavatel</t>
  </si>
  <si>
    <t>D</t>
  </si>
  <si>
    <t>HSV</t>
  </si>
  <si>
    <t>Práce a dodávky HSV</t>
  </si>
  <si>
    <t>0</t>
  </si>
  <si>
    <t>8</t>
  </si>
  <si>
    <t>Trubní vedení</t>
  </si>
  <si>
    <t>1</t>
  </si>
  <si>
    <t>K</t>
  </si>
  <si>
    <t>271</t>
  </si>
  <si>
    <t>2</t>
  </si>
  <si>
    <t>M</t>
  </si>
  <si>
    <t>MAT</t>
  </si>
  <si>
    <t>PK</t>
  </si>
  <si>
    <t>998</t>
  </si>
  <si>
    <t>Přesun hmot</t>
  </si>
  <si>
    <t>998276101</t>
  </si>
  <si>
    <t>Přesun hmot pro trubní vedení z trub z plastických hmot otevřený výkop</t>
  </si>
  <si>
    <t>PSV</t>
  </si>
  <si>
    <t>Práce a dodávky PSV</t>
  </si>
  <si>
    <t>721</t>
  </si>
  <si>
    <t>Zdravotechnika - vnitřní kanalizace</t>
  </si>
  <si>
    <t>721174024</t>
  </si>
  <si>
    <t>Potrubí kanalizační z PP odpadní systém HT DN 70</t>
  </si>
  <si>
    <t>721174025</t>
  </si>
  <si>
    <t>Potrubí kanalizační z PP odpadní systém HT DN 100</t>
  </si>
  <si>
    <t>721174043</t>
  </si>
  <si>
    <t>Potrubí kanalizační z PP připojovací systém HT DN 50</t>
  </si>
  <si>
    <t>721174044</t>
  </si>
  <si>
    <t>Potrubí kanalizační z PP připojovací systém HT DN 70</t>
  </si>
  <si>
    <t>721194104</t>
  </si>
  <si>
    <t>Vyvedení a upevnění odpadních výpustek DN 40</t>
  </si>
  <si>
    <t>721194105</t>
  </si>
  <si>
    <t>Vyvedení a upevnění odpadních výpustek DN 50</t>
  </si>
  <si>
    <t>721194107</t>
  </si>
  <si>
    <t>Vyvedení a upevnění odpadních výpustek DN 70</t>
  </si>
  <si>
    <t>721194109</t>
  </si>
  <si>
    <t>Vyvedení a upevnění odpadních výpustek DN 100</t>
  </si>
  <si>
    <t>721273152</t>
  </si>
  <si>
    <t>Hlavice ventilační polypropylen PP DN 75</t>
  </si>
  <si>
    <t>721273153</t>
  </si>
  <si>
    <t>Hlavice ventilační polypropylen PP DN 110</t>
  </si>
  <si>
    <t>32</t>
  </si>
  <si>
    <t>721290111</t>
  </si>
  <si>
    <t>Zkouška těsnosti potrubí kanalizace vodou do DN 125</t>
  </si>
  <si>
    <t>721290112</t>
  </si>
  <si>
    <t>Zkouška těsnosti potrubí kanalizace vodou do DN 200</t>
  </si>
  <si>
    <t>721290113</t>
  </si>
  <si>
    <t>Zkouška těsnosti potrubí kanalizace vodou do DN 300</t>
  </si>
  <si>
    <t>721290123</t>
  </si>
  <si>
    <t>Zkouška těsnosti potrubí kanalizace kouřem do DN 300</t>
  </si>
  <si>
    <t>998721102</t>
  </si>
  <si>
    <t>Přesun hmot tonážní pro vnitřní kanalizace v objektech v do 12 m</t>
  </si>
  <si>
    <t>722</t>
  </si>
  <si>
    <t>Zdravotechnika - vnitřní vodovod</t>
  </si>
  <si>
    <t>soubor</t>
  </si>
  <si>
    <t>722130233</t>
  </si>
  <si>
    <t>Potrubí vodovodní ocelové závitové pozinkované svařované běžné DN 25</t>
  </si>
  <si>
    <t>722130234</t>
  </si>
  <si>
    <t>Potrubí vodovodní ocelové závitové pozinkované svařované běžné DN 32</t>
  </si>
  <si>
    <t>722130238</t>
  </si>
  <si>
    <t>Potrubí vodovodní ocelové závitové pozinkované svařované běžné DN 80</t>
  </si>
  <si>
    <t>722-R3</t>
  </si>
  <si>
    <t>722190401</t>
  </si>
  <si>
    <t>Vyvedení a upevnění výpustku do DN 25</t>
  </si>
  <si>
    <t>722290226</t>
  </si>
  <si>
    <t>Zkouška těsnosti vodovodního potrubí závitového do DN 50</t>
  </si>
  <si>
    <t>722290229</t>
  </si>
  <si>
    <t>Zkouška těsnosti vodovodního potrubí závitového do DN 100</t>
  </si>
  <si>
    <t>722290234</t>
  </si>
  <si>
    <t>Proplach a dezinfekce vodovodního potrubí do DN 80</t>
  </si>
  <si>
    <t>998722102</t>
  </si>
  <si>
    <t>Přesun hmot tonážní pro vnitřní vodovod v objektech v do 12 m</t>
  </si>
  <si>
    <t>724</t>
  </si>
  <si>
    <t>Zdravotechnika - strojní vybavení</t>
  </si>
  <si>
    <t>724-R1</t>
  </si>
  <si>
    <t>1.1</t>
  </si>
  <si>
    <t>2.1</t>
  </si>
  <si>
    <t>3</t>
  </si>
  <si>
    <t>4</t>
  </si>
  <si>
    <t>998724102</t>
  </si>
  <si>
    <t>Přesun hmot tonážní pro strojní vybavení v objektech v do 12 m</t>
  </si>
  <si>
    <t>725</t>
  </si>
  <si>
    <t>Zdravotechnika - zařizovací předměty</t>
  </si>
  <si>
    <t>725112022</t>
  </si>
  <si>
    <t>Klozet keramický závěsný na nosné stěny s hlubokým splachováním odpad vodorovný</t>
  </si>
  <si>
    <t>725121527</t>
  </si>
  <si>
    <t>Pisoárový záchodek automatický s integrovaným napájecím zdrojem</t>
  </si>
  <si>
    <t>725331111</t>
  </si>
  <si>
    <t>Výlevka bez výtokových armatur keramická se sklopnou plastovou mřížkou 425 mm</t>
  </si>
  <si>
    <t>725813111</t>
  </si>
  <si>
    <t>Ventil rohový bez připojovací trubičky nebo flexi hadičky G 1/2</t>
  </si>
  <si>
    <t>725813112</t>
  </si>
  <si>
    <t>Ventil rohový pračkový G 3/4</t>
  </si>
  <si>
    <t>725821312</t>
  </si>
  <si>
    <t>Baterie dřezové nástěnné pákové s otáčivým kulatým ústím a délkou ramínka 300 mm</t>
  </si>
  <si>
    <t>725980123</t>
  </si>
  <si>
    <t>Dvířka 30/30</t>
  </si>
  <si>
    <t>998725102</t>
  </si>
  <si>
    <t>Přesun hmot tonážní pro zařizovací předměty v objektech v do 12 m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</si>
  <si>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</si>
  <si>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</si>
  <si>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</si>
  <si>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</si>
  <si>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998726112</t>
  </si>
  <si>
    <t>Přesun hmot tonážní pro instalační prefabrikáty v objektech v do 12 m</t>
  </si>
  <si>
    <t>HZS</t>
  </si>
  <si>
    <t>Celkem</t>
  </si>
  <si>
    <t>REKAPITULACE</t>
  </si>
  <si>
    <t>Součet bez DPH</t>
  </si>
  <si>
    <t>p.č.</t>
  </si>
  <si>
    <t>Jedn.</t>
  </si>
  <si>
    <t>Množ.</t>
  </si>
  <si>
    <t>Montáže</t>
  </si>
  <si>
    <t xml:space="preserve">materiál </t>
  </si>
  <si>
    <t>1. Elektroinstalace</t>
  </si>
  <si>
    <t>jed.cena</t>
  </si>
  <si>
    <t>celkem</t>
  </si>
  <si>
    <t>Kabel CYKY 3Jx1,5</t>
  </si>
  <si>
    <t>Kabel CYKY 3Jx2,5</t>
  </si>
  <si>
    <t>Kabel CYKY 5Jx2,5</t>
  </si>
  <si>
    <t>Kabel CYKY 5Jx4</t>
  </si>
  <si>
    <t>Kabel CYKY 5Jx6</t>
  </si>
  <si>
    <t>Kabel CYKY 5Jx10</t>
  </si>
  <si>
    <t>Kabel CYKY 5Jx16</t>
  </si>
  <si>
    <t>Kabel CYKY 5Jx25</t>
  </si>
  <si>
    <t>Kabel CYKY 5Jx35</t>
  </si>
  <si>
    <t>Trubka KOPOFLEX o110</t>
  </si>
  <si>
    <t>Krabice přístrojová KP68</t>
  </si>
  <si>
    <t>Krabice rozvodná KR 68</t>
  </si>
  <si>
    <t>Krabice rozvodná KR 97</t>
  </si>
  <si>
    <t>Krabice do vlhka ACIDUR</t>
  </si>
  <si>
    <t>Krabice KO 68</t>
  </si>
  <si>
    <t>spínač č.1, bílý, IP55</t>
  </si>
  <si>
    <t>spínač č.5, bílý, IP55</t>
  </si>
  <si>
    <t xml:space="preserve"> spínač č.6, bílý, IP55</t>
  </si>
  <si>
    <t>zásuvka 230V/16A bílá, IP20</t>
  </si>
  <si>
    <t>zásuvka 230V/16A bílá, IP55</t>
  </si>
  <si>
    <t>zásuvka 230V/16A bílá s přep.ochranou, IP20</t>
  </si>
  <si>
    <t>Bernard svorka vč. Cu pásku</t>
  </si>
  <si>
    <t>Svorka hl. pospojování</t>
  </si>
  <si>
    <t>Požární ucpávka, utěsnění kompletní s odolností dle PBŘS</t>
  </si>
  <si>
    <t xml:space="preserve">Mezisoučet </t>
  </si>
  <si>
    <t>Podružný materiál, PPV</t>
  </si>
  <si>
    <t>hod</t>
  </si>
  <si>
    <t>Koordinace profesí VZT, ZI, ÚT</t>
  </si>
  <si>
    <t>Výrobní projektová dokumentace</t>
  </si>
  <si>
    <t>Projektová dokumentace skutečného provedení</t>
  </si>
  <si>
    <t>Revize zařízení pro ochranu před bleskem dle ČSN 33 1500 a ČSN EN 62305</t>
  </si>
  <si>
    <t>Revize elektroinstalace dle ČSN 33 1500, ČSN 33 2000-6</t>
  </si>
  <si>
    <t>Poznámka:</t>
  </si>
  <si>
    <t>Součástí nabídkové ceny musí být veškeré náklady, aby cena byla konečná a zahrnovala celou dodávku a montáž.</t>
  </si>
  <si>
    <t xml:space="preserve">Dodávky a montáže uvedené v nabídce musí být, včetně veškerého souvisejícího doplňkového, podružného a montážního materiálu, tak aby celé zařízení bylo funkční a splňovalo všechny předpisy, </t>
  </si>
  <si>
    <t>které se na ně vztahují. Nedílnou součástí výkazu je projektová dokumentace, která je v případě rozporu s VV určující pro rozsah PD.</t>
  </si>
  <si>
    <t>bal</t>
  </si>
  <si>
    <t>211</t>
  </si>
  <si>
    <t>221</t>
  </si>
  <si>
    <t>km</t>
  </si>
  <si>
    <t>61</t>
  </si>
  <si>
    <t>62</t>
  </si>
  <si>
    <t>VÝKAZ VÝMĚR</t>
  </si>
  <si>
    <t>~</t>
  </si>
  <si>
    <t>ROZPOČET NÁKLADŮ</t>
  </si>
  <si>
    <t>VÝROBCI JSOU UVEDENI POUZE ORIENTAČNĚ, PODSTATNÉ JE POUZE ZACHOVÁNÍ TECHNICKÝCH PARAMATRŮ VÝROBKŮ</t>
  </si>
  <si>
    <t>VŠECHNY POLOŽKY ODKAZUJÍ NA DANÝM PROJEKTEM ŘEŠENOU ČÁST OBJEKTU</t>
  </si>
  <si>
    <t>Název stavby:</t>
  </si>
  <si>
    <t>Název objektu:</t>
  </si>
  <si>
    <t>Investor:</t>
  </si>
  <si>
    <r>
      <t>S</t>
    </r>
    <r>
      <rPr>
        <b/>
        <u val="single"/>
        <sz val="10"/>
        <rFont val="Arial CE"/>
        <family val="2"/>
      </rPr>
      <t xml:space="preserve"> bez DPH:</t>
    </r>
  </si>
  <si>
    <t>Místo:</t>
  </si>
  <si>
    <t>DPH:</t>
  </si>
  <si>
    <t>Zpracovatel PD:</t>
  </si>
  <si>
    <t>Jan Plucar, provozovna: Karlov 30/IV., 377 01 Jindřichův Hradec</t>
  </si>
  <si>
    <t>Zpracovatel nabídky:</t>
  </si>
  <si>
    <t>Číslo zakázky:</t>
  </si>
  <si>
    <t>Celkem s DPH:</t>
  </si>
  <si>
    <t>Cenová soustava:</t>
  </si>
  <si>
    <t>ÚRS</t>
  </si>
  <si>
    <t>poř.č.</t>
  </si>
  <si>
    <t>Název</t>
  </si>
  <si>
    <t>označení-výrobce</t>
  </si>
  <si>
    <t>Množství</t>
  </si>
  <si>
    <t>Kč/množství</t>
  </si>
  <si>
    <t>Cena bez DPH</t>
  </si>
  <si>
    <t>Řemeslný obor 713 - IZOLACE TEPELNÉ</t>
  </si>
  <si>
    <t>Montáž izolací ohybů plošných připevněnými samolepící hliníkovou páskou - jednovrstvá</t>
  </si>
  <si>
    <r>
      <t>m</t>
    </r>
    <r>
      <rPr>
        <vertAlign val="superscript"/>
        <sz val="10"/>
        <rFont val="Arial CE"/>
        <family val="2"/>
      </rPr>
      <t>2</t>
    </r>
  </si>
  <si>
    <r>
      <t xml:space="preserve">izolační minerální rohož s našitým drátěným pozinkovaným pletivem a vloženou hliníkovou fólií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 xml:space="preserve">=0,035(při10°C)W/mK - tl.60mm </t>
    </r>
  </si>
  <si>
    <t>Izolace tepelná potrubí pouzdry uchycenými sponami</t>
  </si>
  <si>
    <t>Izolace tepelná ohybů pouzdry uchycenými sponami</t>
  </si>
  <si>
    <r>
      <t xml:space="preserve">Tepelná izolace návleky z pěnového polyethylenu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 xml:space="preserve">=0,040 W/mK d15xtl.15mm CU15;ocel1/4" </t>
    </r>
  </si>
  <si>
    <r>
      <t xml:space="preserve">Tepelná izolace návleky z pěnového polyethylenu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 xml:space="preserve">=0,040 W/mK d18xtl.15mm CU18;ocel3/8" </t>
    </r>
  </si>
  <si>
    <r>
      <t xml:space="preserve">Tepelná izolace návleky z pěnového polyethylenu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 xml:space="preserve">=0,040 W/mK d22xtl.15mm CU22;plast20;ocel1/2" </t>
    </r>
  </si>
  <si>
    <r>
      <t xml:space="preserve">Tepelná izolace návleky z pěnového polyethylenu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 xml:space="preserve">=0,040 W/mK d28xtl.20mm CU28;plast25;ocel3/4" </t>
    </r>
  </si>
  <si>
    <r>
      <t xml:space="preserve">Tepelná izolace návleky z pěnového polyethylenu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 xml:space="preserve">=0,040 W/mK d35xtl.20mm CU35;plast32;ocel1" </t>
    </r>
  </si>
  <si>
    <t>Izolace tepelná potrubí pouzdry s povrchovou úpravou hliníkovou fólií, přelepenými samolepící hliníkovou páskou D do 50mm</t>
  </si>
  <si>
    <t>Izolace tepelná potrubí pouzdry s povrchovou úpravou hliníkovou fólií, přelepenými samolepící hliníkovou páskou D 50~100mm</t>
  </si>
  <si>
    <t>Izolace tepelná potrubí pouzdry s povrchovou úpravou hliníkovou fólií, přelepenými samolepící hliníkovou páskou D 100~150mm</t>
  </si>
  <si>
    <t>Izolace tepelná ohybů pouzdry s povrchovou úpravou hliníkovou fólií, přelepenými samolepící hliníkovou páskou D do 50mm</t>
  </si>
  <si>
    <t>Izolace tepelná ohybů pouzdry s povrchovou úpravou hliníkovou fólií, přelepenými samolepící hliníkovou páskou D 50~100mm</t>
  </si>
  <si>
    <t>Izolace tepelná ohybů pouzdry s povrchovou úpravou hliníkovou fólií, přelepenými samolepící hliníkovou páskou D 100~150mm</t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</si>
  <si>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>=0,033(10°C)W/mK d28xtl.40mm(CU28;plast25;ocel3/4")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</si>
  <si>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>=0,033(10°C)W/mK d35xtl.40mm(CU35;plast32;ocel1")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</si>
  <si>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>=0,033(10°C)W/mK d42xtl.40mm(CU42;plast40;ocel5/4")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</si>
  <si>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>=0,033(při10°C) W/mK d48xtl.40mm (ocel6/4")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</si>
  <si>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>=0,033(při10°C)W/mK d60xtl.40mm (ocel2")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</si>
  <si>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>=0,033(při10°C)W/mK d89xtl.50mm (ocel3")</t>
    </r>
  </si>
  <si>
    <t>Přesun hmot pro izolace v objektech výšky do 6m</t>
  </si>
  <si>
    <t>713 - IZOLACE TEPELNÉ - celkem</t>
  </si>
  <si>
    <t>Řemeslný obor 727 - Protipožární ochrana</t>
  </si>
  <si>
    <t>727 - Protipožární ochrana - celkem</t>
  </si>
  <si>
    <t>Řemeslný obor 732 - STROJOVNY ÚSTŘEDNÍHO VYTÁPĚNÍ</t>
  </si>
  <si>
    <r>
      <t>Trubková hrdla rozdělovačů, sběračů a nádrží bez přírub</t>
    </r>
    <r>
      <rPr>
        <sz val="10"/>
        <rFont val="Calibri"/>
        <family val="2"/>
      </rPr>
      <t>≤</t>
    </r>
    <r>
      <rPr>
        <sz val="10"/>
        <rFont val="Arial CE"/>
        <family val="2"/>
      </rPr>
      <t>DN20</t>
    </r>
  </si>
  <si>
    <t>Trubková hrdla rozdělovačů, sběračů a nádrží bez přírub DN25</t>
  </si>
  <si>
    <t>Trubková hrdla rozdělovačů, sběračů a nádrží bez přírub DN40</t>
  </si>
  <si>
    <t>Trubková hrdla rozdělovačů, sběračů a nádrží bez přírub DN50</t>
  </si>
  <si>
    <t>Montáž orientačních štítků</t>
  </si>
  <si>
    <t>soub</t>
  </si>
  <si>
    <t xml:space="preserve">Čerpadla teplovodní montáž čerpadel (do potrubí) ostatních typů mokroběžných závitových DN 32   </t>
  </si>
  <si>
    <t>Přesun hmot pro strojovny v objektech výšky do 6m</t>
  </si>
  <si>
    <t>732 - STROJOVNY ÚSTŘEDNÍHO VYTÁPĚNÍ - celkem</t>
  </si>
  <si>
    <t>Řemeslný obor 733 - ROZVOD POTRUBÍ ÚT</t>
  </si>
  <si>
    <t>Potrubí z trubek závitových ocel. bezešvých 11353.0 DN15</t>
  </si>
  <si>
    <t>Potrubí z trubek závitových ocel. bezešvých 11353.0 DN25</t>
  </si>
  <si>
    <t>Potrubí z trubek závitových ocel. bezešvých 11353.0 DN32</t>
  </si>
  <si>
    <t>Potrubí z trubek závitových ocel. bezešvých 11353.0 DN40</t>
  </si>
  <si>
    <t>Potrubí z trubek závitových ocel. bezešvých 11353.0 DN50</t>
  </si>
  <si>
    <t>Potrubí z trubek závitových ocel. bezešvých 11353.0 89/3,6</t>
  </si>
  <si>
    <t>Potrubí z trubek závitových ocel. bezešvých 11353.0 133/4,5</t>
  </si>
  <si>
    <t>tlaková zkouška potrubí do DN40</t>
  </si>
  <si>
    <t>tlaková zkouška potrubí do DN50</t>
  </si>
  <si>
    <r>
      <t xml:space="preserve">tlaková zkouška potrubí do </t>
    </r>
    <r>
      <rPr>
        <sz val="10"/>
        <rFont val="Symbol"/>
        <family val="1"/>
      </rPr>
      <t>f</t>
    </r>
    <r>
      <rPr>
        <sz val="11"/>
        <color theme="1"/>
        <rFont val="Calibri"/>
        <family val="2"/>
        <scheme val="minor"/>
      </rPr>
      <t xml:space="preserve"> 89</t>
    </r>
  </si>
  <si>
    <r>
      <t xml:space="preserve">tlaková zkouška potrubí do </t>
    </r>
    <r>
      <rPr>
        <sz val="10"/>
        <rFont val="Symbol"/>
        <family val="1"/>
      </rPr>
      <t>f</t>
    </r>
    <r>
      <rPr>
        <sz val="11"/>
        <color theme="1"/>
        <rFont val="Calibri"/>
        <family val="2"/>
        <scheme val="minor"/>
      </rPr>
      <t>133</t>
    </r>
  </si>
  <si>
    <t>Potrubí z trubek měděných D 15x1</t>
  </si>
  <si>
    <t>Potrubí z trubek měděných D 18x1</t>
  </si>
  <si>
    <t>Potrubí z trubek měděných D 22x1</t>
  </si>
  <si>
    <t>Potrubí z trubek měděných D 28x1</t>
  </si>
  <si>
    <t>Potrubí z trubek měděných D 35x1,5</t>
  </si>
  <si>
    <t>Potrubí z trubek měděných D 42x1,5</t>
  </si>
  <si>
    <t>Tlaková zkouška měděného potrubí do D 35</t>
  </si>
  <si>
    <t>Tlaková zkouška měděného potrubí přes D35 do D 64</t>
  </si>
  <si>
    <t>Přesun hmot pro rozvody potrubí v objektech výšky do 6m</t>
  </si>
  <si>
    <t>733 - ROZVOD POTRUBÍ ÚT - celkem</t>
  </si>
  <si>
    <t>Řemeslný obor 734 - ARMATURY ÚT</t>
  </si>
  <si>
    <t>Montáž armatur přírubových PN16 DN80</t>
  </si>
  <si>
    <t xml:space="preserve">Montáž armatur s 1 závitem do G1/2" </t>
  </si>
  <si>
    <t xml:space="preserve">Montáž armatur s 2 závity do G1/2" </t>
  </si>
  <si>
    <t xml:space="preserve">Montáž armatur s 2 závity G3/4" </t>
  </si>
  <si>
    <t xml:space="preserve">Montáž armatur s 2 závity G1" </t>
  </si>
  <si>
    <t xml:space="preserve">Montáž armatur s 2 závity G5/4" </t>
  </si>
  <si>
    <t xml:space="preserve">Montáž armatur s 2 závity G6/4" </t>
  </si>
  <si>
    <t xml:space="preserve">Montáž armatur s 2 závity G2" </t>
  </si>
  <si>
    <t xml:space="preserve">Montáž armatur s 3 závity G1" </t>
  </si>
  <si>
    <t xml:space="preserve">Montáž armatur s 3 závity G5/4" </t>
  </si>
  <si>
    <t>Manometrický kulový kohout 3 cestný, PN40, 100°C, DN2, červ.páčka</t>
  </si>
  <si>
    <t>Kondenzační smyčka zahnutá, přivařovací</t>
  </si>
  <si>
    <t>Teploměr rovný TR D100mm stonek 60mm 0~120°C</t>
  </si>
  <si>
    <t>Teploměrová jímka mosaz/měď, závit 1/2" - 65mm</t>
  </si>
  <si>
    <t>Vypouštěcí kohout DN15 max 110°C(krátkodobě 130°C) se snímatelnou křídlovou rukojetí, s krytkou na výkyvném třmenu</t>
  </si>
  <si>
    <t>Zpětný ventil s kovovou vložkou celomosazný DN 15 max.110°C otevírací tlak 0,02bar, max tlak 35bar, Kv=4</t>
  </si>
  <si>
    <t>Zpětný ventil s kovovou vložkou celomosazný DN 40 max.110°C otevírací tlak 0,02bar, max tlak 25bar, Kv=24</t>
  </si>
  <si>
    <t>Automatický odvzdušňovač+zpětný ventil 1/2" 120°C 700kPa</t>
  </si>
  <si>
    <t>Filtr závitový DN40 max.110°C, nerezové síto 500 μm, Kv=21</t>
  </si>
  <si>
    <t>Filtr závitový DN50 max.110°C, nerezové síto 500 μm, Kv=34</t>
  </si>
  <si>
    <t>Šroubení k čerpadlu bez uzávěru - 5/4" x 2"</t>
  </si>
  <si>
    <t>Šroubení přímé mosazné DN15 s plochým těs. max.120°C</t>
  </si>
  <si>
    <t>Šroubení přímé mosazné DN25 s plochým těs. max.120°C</t>
  </si>
  <si>
    <t>Šroubení přímé mosazné DN32 s plochým těs. max.120°C</t>
  </si>
  <si>
    <t>Šroubení přímé mosazné DN40 s plochým těs. max.120°C</t>
  </si>
  <si>
    <t>Šroubení přímé mosazné DN50 s plochým těs. max.120°C</t>
  </si>
  <si>
    <t>vyregulování regulačních ventilů</t>
  </si>
  <si>
    <r>
      <t xml:space="preserve">Regulační </t>
    </r>
    <r>
      <rPr>
        <u val="single"/>
        <sz val="10"/>
        <rFont val="Arial CE"/>
        <family val="2"/>
      </rPr>
      <t>ventil</t>
    </r>
    <r>
      <rPr>
        <sz val="11"/>
        <color theme="1"/>
        <rFont val="Calibri"/>
        <family val="2"/>
        <scheme val="minor"/>
      </rPr>
      <t xml:space="preserve"> s možností přednastavení a uzavírání s měřícími vsuvkami s vypouštěním DN15; -20~120°C PN20</t>
    </r>
  </si>
  <si>
    <r>
      <t xml:space="preserve">Regulační </t>
    </r>
    <r>
      <rPr>
        <u val="single"/>
        <sz val="10"/>
        <rFont val="Arial CE"/>
        <family val="2"/>
      </rPr>
      <t>ventil</t>
    </r>
    <r>
      <rPr>
        <sz val="11"/>
        <color theme="1"/>
        <rFont val="Calibri"/>
        <family val="2"/>
        <scheme val="minor"/>
      </rPr>
      <t xml:space="preserve"> s možností přednastavení a uzavírání s měřícími vsuvkami s vypouštěním DN25; -20~120°C PN20</t>
    </r>
  </si>
  <si>
    <t>Termostatická hlavice 6~28°C - zabezpečený model pro veřejné prostory provedení pro veřejné prostory s ochranou proti zcizení pomocí zabezpečovacího kroužku  - Uživatelské označení, omezení nebo blokování minimální a maximální teploty dvěma zarážkami. + skryté blokování maximální a minimální teploty pomocí skrytých zarážek. S ochranou proti nadměrnému zdvihu.  Hystereze 0,15K.</t>
  </si>
  <si>
    <t xml:space="preserve">Montáž teploměrů s ochranným pouzdrem nebo pevným stonkem a jímkou   </t>
  </si>
  <si>
    <t>Návarek 1/2"</t>
  </si>
  <si>
    <t>Přesun hmot pro amatury v objektech výšky do 6m</t>
  </si>
  <si>
    <t>734 - ARMATURY ÚT - celkem</t>
  </si>
  <si>
    <t>Řemeslný obor 735 - OTOPNÁ TĚLESA</t>
  </si>
  <si>
    <t>vyregulování armatur otopného tělesa</t>
  </si>
  <si>
    <t xml:space="preserve">Montáž otopných těles panelových dvouřadých délky do 1140 mm   </t>
  </si>
  <si>
    <t xml:space="preserve">Odvzdušnění otopných těles   </t>
  </si>
  <si>
    <t>Přesun hmot pro otopná tělesa v objektech výšky do 6m</t>
  </si>
  <si>
    <t>735 - OTOPNÁ TĚLESA - celkem</t>
  </si>
  <si>
    <t>Řemeslný obor 767 - Konstrukce zámečnické</t>
  </si>
  <si>
    <t>Montáž ostatních atypických zámečnických konstrukcí s hmotností jednotlivých dílců konstrukce přes 10 do 20kg</t>
  </si>
  <si>
    <t>Přesun hmot pro konstrukce zámečnické v objektech výšky do 6m</t>
  </si>
  <si>
    <t>767 - Konstrukce zámečnické - celkem</t>
  </si>
  <si>
    <t>Řemeslný obor 783 - NÁTĚRY</t>
  </si>
  <si>
    <t xml:space="preserve">Základní jednonásobný syntetický nátěr zámečnických konstrukcí   </t>
  </si>
  <si>
    <t xml:space="preserve">Základní jednonásobný syntetický nátěr potrubí do DN 50 mm   </t>
  </si>
  <si>
    <t xml:space="preserve">Základní jednonásobný syntetický nátěr potrubí do DN 100 mm   </t>
  </si>
  <si>
    <t xml:space="preserve">Základní jednonásobný syntetický nátěr potrubí do DN 150 mm   </t>
  </si>
  <si>
    <t>783 - NÁTĚRY - celkem</t>
  </si>
  <si>
    <t>HZS - Hodinové zúčtovací sazby</t>
  </si>
  <si>
    <t>HZS2211</t>
  </si>
  <si>
    <t>HZS2212</t>
  </si>
  <si>
    <t xml:space="preserve">Hodinová zúčtovací sazba intalatér odborný - Topná, tlaková a dilatační zkouška </t>
  </si>
  <si>
    <t>HZS2491</t>
  </si>
  <si>
    <t>Hodinová zúčtovací sazba dělník zednických výpomocí - zednické výpomoci (prostupy a drážky pro nové rozvody)</t>
  </si>
  <si>
    <t>HZS - Hodinové zúčtovací sazby - celkem</t>
  </si>
  <si>
    <t>Pořadové č. položky</t>
  </si>
  <si>
    <t>Název a popis zařízení</t>
  </si>
  <si>
    <t>Měrná jednotka</t>
  </si>
  <si>
    <t>Parametry:</t>
  </si>
  <si>
    <t>Příslušenství:</t>
  </si>
  <si>
    <t>Neobsazeno</t>
  </si>
  <si>
    <t>_tvarovky</t>
  </si>
  <si>
    <t>Potrubí KRUHOVÉ sk.I pozink - SPIRO</t>
  </si>
  <si>
    <t>Spojovací a těsnící materiál</t>
  </si>
  <si>
    <t>Materiál pro kotvení a zavěšení potrubí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</si>
  <si>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</si>
  <si>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</si>
  <si>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</si>
  <si>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</si>
  <si>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</si>
  <si>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</si>
  <si>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</si>
  <si>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</si>
  <si>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</si>
  <si>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</si>
  <si>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</si>
  <si>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</si>
  <si>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</si>
  <si>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</si>
  <si>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</si>
  <si>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</si>
  <si>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</si>
  <si>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4.5</t>
  </si>
  <si>
    <t>4.6</t>
  </si>
  <si>
    <t>4.7</t>
  </si>
  <si>
    <t>4.10</t>
  </si>
  <si>
    <t>5.1</t>
  </si>
  <si>
    <t>5.2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</si>
  <si>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</si>
  <si>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</si>
  <si>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</si>
  <si>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</si>
  <si>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</si>
  <si>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</si>
  <si>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</si>
  <si>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</si>
  <si>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</si>
  <si>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</si>
  <si>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9.1</t>
  </si>
  <si>
    <t>9.2</t>
  </si>
  <si>
    <t>Celková cena v Kč - bez DPH</t>
  </si>
  <si>
    <t>č.</t>
  </si>
  <si>
    <t>Položka</t>
  </si>
  <si>
    <t>cena celkem</t>
  </si>
  <si>
    <t>bm</t>
  </si>
  <si>
    <t>Zaškolení personálu obsluhy a údržby</t>
  </si>
  <si>
    <t>Demontáže</t>
  </si>
  <si>
    <t>722181251</t>
  </si>
  <si>
    <t>Ochrana vodovodního potrubí přilepenými termoizolačními trubicemi z PE tl do 25 mm DN do 22 mm</t>
  </si>
  <si>
    <t>722181252</t>
  </si>
  <si>
    <t>Ochrana vodovodního potrubí přilepenými termoizolačními trubicemi z PE tl do 25 mm DN do 45 mm</t>
  </si>
  <si>
    <t>722250133</t>
  </si>
  <si>
    <t>Hydrantový systém s tvarově stálou hadicí D 25 x 30 m celoplechový</t>
  </si>
  <si>
    <t>6</t>
  </si>
  <si>
    <t>Vodič CY4 žl.zel.</t>
  </si>
  <si>
    <t>Vodič CY6 žl.zel.</t>
  </si>
  <si>
    <t>spínač č.1, bílý, IP20</t>
  </si>
  <si>
    <t>2. Hromosvod, uzemnění</t>
  </si>
  <si>
    <t>Vodič FeZn 8 včetně podpěr</t>
  </si>
  <si>
    <t>Drátový Jímač vč.svorek</t>
  </si>
  <si>
    <t>Svorka SS</t>
  </si>
  <si>
    <t>Trubka ohebná PVC FX 20</t>
  </si>
  <si>
    <t>6. HZS</t>
  </si>
  <si>
    <t>Stavební přípomoci (sekání, vrtání, drážkování)</t>
  </si>
  <si>
    <t>Kabel AYKY 3x240+120</t>
  </si>
  <si>
    <t>Folie výstražná PVC  š = 33</t>
  </si>
  <si>
    <t>Vytýčení kabelové trasy</t>
  </si>
  <si>
    <t>Pískové lože se zásypem</t>
  </si>
  <si>
    <t>Optická vana</t>
  </si>
  <si>
    <t>CELÁ STAVBA</t>
  </si>
  <si>
    <t>Označení sekce</t>
  </si>
  <si>
    <t>PD</t>
  </si>
  <si>
    <t>demontáž</t>
  </si>
  <si>
    <r>
      <rPr>
        <u val="single"/>
        <sz val="9"/>
        <rFont val="Arial CE"/>
        <family val="2"/>
      </rPr>
      <t xml:space="preserve">Poznámka: </t>
    </r>
    <r>
      <rPr>
        <sz val="9"/>
        <rFont val="Arial CE"/>
        <family val="2"/>
      </rPr>
      <t>Účastníkem výběrového řízení se předpokládá odborně způsobilá firma s plnou zodpovědností za stanovení rozsahu prací prostřednictvím prozkoumání a prodiskutování veškeré dokumentace s příslušnými stranami a za provedení kompletního funkčního díla.
Povinností účastníka výběrového řízení je seznámit se všemi částmi projektové dokumentace, tj. technickou zprávou, výkresy, výkazy výměr atd. Upozornit na případné nedostatky a chyby, v případě nejasností vznést dotazy k dokumentaci. Nebude-li tak učiněno, předpokládá se, že cena účastníka zahrnuje veškeré součásti k zajištění kompletnosti.
Součástí cenové nabídky musí být veškeré náklady, aby cena byla kompletní, konečná a zahrnovala celou dodávku a montáž. Cenová nabídka musí být včetně veškerého souvisejícího doplňkového, podružného a montážního materiálu.
Označení výrobků konkrétním výrobcem v realizační dokumentaci stavby vyjadřuje standard požadované kvality. Pokud účastník nabídne jiný produkt je povinen dodržet standard a zároveň, přejímá odpovědnost za správnost náhrady, tj. splnění všech parametrů a koordinaci se všemi navazujícími profesemi. Případná úprava projektu pro provádění stavby bude na náklady účastníka (vybraného dodavatele).
Při realizaci je dodavatel povinen koordinovat postup prací se stavbou a ostatními profesemi, postupovat v souladu příslušnými předpisy a návody pro montáž jednotlivých zařízení, dodržovat bezpečnostní a protipožární předpisy.</t>
    </r>
  </si>
  <si>
    <t>Radiátorový ventil - termostatický přímý poniklovaný ventil s plynulým přednastavením DN15 - závit pro termostatickou hlavici M30x1,5</t>
  </si>
  <si>
    <r>
      <t xml:space="preserve">Radiátorové šroubení přednastavitelné </t>
    </r>
    <r>
      <rPr>
        <u val="single"/>
        <sz val="10"/>
        <rFont val="Arial CE"/>
        <family val="2"/>
      </rPr>
      <t>s uzavíráním a vypouštěním</t>
    </r>
    <r>
      <rPr>
        <sz val="11"/>
        <color theme="1"/>
        <rFont val="Calibri"/>
        <family val="2"/>
        <scheme val="minor"/>
      </rPr>
      <t xml:space="preserve"> - poniklované přímé</t>
    </r>
  </si>
  <si>
    <t xml:space="preserve">Montáž otopných těles panelových dvouřadých délky do 1980 mm   </t>
  </si>
  <si>
    <t xml:space="preserve">Krycí dvojnásobný syntetický nátěr potrubí do DN 50 mm   </t>
  </si>
  <si>
    <t>Svislé a kompletní konstrukce</t>
  </si>
  <si>
    <t/>
  </si>
  <si>
    <t>-1</t>
  </si>
  <si>
    <t>Součet</t>
  </si>
  <si>
    <t>011</t>
  </si>
  <si>
    <t>342273523</t>
  </si>
  <si>
    <t>Příčky tl 150 mm z pórobetonových přesných příčkovek na pero a drážku objemové hmotnosti 500 kg/m3</t>
  </si>
  <si>
    <t>Vodorovné konstrukce</t>
  </si>
  <si>
    <t>63</t>
  </si>
  <si>
    <t>Podlahy a podlahové konstrukce</t>
  </si>
  <si>
    <t>2np</t>
  </si>
  <si>
    <t>Úprava povrchů vnitřních</t>
  </si>
  <si>
    <t>64</t>
  </si>
  <si>
    <t>Osazování výplní otvorů</t>
  </si>
  <si>
    <t>642R94</t>
  </si>
  <si>
    <t>553R7</t>
  </si>
  <si>
    <t>553R12</t>
  </si>
  <si>
    <t>9</t>
  </si>
  <si>
    <t>94</t>
  </si>
  <si>
    <t>Lešení a stavební výtahy</t>
  </si>
  <si>
    <t>95</t>
  </si>
  <si>
    <t>Různé dokončovací konstrukce a práce pozemních staveb</t>
  </si>
  <si>
    <t>96</t>
  </si>
  <si>
    <t>Bourání konstrukcí</t>
  </si>
  <si>
    <t>013</t>
  </si>
  <si>
    <t>Mezisoučet</t>
  </si>
  <si>
    <t>stropy</t>
  </si>
  <si>
    <t>R3</t>
  </si>
  <si>
    <t>R4</t>
  </si>
  <si>
    <t>pozn</t>
  </si>
  <si>
    <t>997</t>
  </si>
  <si>
    <t>Přesun sutě</t>
  </si>
  <si>
    <t>Izolace proti vodě, vlhkosti a plynům</t>
  </si>
  <si>
    <t>R7111</t>
  </si>
  <si>
    <t>svisle</t>
  </si>
  <si>
    <t>998711102</t>
  </si>
  <si>
    <t>Přesun hmot tonážní pro izolace proti vodě, vlhkosti a plynům v objektech výšky do 12 m</t>
  </si>
  <si>
    <t>Konstrukce suché výstavby</t>
  </si>
  <si>
    <t>bez prořezu</t>
  </si>
  <si>
    <t>SDK podhled desky 2x12,5 bez TI dvouvrstvá spodní kce profil CD+UD   vč.tmelení ,broušení....</t>
  </si>
  <si>
    <t>povrchová úprava nátěr vč.penetrace/vzhled  štuku vč.zakrývání konstrukcí folií /</t>
  </si>
  <si>
    <t>998763101</t>
  </si>
  <si>
    <t>Přesun hmot tonážní pro dřevostavby v objektech v do 12 m</t>
  </si>
  <si>
    <t>Konstrukce truhlářské</t>
  </si>
  <si>
    <t>Konstrukce zámečnické</t>
  </si>
  <si>
    <t>Podlahy z dlaždic</t>
  </si>
  <si>
    <t>771579191</t>
  </si>
  <si>
    <t>Příplatek k montáž podlah keramických za plochu do 5 m2</t>
  </si>
  <si>
    <t>771579196</t>
  </si>
  <si>
    <t>771990112</t>
  </si>
  <si>
    <t>998771102</t>
  </si>
  <si>
    <t>Přesun hmot tonážní pro podlahy z dlaždic v objektech v do 12 m</t>
  </si>
  <si>
    <t>Podlahy povlakové</t>
  </si>
  <si>
    <t>998776102</t>
  </si>
  <si>
    <t>Přesun hmot tonážní pro podlahy povlakové v objektech v do 12 m</t>
  </si>
  <si>
    <t>Dokončovací práce - obklady</t>
  </si>
  <si>
    <t>60,0</t>
  </si>
  <si>
    <t>781479191</t>
  </si>
  <si>
    <t>781479197</t>
  </si>
  <si>
    <t>998781102</t>
  </si>
  <si>
    <t>Přesun hmot tonážní pro obklady keramické v objektech v do 12 m</t>
  </si>
  <si>
    <t>Dokončovací práce - malby a tapety</t>
  </si>
  <si>
    <t>Zařízení č.11 - Oprava stávajících pokojů - objekt "E"</t>
  </si>
  <si>
    <t>11.0</t>
  </si>
  <si>
    <t>Demontáž stávajících ventilátorů vč. připojovacích hadic</t>
  </si>
  <si>
    <t>53 ks</t>
  </si>
  <si>
    <t>11.1</t>
  </si>
  <si>
    <t>Stropní radiální ventilátor v provedení pro montáž do podhledu s vestavěnou zpětnou klapkou a doběhovým spínačem - 2-otáčkové provedení (Ve standardu Elektrodesign, Helios, Klimavex, ...)</t>
  </si>
  <si>
    <t xml:space="preserve">Qv = 150 m3/h </t>
  </si>
  <si>
    <t xml:space="preserve">pext = 100 Pa </t>
  </si>
  <si>
    <t xml:space="preserve">Pm = 0,06 kW 230V/50Hz </t>
  </si>
  <si>
    <t>Rámeček pro montáž do podhledu</t>
  </si>
  <si>
    <t>11.2</t>
  </si>
  <si>
    <t>Flexibilní hadice s hlukově izolačním návlekem Ø100</t>
  </si>
  <si>
    <t>80 bm</t>
  </si>
  <si>
    <t>11.3</t>
  </si>
  <si>
    <t>Potrubní rozvody - v případě nutnosti bude nutné provést přeložku stávající stoupačky, případně jinou úpravu stávajícího rozvodu. Skutečný rozsah bude určen po odkrytí podhledů a stávajících VZT rozvodů.</t>
  </si>
  <si>
    <r>
      <t xml:space="preserve">Potrubí do </t>
    </r>
    <r>
      <rPr>
        <sz val="12"/>
        <rFont val="Times New Roman"/>
        <family val="1"/>
      </rPr>
      <t>Ø</t>
    </r>
    <r>
      <rPr>
        <sz val="11"/>
        <color theme="1"/>
        <rFont val="Calibri"/>
        <family val="2"/>
        <scheme val="minor"/>
      </rPr>
      <t xml:space="preserve"> 125 mm   _ rovné</t>
    </r>
  </si>
  <si>
    <t>110 bm</t>
  </si>
  <si>
    <t>24 bm</t>
  </si>
  <si>
    <t>1 sada</t>
  </si>
  <si>
    <t>V dodávce VZT nejsou obsaženy požární ucpávky ,stavební a</t>
  </si>
  <si>
    <t xml:space="preserve">pokrývačské práce ,topenářské práce,silnoproudé rozvody a </t>
  </si>
  <si>
    <t>odvod kondenzátu - řeší profese ZI.</t>
  </si>
  <si>
    <t>Zemní práce</t>
  </si>
  <si>
    <t>121101101</t>
  </si>
  <si>
    <t>Sejmutí ornice s přemístěním na vzdálenost do 50 m</t>
  </si>
  <si>
    <t>231</t>
  </si>
  <si>
    <t>181411131</t>
  </si>
  <si>
    <t>Založení parkového trávníku výsevem plochy do 1000 m2 v rovině a ve svahu do 1:5</t>
  </si>
  <si>
    <t>005724100</t>
  </si>
  <si>
    <t>osivo směs travní parková</t>
  </si>
  <si>
    <t>185804312</t>
  </si>
  <si>
    <t>Zalití rostlin vodou plocha přes 20 m2</t>
  </si>
  <si>
    <t>uvažuje se 10x po 5l na 1 m2 travnatých ploch</t>
  </si>
  <si>
    <t>181951101</t>
  </si>
  <si>
    <t>Úprava pláně v hornině tř. 1 až 4 bez zhutnění</t>
  </si>
  <si>
    <t>181951102</t>
  </si>
  <si>
    <t>Úprava pláně v hornině tř. 1 až 4 se zhutněním</t>
  </si>
  <si>
    <t>5</t>
  </si>
  <si>
    <t>Komunikace pozemní</t>
  </si>
  <si>
    <t>577134121</t>
  </si>
  <si>
    <t>Asfaltový beton vrstva obrusná ACO 11 (ABS) tř. I tl 40 mm š přes 3 m z nemodifikovaného asfaltu</t>
  </si>
  <si>
    <t>plochu vygeneroval počítač</t>
  </si>
  <si>
    <t>916131213</t>
  </si>
  <si>
    <t>Osazení silničního obrubníku betonového stojatého s boční opěrou do lože z betonu prostého</t>
  </si>
  <si>
    <t>592174650</t>
  </si>
  <si>
    <t>916231213</t>
  </si>
  <si>
    <t>Osazení chodníkového obrubníku betonového stojatého s boční opěrou do lože z betonu prostého</t>
  </si>
  <si>
    <t>592175090</t>
  </si>
  <si>
    <t>916991121</t>
  </si>
  <si>
    <t>113106271</t>
  </si>
  <si>
    <t>Rozebrání dlažeb vozovek pl přes 50 do 200 m2 ze zámkové dlažby s ložem z kameniva</t>
  </si>
  <si>
    <t>113107122</t>
  </si>
  <si>
    <t>Odstranění podkladu pl do 50 m2 z kameniva drceného tl 200 mm</t>
  </si>
  <si>
    <t>997221551</t>
  </si>
  <si>
    <t>Vodorovná doprava suti ze sypkých materiálů do 1 km</t>
  </si>
  <si>
    <t>997221559</t>
  </si>
  <si>
    <t>Příplatek ZKD 1 km u vodorovné dopravy suti ze sypkých materiálů</t>
  </si>
  <si>
    <t>997221561</t>
  </si>
  <si>
    <t>Vodorovná doprava suti z kusových materiálů do 1 km</t>
  </si>
  <si>
    <t>997221569</t>
  </si>
  <si>
    <t>Příplatek ZKD 1 km u vodorovné dopravy suti z kusových materiálů</t>
  </si>
  <si>
    <t>997221571</t>
  </si>
  <si>
    <t>Vodorovná doprava vybouraných hmot do 1 km</t>
  </si>
  <si>
    <t>997221579</t>
  </si>
  <si>
    <t>Příplatek ZKD 1 km u vodorovné dopravy vybouraných hmot</t>
  </si>
  <si>
    <t>997221612</t>
  </si>
  <si>
    <t>Nakládání vybouraných hmot na dopravní prostředky pro vodorovnou dopravu</t>
  </si>
  <si>
    <t>997221815</t>
  </si>
  <si>
    <t>Poplatek za uložení betonového odpadu na skládce (skládkovné)</t>
  </si>
  <si>
    <t>997221855</t>
  </si>
  <si>
    <t>Poplatek za uložení odpadu z kameniva na skládce (skládkovné)</t>
  </si>
  <si>
    <t>3,0</t>
  </si>
  <si>
    <t>SO01</t>
  </si>
  <si>
    <t>SO01 - Prádelna</t>
  </si>
  <si>
    <t>Prádelna v areálu Nemocnice České Budějovice, a.s.</t>
  </si>
  <si>
    <t>SO01-ARC</t>
  </si>
  <si>
    <t>SO01-ZTI</t>
  </si>
  <si>
    <t>Elektroinstalace</t>
  </si>
  <si>
    <t>SO01-EI</t>
  </si>
  <si>
    <t>SO01-MaR</t>
  </si>
  <si>
    <t>SO01-UT</t>
  </si>
  <si>
    <t>SO01-VZT</t>
  </si>
  <si>
    <t>Technologie prádelny</t>
  </si>
  <si>
    <t>SO02 - Zpevněné plochy</t>
  </si>
  <si>
    <t>SO02</t>
  </si>
  <si>
    <t>Zpevněné plochy</t>
  </si>
  <si>
    <t>Kabelová přípojka NN</t>
  </si>
  <si>
    <t>SO03</t>
  </si>
  <si>
    <t>Kanalizační přípojka</t>
  </si>
  <si>
    <t>Přeložka stávající kanalizace</t>
  </si>
  <si>
    <t>Vodovodní přípojka prádelny</t>
  </si>
  <si>
    <t>Vodovodní přípojka pro stávající ČOV</t>
  </si>
  <si>
    <t>SO03-EI</t>
  </si>
  <si>
    <t>SO03-PK</t>
  </si>
  <si>
    <t>SO03-KN</t>
  </si>
  <si>
    <t>SO03-VPP</t>
  </si>
  <si>
    <t>SO03-VPČ</t>
  </si>
  <si>
    <t>SO04</t>
  </si>
  <si>
    <t>SO04 - Parovod</t>
  </si>
  <si>
    <t>SO03 - Inženýrské přípojky</t>
  </si>
  <si>
    <t>23.04.2018</t>
  </si>
  <si>
    <t>Práce a dodávky HSV -tech.parametry  navrhovaných  materiálů v knize standardů</t>
  </si>
  <si>
    <t>122201102</t>
  </si>
  <si>
    <t>Odkopávky a prokopávky nezapažené v hornině tř. 3 objem do 1000 m3</t>
  </si>
  <si>
    <t>na ose I</t>
  </si>
  <si>
    <t>175,0</t>
  </si>
  <si>
    <t>122201109</t>
  </si>
  <si>
    <t>Příplatek za lepivost u odkopávek v hornině tř. 1 až 3</t>
  </si>
  <si>
    <t>131201101</t>
  </si>
  <si>
    <t>Hloubení jam nezapažených v hornině tř. 3 objemu do 100 m3</t>
  </si>
  <si>
    <t>revizní šachty</t>
  </si>
  <si>
    <t>32,0</t>
  </si>
  <si>
    <t>výtah šachta</t>
  </si>
  <si>
    <t>33,4</t>
  </si>
  <si>
    <t>131201109</t>
  </si>
  <si>
    <t>Příplatek za lepivost u hloubení jam nezapažených v hornině tř. 3</t>
  </si>
  <si>
    <t>132201102</t>
  </si>
  <si>
    <t>Hloubení rýh š do 600 mm v hornině tř. 3 objemu přes 100 m3</t>
  </si>
  <si>
    <t>pod  zákl.prahy</t>
  </si>
  <si>
    <t>12,0+39,6+36,7</t>
  </si>
  <si>
    <t>rýhy  vnitřních základů</t>
  </si>
  <si>
    <t>65,75</t>
  </si>
  <si>
    <t xml:space="preserve"> vnitřní kanalizace</t>
  </si>
  <si>
    <t>61,4</t>
  </si>
  <si>
    <t>132201109</t>
  </si>
  <si>
    <t>Příplatek za lepivost k hloubení rýh š do 600 mm v hornině tř. 3</t>
  </si>
  <si>
    <t>174101101</t>
  </si>
  <si>
    <t>Zásyp jam, šachet rýh nebo kolem objektů sypaninou se zhutněním</t>
  </si>
  <si>
    <t>32,8+44,0+24,0+25,3</t>
  </si>
  <si>
    <t>61,4-45,7</t>
  </si>
  <si>
    <t>175111109</t>
  </si>
  <si>
    <t>Příplatek k obsypání potrubí za ruční prohození sypaniny, uložené do 3 m</t>
  </si>
  <si>
    <t>451573111</t>
  </si>
  <si>
    <t>Lože pod potrubí otevřený výkop ze štěrkopísku</t>
  </si>
  <si>
    <t>vnitř.kanalizace</t>
  </si>
  <si>
    <t>45,7</t>
  </si>
  <si>
    <t>1222014021</t>
  </si>
  <si>
    <t xml:space="preserve">Vykopávky v zemníku na suchu v hornině tř. 3 objem do 1000 m3 </t>
  </si>
  <si>
    <t>725,90+250,0</t>
  </si>
  <si>
    <t>122201409</t>
  </si>
  <si>
    <t>Příplatek za lepivost u vykopávek v zemníku na suchu v hornině tř. 3</t>
  </si>
  <si>
    <t>167101102</t>
  </si>
  <si>
    <t>Nakládání výkopku z hornin tř. 1 až 4 přes 100 m3</t>
  </si>
  <si>
    <t>manipulace s recyklátem</t>
  </si>
  <si>
    <t>96,7+(3146*0,2)</t>
  </si>
  <si>
    <t xml:space="preserve">/piloty/-manipulace s výkopkem v rámci stavby </t>
  </si>
  <si>
    <t>250,0</t>
  </si>
  <si>
    <t>162301101</t>
  </si>
  <si>
    <t>Vodorovné přemístění přes 50m do 500 m výkopku/sypaniny z horniny tř. 1 až 4</t>
  </si>
  <si>
    <t>122201402</t>
  </si>
  <si>
    <t>Vykopávky v zemníku na suchu v hornině tř. 3 objem do 1000 m3 -  hornina vhodná pro použití do hutněných násypů posoudí geolog</t>
  </si>
  <si>
    <t>hlavní objekt</t>
  </si>
  <si>
    <t>2384,0</t>
  </si>
  <si>
    <t>pro venkovní úpravy doplnění</t>
  </si>
  <si>
    <t>82,0</t>
  </si>
  <si>
    <t>stávající materiál výkopy-kanalizace,základy,prahy,šachty,odkopávky, recyklát,piloty</t>
  </si>
  <si>
    <t xml:space="preserve">  vhodost pro použití do hutněných násypů posoudí geolog</t>
  </si>
  <si>
    <t>-(93,2+175,0+725,90+250,0)</t>
  </si>
  <si>
    <t>162401102</t>
  </si>
  <si>
    <t>Vodorovné přemístění do 2000 m výkopku/sypaniny z horniny tř. 1 až 4</t>
  </si>
  <si>
    <t>-(93,2+175,0+725,9+250,0)</t>
  </si>
  <si>
    <t>171R2031</t>
  </si>
  <si>
    <t xml:space="preserve">Uložení a hrubé rozhrnutí výkopku bez zhutnění v rovině </t>
  </si>
  <si>
    <t>2466,0</t>
  </si>
  <si>
    <t>ostatní vykopávky</t>
  </si>
  <si>
    <t>1244,0</t>
  </si>
  <si>
    <t>recilát</t>
  </si>
  <si>
    <t>-725,9</t>
  </si>
  <si>
    <t>635R3212</t>
  </si>
  <si>
    <t>Provedení násypu pod podlahy z betonového recyklátu se zhutněním /nadrcený stávající  materiál/</t>
  </si>
  <si>
    <t>předběžně bez nakypření</t>
  </si>
  <si>
    <t>215R9</t>
  </si>
  <si>
    <t>Zkouška zhutnění</t>
  </si>
  <si>
    <t>215R901</t>
  </si>
  <si>
    <t>Zhutnění násypu po vrstvách viz konstr.projekt</t>
  </si>
  <si>
    <t>2805,0</t>
  </si>
  <si>
    <t>Zakládání</t>
  </si>
  <si>
    <t>226R1141</t>
  </si>
  <si>
    <t>Vrty pro hlavice D 1300mm</t>
  </si>
  <si>
    <t>226R1142</t>
  </si>
  <si>
    <t>Vrty pro hlavice D 1400mm</t>
  </si>
  <si>
    <t>226R112</t>
  </si>
  <si>
    <t>226R1121</t>
  </si>
  <si>
    <t>231R11</t>
  </si>
  <si>
    <t>Zřízení pilot svislých D do 650 mm betonu železového</t>
  </si>
  <si>
    <t>231R12</t>
  </si>
  <si>
    <t>Zřízení pilot svislých D do 1250 mm z betonu železového</t>
  </si>
  <si>
    <t>589R3</t>
  </si>
  <si>
    <t>Dodání betonu - beton třída C25-37 XA1</t>
  </si>
  <si>
    <t>231611114</t>
  </si>
  <si>
    <t>Výztuž pilot betonovaných do země ocel z betonářské oceli 10 505</t>
  </si>
  <si>
    <t>13,7*1,1</t>
  </si>
  <si>
    <t>272R3</t>
  </si>
  <si>
    <t>Zřízení želbet vrtaných hlavic,vč.kalichů a bednění  tř. C 30/37 XC4 XF1 XA1</t>
  </si>
  <si>
    <t>272R4</t>
  </si>
  <si>
    <t>Gedetické práce</t>
  </si>
  <si>
    <t>272R41</t>
  </si>
  <si>
    <t xml:space="preserve">Geotechnický dozor </t>
  </si>
  <si>
    <t>den</t>
  </si>
  <si>
    <t>272R5</t>
  </si>
  <si>
    <t>Dílenská dokumentace</t>
  </si>
  <si>
    <t>Základové pasy ze ŽB bez zvýšených nároků na prostředí tř. C 25/30 XC4 XF1</t>
  </si>
  <si>
    <t>18,0*1,6*0,4</t>
  </si>
  <si>
    <t>(2,5+12,5+27,0+24,0+10,0)*1,0*0,4</t>
  </si>
  <si>
    <t>2*(6,6+4,5)*1,0*0,4</t>
  </si>
  <si>
    <t>6,0*1,0*0,4</t>
  </si>
  <si>
    <t>(1,5*2+3,2)*1,0*0,4</t>
  </si>
  <si>
    <t>)(</t>
  </si>
  <si>
    <t>2,03*1,5*0,4*4</t>
  </si>
  <si>
    <t>1,25*0,6*0,5</t>
  </si>
  <si>
    <t>1,45*0,6*0,6*8</t>
  </si>
  <si>
    <t>0,6*0,6*0,6*3</t>
  </si>
  <si>
    <t>274351215</t>
  </si>
  <si>
    <t>Zřízení bednění stěn základových pasů</t>
  </si>
  <si>
    <t>18,0*1,6*2</t>
  </si>
  <si>
    <t>(2,5+12,5+27,0+24,0+10,0)*1,0*2</t>
  </si>
  <si>
    <t>2*(6,6+4,5)*1,0*2</t>
  </si>
  <si>
    <t>6,0*1,0*2</t>
  </si>
  <si>
    <t>(1,5*2+3,2)*1,0*2</t>
  </si>
  <si>
    <t>2,03*1,5*4*2</t>
  </si>
  <si>
    <t>1,25*0,6*2</t>
  </si>
  <si>
    <t>1,45*0,6*8*2</t>
  </si>
  <si>
    <t>0,6*0,6*4*3</t>
  </si>
  <si>
    <t>()</t>
  </si>
  <si>
    <t>274351216</t>
  </si>
  <si>
    <t>Odstranění bednění stěn základových pasů</t>
  </si>
  <si>
    <t>272361821</t>
  </si>
  <si>
    <t>Výztuž základových kleneb betonářskou ocelí 10 505 (R)</t>
  </si>
  <si>
    <t>65,751*100,0*1,1/1000</t>
  </si>
  <si>
    <t>631311113</t>
  </si>
  <si>
    <t>Mazanina tl do 80 mm z betonu prostého bez zvýšených nároků na prostředí tř. C 12/15</t>
  </si>
  <si>
    <t>srovnávací beton -základové žel.bet.pasy</t>
  </si>
  <si>
    <t>63,27*0,10</t>
  </si>
  <si>
    <t>635111215</t>
  </si>
  <si>
    <t>Násyp pod podlahy ze štěrkopísku se zhutněním</t>
  </si>
  <si>
    <t>ochlaz. jímka</t>
  </si>
  <si>
    <t>12,3*3,6*0,03</t>
  </si>
  <si>
    <t>271532211</t>
  </si>
  <si>
    <t>Podsyp pod základové konstrukce se zhutněním z hrubého kameniva frakce 32 až 63 mm</t>
  </si>
  <si>
    <t>12,3*3,6*0,12</t>
  </si>
  <si>
    <t>635111242</t>
  </si>
  <si>
    <t>Násyp pod podlahy z hrubého kameniva 0-32 se zhutněním</t>
  </si>
  <si>
    <t>pod zákl.pasy</t>
  </si>
  <si>
    <t>63,27*0,15</t>
  </si>
  <si>
    <t>894215112</t>
  </si>
  <si>
    <t>Šachtice revizní kanalizační obestavěný prostor do 5 m3 se stěnami z betonu s poklopem</t>
  </si>
  <si>
    <t>(0,9*1,2*2,0)*2</t>
  </si>
  <si>
    <t>parovod</t>
  </si>
  <si>
    <t>1,5*1,0*2,5</t>
  </si>
  <si>
    <t>Ostatní konstrukce a práce, bourání</t>
  </si>
  <si>
    <t>962052211</t>
  </si>
  <si>
    <t>Bourání zdiva nadzákladového ze ŽB přes 1 m3</t>
  </si>
  <si>
    <t>(54,110*2,5+39,394*2,5+28,0*2,5+14,186*2,5+26,621*1,8)*0,25</t>
  </si>
  <si>
    <t>113107237</t>
  </si>
  <si>
    <t>Odstranění krytu pl nad 200 m2 z betonu vyztuženého sítěmi přes tl.150 do tl. 300 mm</t>
  </si>
  <si>
    <t>předpoklad tl.20-25cm= cca754,792m3</t>
  </si>
  <si>
    <t>(54,118*39,394+14,186*26,621)</t>
  </si>
  <si>
    <t>plocha pod odstraněným plech objektem</t>
  </si>
  <si>
    <t>13,0*49</t>
  </si>
  <si>
    <t>997006007</t>
  </si>
  <si>
    <t>Drcení stavebního odpadu z demolic ze zdiva z betonu železového s dopravou do 100 m a naložením</t>
  </si>
  <si>
    <t>1982,339+96,786</t>
  </si>
  <si>
    <t>311R2385</t>
  </si>
  <si>
    <t>Zdivo nosné vnitřní z cihel  tl 200 mm pevnosti P 10 lepených tenkovrstvou maltou  Rw 47dB,  R 0,77 m2K/W  /</t>
  </si>
  <si>
    <t>1np</t>
  </si>
  <si>
    <t>(2*18,45+3,0)*3,4</t>
  </si>
  <si>
    <t>-(0,8*6+1,2*2+0,7*2)*1,97</t>
  </si>
  <si>
    <t>2*(6,5+5,5)*3,9-(1,8*1,97)</t>
  </si>
  <si>
    <t>10,0*3,5-(2,6*2,4)</t>
  </si>
  <si>
    <t>2*(3,6+1,85)*11,0-(1,3*2,1)*2</t>
  </si>
  <si>
    <t>(5,6+1,8)*4,0</t>
  </si>
  <si>
    <t>311R2383</t>
  </si>
  <si>
    <t>Zdivo nosné vnitřní z cihel   tl 300 mm pevnosti P 15  lepených tenkovrstvou maltou  Rw 47 dB,R 0,77m2K/W</t>
  </si>
  <si>
    <t>26,8*3,4-(1,2+0,8*2+0,9+0,7*2)*1,97</t>
  </si>
  <si>
    <t>5,5*8*3,4-(0,9*1,97)</t>
  </si>
  <si>
    <t>5,5*8*4,0</t>
  </si>
  <si>
    <t>26,8*3,0-(0,8*1,97*5)</t>
  </si>
  <si>
    <t>317141226</t>
  </si>
  <si>
    <t>Překlady ploché z pórobetonu  š 150 mm pro světlost otvoru do 1750 mm</t>
  </si>
  <si>
    <t>317142221</t>
  </si>
  <si>
    <t>Překlady nenosné přímé z pórobetonu  v příčkách tl 100 mm pro světlost otvoru do 1010 mm</t>
  </si>
  <si>
    <t>317142321</t>
  </si>
  <si>
    <t>Překlady nenosné přímé z pórobetonu  v příčkách tl 125 mm pro světlost otvoru do 1010 mm</t>
  </si>
  <si>
    <t>317142322</t>
  </si>
  <si>
    <t>Překlady nenosné přímé z pórobetonu  v příčkách tl 150 mm pro světlost otvoru do 1010 mm</t>
  </si>
  <si>
    <t>317168130</t>
  </si>
  <si>
    <t>Překlad keramický vysoký v 23,8 cm dl 100 cm</t>
  </si>
  <si>
    <t>54</t>
  </si>
  <si>
    <t>317168133</t>
  </si>
  <si>
    <t>Překlad keramický vysoký v 23,8 cm dl 175 cm</t>
  </si>
  <si>
    <t>18</t>
  </si>
  <si>
    <t>317168135</t>
  </si>
  <si>
    <t>Překlad keramický vysoký v 23,8 cm dl 225 cm</t>
  </si>
  <si>
    <t>317168139</t>
  </si>
  <si>
    <t>Překlad keramický vysoký v 23,8 cm dl 325 cm</t>
  </si>
  <si>
    <t>317941121</t>
  </si>
  <si>
    <t>Osazování ocelových válcovaných nosníků na zdivu I, IE, U, UE nebo L do č 12</t>
  </si>
  <si>
    <t>(18,45+12,6+60,0+12,6)/1000</t>
  </si>
  <si>
    <t>130107400</t>
  </si>
  <si>
    <t>104,0*1,1/1000</t>
  </si>
  <si>
    <t>342272248</t>
  </si>
  <si>
    <t>Příčky tl 75 mm z pórobetonových přesných hladkých příčkovek objemové hmotnosti 500 kg/m3</t>
  </si>
  <si>
    <t>(1,8+1,5)*2,9</t>
  </si>
  <si>
    <t>341272612</t>
  </si>
  <si>
    <t>Stěny nosné tl 200 mm z pórobetonových přesných hladkých tvárnic  hmotnosti 500 kg/m3</t>
  </si>
  <si>
    <t>3,3*3,1+3,3*2,0</t>
  </si>
  <si>
    <t>(0,9+3,2+1,3)*3,4-(0,7*1,97)</t>
  </si>
  <si>
    <t>(3,0+0,9+1,0)*3,4</t>
  </si>
  <si>
    <t>342273323</t>
  </si>
  <si>
    <t>Příčky tl 100 mm z pórobetonových přesných příčkovek na pero a drážku objemové hmotnosti 500 kg/m3</t>
  </si>
  <si>
    <t>5*2,94*3,4+(1,8+1,84)*3,4</t>
  </si>
  <si>
    <t>-(0,8*1,97+0,7*1,97)</t>
  </si>
  <si>
    <t xml:space="preserve">(1,8*2+1,75+1,5+1,8*2+0,7+1,2*2)*2,9-(0,8*1,97) </t>
  </si>
  <si>
    <t>1,6*3,4-0,7*1,97</t>
  </si>
  <si>
    <t>(1,85+1,6)*3,4</t>
  </si>
  <si>
    <t>(2,75+2*1,65)*2,9-0,7*1,97*2</t>
  </si>
  <si>
    <t>(2*1,65+2,0)*2,9-0,7*1,97*2</t>
  </si>
  <si>
    <t>4*2,94*3,4-(0,8*1,97)*2</t>
  </si>
  <si>
    <t>5*6,2*3,4+3,0*2*3,4-(0,9*1,97+0,8*1,97)</t>
  </si>
  <si>
    <t>(5,36+3,0)*3,4</t>
  </si>
  <si>
    <t>2,05*3,3-(0,9*1,97)</t>
  </si>
  <si>
    <t>(4*1,0*1,5)</t>
  </si>
  <si>
    <t>5,5*4,0</t>
  </si>
  <si>
    <t>(5,2+6,2*3+2,2*2+3,0+4,3+2,8+3,5+2,0)*2,9-(0,8*1,97)*5</t>
  </si>
  <si>
    <t>10,2*4,3-(1,6*2,1)</t>
  </si>
  <si>
    <t>(5*0,9*1,5)</t>
  </si>
  <si>
    <t>342291131</t>
  </si>
  <si>
    <t>Ukotvení příček k betonovým konstrukcím plochými kotvami</t>
  </si>
  <si>
    <t>67,0</t>
  </si>
  <si>
    <t>346244361</t>
  </si>
  <si>
    <t>Zazdívka o tl 65 mm rýh, nik nebo kapes z cihel pálených</t>
  </si>
  <si>
    <t>Opláštění objektu-fasádní stěnové panely-kompletní dodávka,doprava,montáž vč.lemovacího/i parapety oken/,spojovacího a těsnícího materiálu ....vč.techniky pro práce ve výšce</t>
  </si>
  <si>
    <t>Obvodový plášť je navržen z fasádních stěnových panelů modulové šířky 1000 mm, popis viz. :</t>
  </si>
  <si>
    <t>Opláštění objektu navrženo ze stěnových izolačních panelů tl. 200 mm, izolační jádro z tuhé pěny - IPN. Panely kladeny horizontálně, standardní způsob</t>
  </si>
  <si>
    <t>kotvení, tl. vnějšího plechu 0,60 mm, tl. vnitřního plechu 0,40 mm. Profilace vnějšího plechu - vlna výšky 3 mm a šířky 50 mm. Vnější povrchová úprava</t>
  </si>
  <si>
    <t xml:space="preserve">polyuretanová pololesklá povrchová úprava v nominální tloušťce 50 µm s lehce zrnitým efektem s vynikající trvanlivostí </t>
  </si>
  <si>
    <t xml:space="preserve">a odolností vůči povětrnostním podmínkám, korozi a UV záření, s vysokou mírou stálosti barvy a lesku, vysokou odolností vůči mechanickému </t>
  </si>
  <si>
    <t xml:space="preserve">poškození, barva dle vzorníku - RAL 9007, bude odsouhlasena. Vnitřní povrchová úprava o nominální tloušťce 150 µm, </t>
  </si>
  <si>
    <t>netoxický dobře omyvatelný povrch, barva RAL 9010.</t>
  </si>
  <si>
    <t>Zámek panelů na interiérové straně vybaven speciální těsnící páskou splňující velmi vysoké požadavky na neprůvzdušnost a parotěsnost.</t>
  </si>
  <si>
    <t>dále viz tech.zpráva a projekt</t>
  </si>
  <si>
    <t>2*(54,9+50,85)*7,9</t>
  </si>
  <si>
    <t>Stěnové panely/vnitřní/-kompletní dodávka,doprava,montáž vč.lemovacího/i parapety oken/,spojovacího a těsnícího materiálu ....</t>
  </si>
  <si>
    <t>Vnitřní dělící stěna  je navržen z fasádních stěnových panelů modulové šířky 1000 mm, popis viz. :</t>
  </si>
  <si>
    <t xml:space="preserve">Dělící stěna  navržena ze stěnových izolačních panelů tl. 60 mm, izolační jádro z tuhé pěny - IPN. Panely kladeny horizontálně, standardní způsob </t>
  </si>
  <si>
    <t>kotvení,</t>
  </si>
  <si>
    <t xml:space="preserve">Vnitřní povrchová úprava o nominální tloušťce 150 µm, </t>
  </si>
  <si>
    <t>netoxický dobře omyvatelný povrch na obou stranách panelů, barva RAL 9010.</t>
  </si>
  <si>
    <t>(17,6+12,05)*4,0</t>
  </si>
  <si>
    <t>3R145</t>
  </si>
  <si>
    <t>Dílenská dokumentace opláštění</t>
  </si>
  <si>
    <t>34R5</t>
  </si>
  <si>
    <t xml:space="preserve">dle specifikace želbet.prefa konstrukce </t>
  </si>
  <si>
    <t>"základové prahy  PRO X"                            36ks     96,313m3</t>
  </si>
  <si>
    <t>"průvlaky POP10X                                            10ks       7,16m3</t>
  </si>
  <si>
    <t>"průvlaky PP10X "                                            17ks      15,056m3</t>
  </si>
  <si>
    <t>"Sloupy S1XX"                                                    52ks      97,845m</t>
  </si>
  <si>
    <t xml:space="preserve">"Vazníky VA10X"                                               24ks    119,224m3       </t>
  </si>
  <si>
    <t>"VazniceVZ10X "                                                54ks      29,052m3</t>
  </si>
  <si>
    <t xml:space="preserve">"Štítové vazníky VŠ10X"                                 18ks       10,165m3 </t>
  </si>
  <si>
    <t>"Ztužidla ZT101                                                  18ks       10.773m3</t>
  </si>
  <si>
    <t>"Schod. ramena SCHB1"                                   2ks         2,09m3</t>
  </si>
  <si>
    <t>"Schod. s finální povrchovou úpravou"      2ks         1,80m3</t>
  </si>
  <si>
    <t xml:space="preserve">"Výtahová šachta vč.dojezdu a stropu"      1ks       25,0m3  </t>
  </si>
  <si>
    <t>411R1</t>
  </si>
  <si>
    <t>Železobetonové předpjaté dutinové panely Spirolly tl 400mm- dodávka,montáž,doprava,přesun hmot</t>
  </si>
  <si>
    <t>ucpávky dutin,řezy,vybrání otvorů</t>
  </si>
  <si>
    <t>vč.jeřáb</t>
  </si>
  <si>
    <t>535,0</t>
  </si>
  <si>
    <t>423R3553</t>
  </si>
  <si>
    <t>281,6</t>
  </si>
  <si>
    <t>593R1</t>
  </si>
  <si>
    <t>Žel.bet.filigránová stropní deska  tl.60mm</t>
  </si>
  <si>
    <t>281,63*1,01</t>
  </si>
  <si>
    <t>411321414</t>
  </si>
  <si>
    <t>Stropy deskové ze ŽB tř. C 25/30XC1  nabetonování filigránů</t>
  </si>
  <si>
    <t>281,63*0,16</t>
  </si>
  <si>
    <t>012</t>
  </si>
  <si>
    <t>389381001</t>
  </si>
  <si>
    <t>Dobetonování prefabrikovaných konstrukcí ostatní</t>
  </si>
  <si>
    <t>25,0</t>
  </si>
  <si>
    <t>411R39</t>
  </si>
  <si>
    <t>Dodatečné konstr. - dodávka,montáž,doprava</t>
  </si>
  <si>
    <t>dodávka,uložení a zhutnění zálivkové hmoty</t>
  </si>
  <si>
    <t>dodatečné tvarové úpravy stropních dílců</t>
  </si>
  <si>
    <t xml:space="preserve">podkladové  lože prefa dílců </t>
  </si>
  <si>
    <t>směrové a výškové vyrovnání  schod.dílců</t>
  </si>
  <si>
    <t xml:space="preserve">zvukově izolační prvky schodiště </t>
  </si>
  <si>
    <t>kapsy v novém zdivu nebo podpůrné konstr. pro uložení schod.ramen</t>
  </si>
  <si>
    <t>betonářské systémové  kotvící prvky</t>
  </si>
  <si>
    <t xml:space="preserve"> dodávky a uložení zálivkové výztuže</t>
  </si>
  <si>
    <t xml:space="preserve">dodávka amontáž výztuž dobetonávek </t>
  </si>
  <si>
    <t>výztuž nabetonování filigránů</t>
  </si>
  <si>
    <t>5569,0*1,1/1000</t>
  </si>
  <si>
    <t>nabetonování strop nad mč.1,02</t>
  </si>
  <si>
    <t>454,0*1,1/1000</t>
  </si>
  <si>
    <t>4R145</t>
  </si>
  <si>
    <t>Dílenská dokumentace prefabrikovaných a monolitických konstrukcí</t>
  </si>
  <si>
    <t>411354173</t>
  </si>
  <si>
    <t>Zřízení podpěrné konstrukce stropů v do 4 m pro zatížení do 12 kPa/</t>
  </si>
  <si>
    <t>411354174</t>
  </si>
  <si>
    <t>Odstranění podpěrné konstrukce stropů v do 4 m pro zatížení do 12 kPa/</t>
  </si>
  <si>
    <t>411351101</t>
  </si>
  <si>
    <t>411351102</t>
  </si>
  <si>
    <t>Odstranění bednění stropů deskových</t>
  </si>
  <si>
    <t>411R36</t>
  </si>
  <si>
    <t>Bednění stropů ztracené z hraněných trapézových plechů CB 40/160-1,0</t>
  </si>
  <si>
    <t>6,4*5,1*1,1</t>
  </si>
  <si>
    <t>5,1*7*22,4/1000</t>
  </si>
  <si>
    <t>130107520</t>
  </si>
  <si>
    <t>0,800*1,1</t>
  </si>
  <si>
    <t>6,4*5,1*3,1*1,1/1000</t>
  </si>
  <si>
    <t>6,4*5,1*0,1</t>
  </si>
  <si>
    <t>411R35</t>
  </si>
  <si>
    <t>Bednění /střech/  trapézový plech  150/280 tl 0,88 mm  s protikondenzační úpravou D+M na střeš.želbet.vazníky</t>
  </si>
  <si>
    <t>(55,0*51,0)*1,1</t>
  </si>
  <si>
    <t>417321515</t>
  </si>
  <si>
    <t>Ztužující pásy a věnce ze ŽB tř. C 25/30 /</t>
  </si>
  <si>
    <t>2*(6,4+4,8)*0,2*0,21</t>
  </si>
  <si>
    <t>(2*17,5+3,3)*0,2*0,25</t>
  </si>
  <si>
    <t>(3*3,3)*0,20*0,25</t>
  </si>
  <si>
    <t>(5*6,2)*0,15*0,25</t>
  </si>
  <si>
    <t>(5,4+3,0+2,0)*0,15*0,25</t>
  </si>
  <si>
    <t>(27,0+9,5)*0,20*0,25</t>
  </si>
  <si>
    <t>(8,0+30,0+48,0)*0,20*0,25</t>
  </si>
  <si>
    <t>(6*5,5+2,0+3,0+2,2)*0,15*0,2</t>
  </si>
  <si>
    <t>275*2*0,30</t>
  </si>
  <si>
    <t>12,235*80,0/1000*1,1</t>
  </si>
  <si>
    <t>631361821</t>
  </si>
  <si>
    <t>Výztuž mazanin betonářskou ocelí 10 505</t>
  </si>
  <si>
    <t>Úprava povrchů vnějších</t>
  </si>
  <si>
    <t>622211021</t>
  </si>
  <si>
    <t>Montáž kontaktního zateplení vnějších stěn z polystyrénových desek tl do 120 mm / vč.sítě a lepidla</t>
  </si>
  <si>
    <t>32,0*1,6+7,0*2,4+12,0*2,4</t>
  </si>
  <si>
    <t>55,0*2,4</t>
  </si>
  <si>
    <t>51,0*1,0+51,0*1,6</t>
  </si>
  <si>
    <t>55,0*1,0+55,0*1,8</t>
  </si>
  <si>
    <t>283763550</t>
  </si>
  <si>
    <t>deska fasádní expandovaná polystyrénová izolační 1250 x 600 x 120 mm</t>
  </si>
  <si>
    <t>515,4*1,02</t>
  </si>
  <si>
    <t>622R3321</t>
  </si>
  <si>
    <t>Dekorativní soklová omítka vnějších stěn nanášená ručně</t>
  </si>
  <si>
    <t>32,0*0,6+7,0*1,4+12,0*1,4</t>
  </si>
  <si>
    <t>55,0*1,4</t>
  </si>
  <si>
    <t>51,0*1,6</t>
  </si>
  <si>
    <t>55,0*1,8</t>
  </si>
  <si>
    <t>631R31113</t>
  </si>
  <si>
    <t>2520,0m2</t>
  </si>
  <si>
    <t>(531,83+28,4+7,64+1372,5+281,71+237,39)*0,18</t>
  </si>
  <si>
    <t>60,0*0,18</t>
  </si>
  <si>
    <t>(5,15+7,76+2,85+6,09+7,68+2,85+6,17+4,43+17,41+8,55+5,49+15,47+5,29+5,11+4,61)*0,07</t>
  </si>
  <si>
    <t>(19,36+23,58+49,66+3,5+4,53)*0,07</t>
  </si>
  <si>
    <t>(14,88+20,78+1,9+1,9+10,87+2,88+31,19+49,47+33,39+18,13+74,22)*0,07</t>
  </si>
  <si>
    <t>(274,39+267,93)*0,09</t>
  </si>
  <si>
    <t>631319171</t>
  </si>
  <si>
    <t>Příplatek k mazanině tl do 80 mm za stržení povrchu spodní vrstvy před vložením výztuže</t>
  </si>
  <si>
    <t>631319195</t>
  </si>
  <si>
    <t>Příplatek k mazanině tl do 80 mm za plochu do 5 m2</t>
  </si>
  <si>
    <t>(5,15+2,85+2,85+4,43+5,49+5,29+5,11+4,61+3,5)*0,07</t>
  </si>
  <si>
    <t>výtah</t>
  </si>
  <si>
    <t>4,53*0,2</t>
  </si>
  <si>
    <t>(1,9+1,9+2,88)*0,07</t>
  </si>
  <si>
    <t>631311125</t>
  </si>
  <si>
    <t>Mazanina tl do 120 mm z betonu prostého bez zvýšených nároků na prostředí tř. C 20/25</t>
  </si>
  <si>
    <t>podkl.beton</t>
  </si>
  <si>
    <t>(5,15+7,76+2,85+6,09+7,68+2,85+6,17+4,43+17,41+8,55+5,49+15,47+5,29+5,11+4,61)*0,12</t>
  </si>
  <si>
    <t>(19,36+23,58+49,66+3,5+4,53)*0,12</t>
  </si>
  <si>
    <t>631319173</t>
  </si>
  <si>
    <t>Příplatek k mazanině tl do 120 mm za stržení povrchu spodní vrstvy před vložením výztuže</t>
  </si>
  <si>
    <t>631311135</t>
  </si>
  <si>
    <t>Mazanina tl do 240 mm z betonu prostého bez zvýšených nároků na prostředí tř. C 20/25</t>
  </si>
  <si>
    <t>12,3*3,6*0,15</t>
  </si>
  <si>
    <t>Příplatek k mazanině tl do 240 mm za stržení povrchu spodní vrstvy před vložením výztuže</t>
  </si>
  <si>
    <t>Výztuž mazanin svařovanými sítěmi Kari</t>
  </si>
  <si>
    <t>(5,15+7,76+2,85+6,09+7,68+2,85+6,17+4,43+17,41+8,55+5,49+15,47+5,29+5,11+4,61)*3,1*1,1/1000</t>
  </si>
  <si>
    <t>(19,36+23,58+49,66+3,5+4,53)*3,1*1,1/1000</t>
  </si>
  <si>
    <t>podkladní beton</t>
  </si>
  <si>
    <t>(14,88+20,78+1,9+1,9+10,87+2,88+31,19+49,47+33,39+18,13+74,22)*3,1*1,1/1000</t>
  </si>
  <si>
    <t>(274,39+267,93)*5,4*1,1/1000</t>
  </si>
  <si>
    <t>12,3*3,6*8,0*1,1/1000</t>
  </si>
  <si>
    <t>vyztužení  podlah  v místě strojů  /předběžne</t>
  </si>
  <si>
    <t>634111113</t>
  </si>
  <si>
    <t>Obvodová dilatace pružnou těsnicí páskou v 80mm,tl.10mm mezi stěnou a mazaninou</t>
  </si>
  <si>
    <t>11,54+11,45+8,18+10,48+11,85+8,18+10,08+10,68+17,84+18,16+10,2+17,16++13,7+9,8+12,72+19,9+21,52+29,72+7,74</t>
  </si>
  <si>
    <t>17,2+20,7+5,9+5,9+20,95+6,9+26,88+66,04+25,02+34,83+37,6</t>
  </si>
  <si>
    <t>634111114</t>
  </si>
  <si>
    <t>Obvodová dilatace pružnou těsnicí páskou v. 100 mm,tl.10mm  mezi stěnou a mazaninou</t>
  </si>
  <si>
    <t>81,8+89,3</t>
  </si>
  <si>
    <t>634111116</t>
  </si>
  <si>
    <t>Obvodová dilatace pružnou těsnicí páskou v 150 mm, tl.10mm  mezi stěnou a nabetonováním</t>
  </si>
  <si>
    <t>634R1111</t>
  </si>
  <si>
    <t>Obvodová dilatace pružnou těsnicí páskou v 180 mm, tl.10mm  mezi stěnou a nabetonováním</t>
  </si>
  <si>
    <t>143,57+22,6+11,58+169,34+87,02+72,06</t>
  </si>
  <si>
    <t>278381135</t>
  </si>
  <si>
    <t>Základy pod technologická zařízení půdorysné plochy do 0,25 m2 z betonu prostého tř. C 20/25</t>
  </si>
  <si>
    <t>0,4*0,4*0,1*3+0,2*0,8*0,1</t>
  </si>
  <si>
    <t>278381165</t>
  </si>
  <si>
    <t>Základy pod technologická zařízení půdorysné plochy do 2 m2 z betonu prostého tř. C 20/25</t>
  </si>
  <si>
    <t>2,15*1,15*0,1</t>
  </si>
  <si>
    <t>(18,0*2,75+26,5*6,0)*0,15</t>
  </si>
  <si>
    <t>2715322111</t>
  </si>
  <si>
    <t>Podsyp pod základové konstrukce se zhutněním z hrubého kameniva frakce 0-63mm</t>
  </si>
  <si>
    <t>(531,83+28,4+7,64+1372,5+281,71+237,39+4,5)*0,15</t>
  </si>
  <si>
    <t>60,0*0,15</t>
  </si>
  <si>
    <t>(531,83+28,4+7,64+1372,5+281,71+237,39+4,5)*0,05</t>
  </si>
  <si>
    <t>60,0*0,05</t>
  </si>
  <si>
    <t>612131101</t>
  </si>
  <si>
    <t>Cementový postřik vnitřních stěn nanášený celoplošně ručně/</t>
  </si>
  <si>
    <t>1568,38</t>
  </si>
  <si>
    <t>zdivo porobetonové</t>
  </si>
  <si>
    <t>(16,83+9,57+33,641+140,31+387,089)*2</t>
  </si>
  <si>
    <t>1174,88</t>
  </si>
  <si>
    <t>"obklad"-480,122</t>
  </si>
  <si>
    <t>Vápenocementová omítka štuková dvouvrstvá vnitřních stěn nanášená ručně /vč.osazení a dodávkyhran/</t>
  </si>
  <si>
    <t>plocha zdiva cihelného</t>
  </si>
  <si>
    <t>(381,572+402,62)*2</t>
  </si>
  <si>
    <t>611131101</t>
  </si>
  <si>
    <t>Cementový postřik vnitřních stropů nanášený celoplošně ručně</t>
  </si>
  <si>
    <t>7,64+19,36+23,58+49,66+281,71+3,5+237,39+4,53</t>
  </si>
  <si>
    <t>26,6*2,4</t>
  </si>
  <si>
    <t>Vápenocementová omítka hladká jednovrstvá vnitřních stěn nanášená ručně /</t>
  </si>
  <si>
    <t>pod obklady</t>
  </si>
  <si>
    <t>480,122</t>
  </si>
  <si>
    <t>Osazování zárubní nebo rámů dveřních kovových   z žárově  pozink.plechu tl.1,5mm na MC/viz tabulka</t>
  </si>
  <si>
    <t>49</t>
  </si>
  <si>
    <t>553R4</t>
  </si>
  <si>
    <t>zárubně 900/1970 pro přímé zazdění z kvalitního žárově pozink. plechu tl.1,5mm drážka pro systémové těsnění vč.nátěru ,těsnění  / tl.zdiva 150 MM</t>
  </si>
  <si>
    <t>553R50</t>
  </si>
  <si>
    <t>zárubně 900/1970 pro přímé zazdění z kvalitního žárově pozink. plechu tl.1,5mm drážka pro systémové těsnění vč.nátěru ,těsnění  / tl.zdiva 300MM</t>
  </si>
  <si>
    <t>553R5</t>
  </si>
  <si>
    <t>zárubně 800/1970 pro přímé zazdění z kvalitního žárově pozink. plechu tl.1,5mm drážka pro systémové těsnění vč.nátěru ,těsnění  / tl.zdiva 200 MM</t>
  </si>
  <si>
    <t>7</t>
  </si>
  <si>
    <t>553R6</t>
  </si>
  <si>
    <t>zárubně 800/1970 pro přímé zazdění z kvalitního žárově pozink. plechu tl.1,5mm drážka pro systémové těsnění vč.nátěru ,těsnění  / tl.zdiva 150 MM</t>
  </si>
  <si>
    <t>553R51</t>
  </si>
  <si>
    <t>zárubně 800/1970 pro přímé zazdění z kvalitního žárově pozink. plechu tl.1,5mm drážka pro systémové těsnění vč.nátěru ,těsnění  / tl.zdiva 300 MM</t>
  </si>
  <si>
    <t>zárubně 800/1970 pro přímé zazdění z kvalitního žárově pozink. plechu tl.1,5mm drážka pro systémové těsnění vč.nátěru ,těsnění  / tl.zdiva 100 MM</t>
  </si>
  <si>
    <t>553R8</t>
  </si>
  <si>
    <t>zárubně 700/1970 pro přímé zazdění z kvalitního žárově pozink. plechu tl.1,5mm drážka pro systémové těsnění vč.nátěru ,těsnění  / tl.zdiva 300 MM</t>
  </si>
  <si>
    <t>553R11</t>
  </si>
  <si>
    <t>zárubně 700/1970 pro přímé zazdění z kvalitního žárově pozink. plechu tl.1,5mm drážka pro systémové těsnění vč.nátěru ,těsnění  / tl.zdiva 100 MM</t>
  </si>
  <si>
    <t>10</t>
  </si>
  <si>
    <t>553R9</t>
  </si>
  <si>
    <t>zárubně 700/1970 pro přímé zazdění z kvalitního žárově pozink. plechu tl.1,5mm drážka pro systémové těsnění vč.nátěru ,těsnění  / tl.zdiva 200MM</t>
  </si>
  <si>
    <t>zárubně 700/1970 pro přímé zazdění z kvalitního žárově pozink. plechu tl.1,5mm drážka pro systémové těsnění vč.nátěru ,těsnění  / tl.zdiva 125 MM</t>
  </si>
  <si>
    <t>553R55</t>
  </si>
  <si>
    <t>zárubně 1200/1970 pro přímé zazdění z kvalitního žárově pozink. plechu tl.1,5mm drážka pro systémové těsnění vč.nátěru ,těsnění  / tl.zdiva 300MM</t>
  </si>
  <si>
    <t>553R57</t>
  </si>
  <si>
    <t>zárubně 1600/1970 pro přímé zazdění z kvalitního žárově pozink. plechu tl.1,5mm drážka pro systémové těsnění vč.nátěru ,těsnění  / tl.zdiva 150 MM</t>
  </si>
  <si>
    <t>553R58</t>
  </si>
  <si>
    <t>zárubně 1800/1970 pro přímé zazdění z kvalitního žárově pozink. plechu tl.1,5mm drážka pro systémové těsnění vč.nátěru ,těsnění  / tl.zdiva 200 MM</t>
  </si>
  <si>
    <t>2673,21+801,92</t>
  </si>
  <si>
    <t>941111121</t>
  </si>
  <si>
    <t>Montáž lešení řadového trubkového lehkého s podlahami zatížení do 200 kg/m2 š do 1,2 m v do 10 m</t>
  </si>
  <si>
    <t>vnitřní</t>
  </si>
  <si>
    <t>(19,0+5,0+11,0+26,0+47,0)*6,0</t>
  </si>
  <si>
    <t>2*(8,0+7,0)*2,0</t>
  </si>
  <si>
    <t>941111221</t>
  </si>
  <si>
    <t>Příplatek k lešení řadovému trubkovému lehkému s podlahami š 1,2 m v 10 m za první a ZKD den použití</t>
  </si>
  <si>
    <t>předběžně</t>
  </si>
  <si>
    <t>708,0*20</t>
  </si>
  <si>
    <t>941111821</t>
  </si>
  <si>
    <t>Demontáž lešení řadového trubkového lehkého s podlahami zatížení do 200 kg/m2 š do 1,2 m v do 10 m</t>
  </si>
  <si>
    <t>708,0</t>
  </si>
  <si>
    <t>946113116</t>
  </si>
  <si>
    <t>Montáž pojízdných věží trubkových/dílcových o ploše přes 5 m2 v do 6,6 m</t>
  </si>
  <si>
    <t>946113216</t>
  </si>
  <si>
    <t>Příplatek k pojízdným věžím o ploše přes 5 m2 v do 6,6 m za první a ZKD den použití</t>
  </si>
  <si>
    <t>3*20</t>
  </si>
  <si>
    <t>946113816</t>
  </si>
  <si>
    <t>Demontáž pojízdných věží trubkových/dílcových o ploše přes 5 m2 v do 6,6 m</t>
  </si>
  <si>
    <t>2673,0-(1380,0+531,0)</t>
  </si>
  <si>
    <t>10,0*3,0+16,0*2,0</t>
  </si>
  <si>
    <t>949101112</t>
  </si>
  <si>
    <t>Lešení pomocné pro objekty pozemních staveb s lešeňovou podlahou v do 3,5 m zatížení do 150 kg/m2</t>
  </si>
  <si>
    <t>800,0</t>
  </si>
  <si>
    <t>Přesun hmot pro budovy částečně zděné v do 12 m /bez prefabrikátů</t>
  </si>
  <si>
    <t>Práce a dodávky PSV -tech.parametry navrhovaných  materiálů v knize standardů</t>
  </si>
  <si>
    <t>711471051</t>
  </si>
  <si>
    <t>Provedení vodorovné hydroizolace tlak.izol. fólií PVC</t>
  </si>
  <si>
    <t>vč.utěsnění všech prostupů</t>
  </si>
  <si>
    <t>51*55</t>
  </si>
  <si>
    <t>711472051</t>
  </si>
  <si>
    <t>Provedení svislé hydroizolace tlak.izol. fólií PVC</t>
  </si>
  <si>
    <t>šachty,dojezd výtahu</t>
  </si>
  <si>
    <t>283R11</t>
  </si>
  <si>
    <t>PVC fólie hydroizolační  tl 1,5 mm s protiradonovou ochranou - dodávka  / vlastnosti viz výkres skladeb</t>
  </si>
  <si>
    <t>(2805,0+67,0)*1,1</t>
  </si>
  <si>
    <t>711491171</t>
  </si>
  <si>
    <t>Provedení izolace proti  vodě vodorovné z textilií vrstva podkladní</t>
  </si>
  <si>
    <t>711491172</t>
  </si>
  <si>
    <t>Provedení izolace proti  vodě vodorovné z textilií vrstva ochranná</t>
  </si>
  <si>
    <t>711491271</t>
  </si>
  <si>
    <t>Provedení izolace proti  vodě svislé z textilií vrstva podkladní</t>
  </si>
  <si>
    <t>711491272</t>
  </si>
  <si>
    <t>Provedení izolace proti  vodě svislé z textilií vrstva ochranná</t>
  </si>
  <si>
    <t>693111010</t>
  </si>
  <si>
    <t>ochranná textilie  300 g/m3 š 200 cm</t>
  </si>
  <si>
    <t>2*(2085,0+67,0)*1,1</t>
  </si>
  <si>
    <t xml:space="preserve">Tekutá hydroizolace-kompletní systémové koupelnocé řešení vč.koutových bandáží   /dodávka , montáž, doprava </t>
  </si>
  <si>
    <t>vodorovně+sokl v.20cm</t>
  </si>
  <si>
    <t>5,15+7,76+2,85+6,09+7,68+2,85+6,17+4,43+5,39+5,11</t>
  </si>
  <si>
    <t>(11,54*11,45+8,18+10,48+11,85+8,18+10,08+10,68+13,7+9,8)*0,2</t>
  </si>
  <si>
    <t>(1,55*2+1,84*2+1,85*2+1,5*2+1,58*2)*0,2</t>
  </si>
  <si>
    <t>1,9+1,9+10,87+2,88+18,13</t>
  </si>
  <si>
    <t>(2,3*2+1,5*4+1,8*4+1,9*2)*0,2</t>
  </si>
  <si>
    <t>(1,0+2*1,5)*2,1*2</t>
  </si>
  <si>
    <t>(1,0+2*1,5)*2,1*5</t>
  </si>
  <si>
    <t>711132210</t>
  </si>
  <si>
    <t>Izolace proti zemní vlhkosti na svislé ploše na sucho pásy   nopová folie  D+M/ochrana tep.izolace sokl</t>
  </si>
  <si>
    <t>2*(51+55)*1,0</t>
  </si>
  <si>
    <t>711792610</t>
  </si>
  <si>
    <t>Izolace proti zemní vlhkosti odvětrávací lišta pro překrytí okraje izolace  D+M</t>
  </si>
  <si>
    <t>2*(51+55)</t>
  </si>
  <si>
    <t>712</t>
  </si>
  <si>
    <t>Povlakové krytiny</t>
  </si>
  <si>
    <t>R712</t>
  </si>
  <si>
    <t>712R2617</t>
  </si>
  <si>
    <t xml:space="preserve">Provedení  krytiny  PVC-P určená k mechanickému kotvení vč.kotvení,svařování,práce na detailech,po obvodu bude folie kotvena k prvkům fasádního systému  /při montáži bude zajištěna bezpečnost pracovníků při práci ve výšce /  </t>
  </si>
  <si>
    <t>55,0*51,0</t>
  </si>
  <si>
    <t>283R220</t>
  </si>
  <si>
    <t>fólie  PVC střešní,odolná proti ÚV záření, určená k mechanickému kotven, tl. 1,5 mm, /vč.dodávky kotev</t>
  </si>
  <si>
    <t>prořez předběžně</t>
  </si>
  <si>
    <t>711111011</t>
  </si>
  <si>
    <t xml:space="preserve">Provedení izolace proti vlhkosti vodorovné za studena emulzí asfaltovou /při montáži bude zajištěna bezpečnost pracovníků při práci ve výšce /  </t>
  </si>
  <si>
    <t>111R633</t>
  </si>
  <si>
    <t>emulze asfaltová vodou ředitelná</t>
  </si>
  <si>
    <t>2805,0*0,0007</t>
  </si>
  <si>
    <t xml:space="preserve">Provedení izolace proti  vlhkosti pásy přitavením vodorovné NAIP - práce na detailech,  /při montáži bude zajištěna bezpečnost pracovníků při práci ve výšce /  </t>
  </si>
  <si>
    <t>střecha</t>
  </si>
  <si>
    <t>628R1</t>
  </si>
  <si>
    <t>Parotěsný , vzduchotěsný , samolepící  modifikovaný asfaltový pás s AL vložkou  samolepící / vlastnosti viz výkres skladeb</t>
  </si>
  <si>
    <t>2805,0*1,10</t>
  </si>
  <si>
    <t>712391171</t>
  </si>
  <si>
    <t xml:space="preserve">Provedení  separační vrstvy /při montáži bude zajištěna bezpečnost pracovníků při práci ve výšce /  </t>
  </si>
  <si>
    <t>693R1104</t>
  </si>
  <si>
    <t xml:space="preserve">Sklovláknitá netkaná textilie separační  </t>
  </si>
  <si>
    <t>2805,0*1,1</t>
  </si>
  <si>
    <t>998712102</t>
  </si>
  <si>
    <t>Přesun hmot tonážní tonážní pro krytiny povlakové v objektech v do 12 m</t>
  </si>
  <si>
    <t>713</t>
  </si>
  <si>
    <t>Izolace tepelné</t>
  </si>
  <si>
    <t>Montáž izolace tepelné podlah volně kladenými rohožemi, pásy, dílci, deskami 1 vrstva</t>
  </si>
  <si>
    <t>(5,15+7,76+2,85+6,09+7,68+2,85+6,17+4,43+17,41+8,55+5,49+15,47+5,29+5,11+4,61)</t>
  </si>
  <si>
    <t>(19,36+23,58+49,66+3,5)</t>
  </si>
  <si>
    <t>(14,88+20,78+1,9+1,9+10,87+2,88+31,19+49,47+33,39+18,13+74,22)</t>
  </si>
  <si>
    <t>po obvodech</t>
  </si>
  <si>
    <t>2*(54,5+10,5)*1,8+(2*2,7)*1,8+2*(6,0+4,7)*1,8+18,0*1,8</t>
  </si>
  <si>
    <t>283759270</t>
  </si>
  <si>
    <t>deska z expandovaného  polystyrenu tl. 120 mm součinitel tep.vodovosti 0,035W/mK</t>
  </si>
  <si>
    <t>201,01*1,02</t>
  </si>
  <si>
    <t>283766430</t>
  </si>
  <si>
    <t>deska polystyrénová tepel.i pro snížení kročejového hluku tl.50mm /součinitel tep.vodovosti 0,037W/mK</t>
  </si>
  <si>
    <t>(14,88+20,78+1,9+1,9+10,87+2,88+31,19+49,47+33,39+18,13+74,22)*0,05*1,02</t>
  </si>
  <si>
    <t>283764300</t>
  </si>
  <si>
    <t>deska z extrudovaného polystyrénu  XPS 500  80 mm</t>
  </si>
  <si>
    <t>314,64*1,02</t>
  </si>
  <si>
    <t>632481213</t>
  </si>
  <si>
    <t>Separační vrstva z PE fólie  1mm   vč.materiálu</t>
  </si>
  <si>
    <t>(5,15+7,76+2,85+6,09+7,68+2,85+6,17+4,43+17,41+8,55+5,49+15,47+5,29+5,11+4,61+19,36+23,58+49,66+1372,5+281,71+3,5+237,39)*1,1</t>
  </si>
  <si>
    <t>(530,83+28,4+7,64)*1,1</t>
  </si>
  <si>
    <t>(14,88+20,78+1,9+1,9+10,87+2,88+31,19+49,47+33,39+18,13+74,22)*1,1</t>
  </si>
  <si>
    <t>(274,39+267,93)*1,1</t>
  </si>
  <si>
    <t>713R14</t>
  </si>
  <si>
    <t>Montáž izolace tepelné střech  tl do 130 mm , budova v do 20 m</t>
  </si>
  <si>
    <t>2*30mm</t>
  </si>
  <si>
    <t>2805,0*2</t>
  </si>
  <si>
    <t>631R5150</t>
  </si>
  <si>
    <t xml:space="preserve">deska vata  minerální hydrofobizovaná  izolační   tl. 30 mm </t>
  </si>
  <si>
    <t>2805,0*2*1,02</t>
  </si>
  <si>
    <t>713R141</t>
  </si>
  <si>
    <t>Montáž izolace tepelné střech tl přes 170 mm, budova v do 20 m</t>
  </si>
  <si>
    <t>283R72</t>
  </si>
  <si>
    <t>deska z pěnového polystyrenu EPS s pevností v tlaku 100 kPa,tl. 180 mm</t>
  </si>
  <si>
    <t>2805,0*1,02</t>
  </si>
  <si>
    <t>998713102</t>
  </si>
  <si>
    <t>Přesun hmot tonážní pro izolace tepelné v objektech v do 12 m</t>
  </si>
  <si>
    <t>761</t>
  </si>
  <si>
    <t>Konstrukce prosvětlovací</t>
  </si>
  <si>
    <t>76</t>
  </si>
  <si>
    <t>R002</t>
  </si>
  <si>
    <t>01-Okno plastové 6-ti komorové 5000/1000 izol.dvojsklo U=1,0W/m2K , celkový součin U=1,1W/m2K  /dále provedení a barevnost  dle  tabulky oken  / kompletní dodávka  ,doprava,přesun hmot</t>
  </si>
  <si>
    <t>vč. vnitřních a vnějších utěsňovacích  pásků</t>
  </si>
  <si>
    <t>12</t>
  </si>
  <si>
    <t>R003</t>
  </si>
  <si>
    <t>02-Okno plastové 6-ti komorové 5000/1000 izol.dvojsklo U=1,0W/m2K ,celkový součin U=1,1W/m2K /dále provedení a barevnost  dle  tabulky oken  / kompletní dodávka  ,doprava,přesun hmot</t>
  </si>
  <si>
    <t>R004</t>
  </si>
  <si>
    <t>03-Okno plastové 6-ti komorové 1600/1000 izol.dvojsklo U=1,0W/m2K ,celkový součin U=1,1W/m2K /dále provedení a barevnost  dle  tabulky oken  / kompletní dodávka  ,doprava,přesun hmot</t>
  </si>
  <si>
    <t>11</t>
  </si>
  <si>
    <t>7,64+17,41+8,60+5,49+15,47</t>
  </si>
  <si>
    <t>14,88</t>
  </si>
  <si>
    <t>SDK podhled desky impregnované 2xH2 12,5 bez TI jednovrstvá spodní kce profil CD+UD</t>
  </si>
  <si>
    <t>5,15+7,76+2,85+6,09+7,68+2,85+6,17+4,43+5,29+5,11+4,61</t>
  </si>
  <si>
    <t>20,76+1,9+1,9+10,87+2,88+33,39+20,64</t>
  </si>
  <si>
    <t xml:space="preserve">Součet </t>
  </si>
  <si>
    <t>72,49+150,33</t>
  </si>
  <si>
    <t>763R1351</t>
  </si>
  <si>
    <t>SDK kazetový podhled z kazet 600x600 mm na zavěšenou polozapuštěnou nosnou konstrukci</t>
  </si>
  <si>
    <t>31,19+74,22</t>
  </si>
  <si>
    <t>764</t>
  </si>
  <si>
    <t>Konstrukce klempířské</t>
  </si>
  <si>
    <t>8,9*4+9,5*4</t>
  </si>
  <si>
    <t>764R5214</t>
  </si>
  <si>
    <t>54,9*2</t>
  </si>
  <si>
    <t>764R52</t>
  </si>
  <si>
    <t>4*2</t>
  </si>
  <si>
    <t>998764102</t>
  </si>
  <si>
    <t>Přesun hmot tonážní pro konstrukce klempířské v objektech v do 12 m</t>
  </si>
  <si>
    <t>7661</t>
  </si>
  <si>
    <t>766694122</t>
  </si>
  <si>
    <t>Montáž parapetních dřevěných nebo plastových šířky přes 30 cm délky do 1,6 m</t>
  </si>
  <si>
    <t>766694123</t>
  </si>
  <si>
    <t>Montáž parapetních dřevěných nebo plastových šířky přes 30 cm délky do 2,6 m</t>
  </si>
  <si>
    <t>dlouhé -předpopklad ze dvou kusů</t>
  </si>
  <si>
    <t>2,5*2*12</t>
  </si>
  <si>
    <t>2,5*2*4</t>
  </si>
  <si>
    <t>766R20010</t>
  </si>
  <si>
    <t>Parapetní desky š.310mm -vysokotlaký výlisek,jádro zhuštěné homogenní,povrch laminátový /  další popis  dle tabulky výrobků  /vč .dopňkových prvků  koncovek, spojek...</t>
  </si>
  <si>
    <t>(5,0*16+1,6*11)*1,10</t>
  </si>
  <si>
    <t>před výrobou přeměřit</t>
  </si>
  <si>
    <t>998766102</t>
  </si>
  <si>
    <t>Přesun hmot tonážní pro konstrukce truhlářské v objektech v do 12 m</t>
  </si>
  <si>
    <t>998766181</t>
  </si>
  <si>
    <t>Příplatek k přesunu hmot tonážní 766 prováděný bez použití mechanizace</t>
  </si>
  <si>
    <t>766R58</t>
  </si>
  <si>
    <t>09/P-Dveře HPL jednokřídlové otočné plné  800/1970 vč.kování /odstín a další popis  dle tabulky výrobků /  kompletní dodávka,montáž ,doprava ,přesun /</t>
  </si>
  <si>
    <t>766R581</t>
  </si>
  <si>
    <t>10/L-Dveře HPL jednokřídlové otočné plné  800/1970 vč.kování /odstín a další popis  dle tabulky výrobků /  kompletní dodávka,montáž ,doprava ,přesun /</t>
  </si>
  <si>
    <t>766R59</t>
  </si>
  <si>
    <t>11/P-Dveře HPL jednokřídlové otočné plné  700/1970 vč.kování /odstín a další popis  dle tabulky výrobků /  kompletní dodávka,montáž ,doprava ,přesun /</t>
  </si>
  <si>
    <t>766R6010</t>
  </si>
  <si>
    <t>12/L-Dveře HPL jednokřídlové otočné plné  800/1970 vč.kování /odstín a další popis  dle tabulky výrobků /  kompletní dodávka,montáž ,doprava ,přesun /</t>
  </si>
  <si>
    <t>766R601</t>
  </si>
  <si>
    <t>12/P-Dveře HPL jednokřídlové otočné plné  800/1970 vč.kování /odstín a další popis  dle tabulky výrobků /  kompletní dodávka,montáž ,doprava ,přesun /</t>
  </si>
  <si>
    <t>766R61</t>
  </si>
  <si>
    <t>13/L-Dveře HPL jednokřídlové otočné plné  800/1970  vč.kování /odstín a další popis  dle tabulky výrobků /  kompletní dodávka,montáž ,doprava ,přesun /</t>
  </si>
  <si>
    <t>766R611</t>
  </si>
  <si>
    <t>13/P-Dveře HPL jednokřídlové otočné plné  800/1970  vč.kování /odstín a další popis  dle tabulky výrobků /  kompletní dodávka,montáž ,doprava ,přesun /</t>
  </si>
  <si>
    <t>766R62</t>
  </si>
  <si>
    <t>14/L-Dveře HPL jednokřídlové otočné plné  700/1970  vč.kování /odstín a další popis  dle tabulky výrobků /  kompletní dodávka,montáž ,doprava ,přesun /</t>
  </si>
  <si>
    <t>766R621</t>
  </si>
  <si>
    <t>14/P-Dveře HPL jednokřídlové otočné plné  700/1970  vč.kování /odstín a další popis  dle tabulky výrobků /  kompletní dodávka,montáž ,doprava/</t>
  </si>
  <si>
    <t>766R631</t>
  </si>
  <si>
    <t>17/P-Dveře HPL jednokřídlové otočné plné  800/1970 vč.kování /odstín a další popis  dle tabulky výrobků /  kompletní dodávka,montáž ,doprava ,přesun /</t>
  </si>
  <si>
    <t>766R6011</t>
  </si>
  <si>
    <t>18/L-Dveře HPL jednokřídlové otočné plné  800/1970 vč.kování /odstín a další popis  dle tabulky výrobků /  kompletní dodávka,montáž ,doprava ,přesun /</t>
  </si>
  <si>
    <t>766R6012</t>
  </si>
  <si>
    <t>18/P-Dveře HPL jednokřídlové otočné plné  800/1970 vč.kování /odstín a další popis  dle tabulky výrobků /  kompletní dodávka,montáž ,doprava ,přesun /</t>
  </si>
  <si>
    <t>766R6022</t>
  </si>
  <si>
    <t>19/P-Dveře HPL jednokřídlové otočné plné  800/1970 vč.kování /odstín a další popis  dle tabulky výrobků /  kompletní dodávka,montáž ,doprava ,přesun /</t>
  </si>
  <si>
    <t>766R6031</t>
  </si>
  <si>
    <t>20/L-Dveře HPL jednokřídlové otočné plné  800/1970 vč.kování /odstín a další popis  dle tabulky výrobků /  kompletní dodávka,montáž ,doprava ,přesun /</t>
  </si>
  <si>
    <t>766R6021</t>
  </si>
  <si>
    <t>19/L-Dveře HPL jednokřídlové otočné plné  800/1970 vč.kování /odstín a další popis  dle tabulky výrobků /  kompletní dodávka,montáž ,doprava ,přesun /</t>
  </si>
  <si>
    <t>766R6032</t>
  </si>
  <si>
    <t>20/P-Dveře HPL jednokřídlové otočné plné  800/1970 vč.kování /odstín a další popis  dle tabulky výrobků /  kompletní dodávka,montáž ,doprava ,přesun /</t>
  </si>
  <si>
    <t>766R6041</t>
  </si>
  <si>
    <t>21/L-Dveře HPL jednokřídlové otočné plné  800/1970 vč.kování /odstín a další popis  dle tabulky výrobků /  kompletní dodávka,montáž ,doprava ,přesun /</t>
  </si>
  <si>
    <t>766R6042</t>
  </si>
  <si>
    <t>21/P-Dveře HPL jednokřídlové otočné plné  800/1970 vč.kování /odstín a další popis  dle tabulky výrobků /  kompletní dodávka,montáž ,doprava ,přesun /</t>
  </si>
  <si>
    <t>766R6051</t>
  </si>
  <si>
    <t>22/L-Dveře HPL jednokřídlové otočné plné  700/1970 vč.kování /odstín a další popis  dle tabulky výrobků /  kompletní dodávka,montáž ,doprava ,přesun /</t>
  </si>
  <si>
    <t>766R6052</t>
  </si>
  <si>
    <t>22/P-Dveře HPL jednokřídlové otočné plné  700/1970 vč.kování /odstín a další popis  dle tabulky výrobků /  kompletní dodávka,montáž ,doprava ,přesun /</t>
  </si>
  <si>
    <t>766R6062</t>
  </si>
  <si>
    <t>23/P-Dveře HPL jednokřídlové otočné plné  800/1970 vč.kování /odstín a další popis  dle tabulky výrobků /  kompletní dodávka,montáž ,doprava ,přesun /</t>
  </si>
  <si>
    <t>766R60631</t>
  </si>
  <si>
    <t>24/L-Dveře HPL jednokřídlové otočné plné  700/1970 vč.kování /odstín a další popis  dle tabulky výrobků /  kompletní dodávka,montáž ,doprava ,přesun /</t>
  </si>
  <si>
    <t>766R6063</t>
  </si>
  <si>
    <t>24/P-Dveře HPL jednokřídlové otočné plné  700/1970 vč.kování /odstín a další popis  dle tabulky výrobků /  kompletní dodávka,montáž ,doprava ,přesun /</t>
  </si>
  <si>
    <t>766R6110</t>
  </si>
  <si>
    <t>25/L-Dveře HPL jednokřídlové otočné plné  800/1970  vč.kování /odstín a další popis  dle tabulky výrobků /  kompletní dodávka,montáž ,doprava ,přesun /</t>
  </si>
  <si>
    <t>766R6111</t>
  </si>
  <si>
    <t>25/P-Dveře HPL jednokřídlové otočné plné  800/1970  vč.kování /odstín a další popis  dle tabulky výrobků /  kompletní dodávka,montáž ,doprava ,přesun /</t>
  </si>
  <si>
    <t>R7663</t>
  </si>
  <si>
    <t xml:space="preserve">Generální klíč  předběžně </t>
  </si>
  <si>
    <t>45+6+8</t>
  </si>
  <si>
    <t>766R28</t>
  </si>
  <si>
    <t xml:space="preserve">T02-Kuchyňská linka s pracovní deskou š.600mm spodní, horní skříňky dl.4400 - popis, materiál , berevnost ,vybavení  dle popisu v tabulce kuchyň.linky      </t>
  </si>
  <si>
    <t>kompletní dodávka a montáž</t>
  </si>
  <si>
    <t>nerez dřez s okap plochou</t>
  </si>
  <si>
    <t>7670</t>
  </si>
  <si>
    <t>767165111</t>
  </si>
  <si>
    <t>Montáž madla z trubek nebo tenkostěnných profilů šroubovaného</t>
  </si>
  <si>
    <t>3,45*4</t>
  </si>
  <si>
    <t>2,55*2</t>
  </si>
  <si>
    <t>953941211</t>
  </si>
  <si>
    <t>Osazování kovových konzol nebo kotev bez jejich dodání</t>
  </si>
  <si>
    <t>423928720</t>
  </si>
  <si>
    <t xml:space="preserve">konzole </t>
  </si>
  <si>
    <t>76703</t>
  </si>
  <si>
    <t>S03- Madlo schodišťové ocelové dl.3,45m /další popis dle tabulky výrobků -  kompletní dodávka vč.nátěru,doprava,přesun hmot</t>
  </si>
  <si>
    <t>76717</t>
  </si>
  <si>
    <t>S21- Madlo schodišťové ocelové dl.2,55m /další popis dle tabulky výrobků -  kompletní dodávka,vč.nátěru,doprava,přesun hmot</t>
  </si>
  <si>
    <t>767R1</t>
  </si>
  <si>
    <t xml:space="preserve">01/P Dveře jednokřídlové 800/1970 otočné plné bez prahu žárově pozink.plech EW 15 DP3-C   / odstín a další popis  dle tabulky výrobků / kompletní dodávka,montáž ,doprava ,přesun </t>
  </si>
  <si>
    <t>767R2</t>
  </si>
  <si>
    <t xml:space="preserve">02/L Dveře jednokřídlové 900/1970 otočné plné bez prahu žárově pozink.plech EW 15 DP3-C   / odstín a další popis  dle tabulky výrobků / kompletní dodávka,montáž  ,doprava ,přesun </t>
  </si>
  <si>
    <t>767R3</t>
  </si>
  <si>
    <t xml:space="preserve">03/P Dveře jednokřídlové 900/1970 otočné plné bez prahu žárově pozink.plech EW 30 DP3-C   / odstín a další popis  dle tabulky výrobků / kompletní dodávka,montáž  ,doprava ,přesun </t>
  </si>
  <si>
    <t>767R4</t>
  </si>
  <si>
    <t xml:space="preserve">04/P Dveře dvoukřídlové1600/1970 otočné plné bez prahu žárově pozink.plech EW 30 DP3-C   / odstín a další popis  dle tabulky výrobků / kompletní dodávka,montáž  ,doprava ,přesun </t>
  </si>
  <si>
    <t>767R5</t>
  </si>
  <si>
    <t xml:space="preserve">05/P Dveře jednokřídlové 900/1970 otočné plné bez prahu žárově pozink.plech  / odstín a další popis  dle tabulky výrobků / kompletní dodávka,montáž ,doprava ,přesun </t>
  </si>
  <si>
    <t>767R6</t>
  </si>
  <si>
    <t xml:space="preserve">06/P Dveře jednokřídlové 700/1970 otočné plné bez prahu žárově pozink.plech  / odstín a další popis  dle tabulky výrobků / kompletní dodávka,montáž  ,doprava ,přesun </t>
  </si>
  <si>
    <t>767R611</t>
  </si>
  <si>
    <t xml:space="preserve">07/P Dveře jednokřídlové 1200/1970 otočné plné bez prahu žárově pozink.plech  / odstín a další popis  dle tabulky výrobků / kompletní dodávka,montáž  ,doprava ,přesun </t>
  </si>
  <si>
    <t>767R51</t>
  </si>
  <si>
    <t xml:space="preserve">08/L Dveře jednokřídlové 900/1970 otočné plné bez prahu žárově pozink.plech  EW 30 DP3-C   / odstín a další popis  dle tabulky výrobků / kompletní dodávka,montáž ,doprava ,přesun </t>
  </si>
  <si>
    <t>767R45</t>
  </si>
  <si>
    <t>04-Prosklená stěna s dveřmi 2400/2100 z Al profilů  izolační U=0,6W/m2K,vč.systém.zárubně pro osazení do sedvič.panelů celkový součin U=1,1W/m2K / odstín a další popis  dle tabulky výrobků / kompletní dodávka,montáž vč.začištění,olištování ,doprava,přesun</t>
  </si>
  <si>
    <t>osazení do sendvič.PUR panelů</t>
  </si>
  <si>
    <t>R76741</t>
  </si>
  <si>
    <t>05-Dveře jednokřídlové plné otočné-vícekomorový  AL profil 900/1970 vč.systémové zárubně pro osazení do sedvičových PUR panelů   /pož.odol. EI 15 DP3-C /  odstín a další popis  dle tabulky výrobků / kompletní dodávka,montáž ,doprava, přesun</t>
  </si>
  <si>
    <t>R76742</t>
  </si>
  <si>
    <t>06-Dveře jednokřídlové plné otočné-vícekomorový  AL profil 900/1970  vč.systémové zárubně  pro osazení do sedvičových PUR panelů  /pož.odol. EI 15 DP3-C /  odstín a další popis  dle tabulky výrobků / kompletní dodávka,montáž ,doprava,přesun</t>
  </si>
  <si>
    <t>R76743</t>
  </si>
  <si>
    <t>07-Dveře jednokřídlové  plné otočné-vícekomorový  AL profil 800/1970 vč.systémové zárubně  pro osazení do sedvičových PUR panelů  /pož.odol. EI 30 DP3-C /  odstín a další popis  dle tabulky výrobků / kompletní dodávka,montáž ,doprava ,přesun</t>
  </si>
  <si>
    <t>R76744</t>
  </si>
  <si>
    <t>08-Dveře jednokřídlové  plné  otočné-  AL plech 900/1970 vč.systémové zárubně  pro osazení do sedvičových PUR panelů  /  odstín a další popis  dle tabulky výrobků / kompletní dodávka,montáž ,doprava,přesun</t>
  </si>
  <si>
    <t>R76745</t>
  </si>
  <si>
    <t>09-Dveře jednokřídlové plné otočné-  AL plech  900/1970 vč.systémové zárubně  pro osazení do sedvičových PUR panelů  /  odstín a další popis  dle tabulky výrobků / kompletní dodávka,montáž ,doprava,přesun</t>
  </si>
  <si>
    <t>R76746</t>
  </si>
  <si>
    <t>10-Dveře jednokřídlové otočné-  AL plech  900/1970 částečně prosklené vč.systémové zárubně  pro osazení do sedvičových PUR panelů  /  odstín a další popis  dle tabulky výrobků / kompletní dodávka,montáž ,doprava,přesun</t>
  </si>
  <si>
    <t>R76747</t>
  </si>
  <si>
    <t>11-Dveře dvoukřídlové otočné-  AL plech 1600/1970 částečně prosklené  vč.systémové zárubně  pro osazení do sedvičových PUR panelů /  odstín a další popis  dle tabulky výrobků / kompletní dodávka,montáž ,doprava,přesun</t>
  </si>
  <si>
    <t>767R61</t>
  </si>
  <si>
    <t>15/P Dveře jednokřídlové 1200/1970 posuvné na stěnu plné nerezové vč.posuvů a nerez zárubně pro posuvné dveře  před zdí / odstín a další popis  dle tabulky výrobků / kompletní dodávka,montáž vč.začištění,olištování ,doprava,přesun</t>
  </si>
  <si>
    <t xml:space="preserve">bude upřesněno před realizací  !!!/ mycí box </t>
  </si>
  <si>
    <t>767R62</t>
  </si>
  <si>
    <t>15/L Dveře jednokřídlové 1200/1970 posuvné na stěnu plné nerezové vč.posuvů a nerez zárubně pro posuvné dveře před zdí / odstín a další popis  dle tabulky výrobků / kompletní dodávka,montáž vč.začištění,olištování ,doprava,přesun</t>
  </si>
  <si>
    <t>767R49</t>
  </si>
  <si>
    <t xml:space="preserve">16/L Dveře dvoukřídlové1800/1970 otočné plné bez prahu žárově pozink.plech   / odstín a další popis  dle tabulky výrobků / kompletní dodávka,montáž  ,doprava ,přesun </t>
  </si>
  <si>
    <t>767R610</t>
  </si>
  <si>
    <t xml:space="preserve">26/L Dveře jednokřídlové 1200/1970 otočné plné bez prahu žárově pozink.plech  / odstín a další popis  dle tabulky výrobků / kompletní dodávka,montáž  ,doprava ,přesun </t>
  </si>
  <si>
    <t>767R613</t>
  </si>
  <si>
    <t xml:space="preserve">26/P Dveře jednokřídlové 1200/1970 otočné plné bez prahu žárově pozink.plech  / odstín a další popis  dle tabulky výrobků / kompletní dodávka,montáž  ,doprava ,přesun </t>
  </si>
  <si>
    <t>R7675</t>
  </si>
  <si>
    <t>Zabezpečovací  systémy komplet vč.montáže ,revize a předání do užívání</t>
  </si>
  <si>
    <t>R76762</t>
  </si>
  <si>
    <t>R7672</t>
  </si>
  <si>
    <t xml:space="preserve">12-Sekční průmyslová vrata 3000/2400  prosvětlovací pás   /odstín a další  dle výpisu vrat/   dodávka,montáž,doprava,zprovoznění </t>
  </si>
  <si>
    <t>R7673</t>
  </si>
  <si>
    <t xml:space="preserve">13-Sekční průmyslová vrata 3000/3200  prosvětlovací pás   /odstín a další  dle výpisu vrat/   dodávka,montáž,doprava,zprovoznění </t>
  </si>
  <si>
    <t>R7674</t>
  </si>
  <si>
    <t xml:space="preserve">14-Rychloběžná rolovací vrata  2600/2400 prosvětlovací pás   /odstín a další  dle výpisu vrat/   dodávka,montáž,doprava,zprovoznění </t>
  </si>
  <si>
    <t>76701</t>
  </si>
  <si>
    <t>S01-Požární žebřík s ochran.košem / další popis  dle tabulky výrobků / kompletní dodávka,montáž ,doprava,přesun hmot</t>
  </si>
  <si>
    <t>76702</t>
  </si>
  <si>
    <t>S02-  Vstupní čistící rohože 1200/1600 zapuštěné do podlahy vč.AL.rámu  /další popis dle tabulky výrobků -  kompletní dodávka,montáž,doprava,přesun hmot</t>
  </si>
  <si>
    <t>767161232</t>
  </si>
  <si>
    <t>Montáž zábradlí rovného z profilové oceli  hmotnosti do 45 kg  vč.dodávky a montáže kotevniho materiálu</t>
  </si>
  <si>
    <t>1,1+18,68+10,67+(1,75+0,85)</t>
  </si>
  <si>
    <t>767220520</t>
  </si>
  <si>
    <t>Montáž zábradlí schodišťového z profilové oceli na ocel konstrukci hmotnosti do 40 kg  vč.dodávky a montáže kotevniho materiálu</t>
  </si>
  <si>
    <t>7,6*2+12,75+5,05+7,0+5,4+5,05</t>
  </si>
  <si>
    <t>76704</t>
  </si>
  <si>
    <t>S04- Zábradlí ocelové v.1,1m dl.1,1m /další popis dle tabulky výrobků -  kompletní dodávka,doprava,přesun hmot</t>
  </si>
  <si>
    <t>76705</t>
  </si>
  <si>
    <t>S05- Zábradlí ocelové v.1,1m dl.18,68m /další popis dle tabulky výrobků -  kompletní dodávka,doprava,přesun hmot</t>
  </si>
  <si>
    <t>76706</t>
  </si>
  <si>
    <t>S06- Zábradlí ocelové v.1,1m dl.10,67m /další popis dle tabulky výrobků -  kompletní dodávka,doprava,přesun hmot</t>
  </si>
  <si>
    <t>76707</t>
  </si>
  <si>
    <t>S07- Zábradlí ocelové v.1,1m dl.7,6m /další popis dle tabulky výrobků -  kompletní dodávka,doprava,přesun hmot</t>
  </si>
  <si>
    <t>R76738</t>
  </si>
  <si>
    <t>S08-Hasicí přístroj 6kg  práškový hasící schopnost dle PBŘ / dodávka a osazení</t>
  </si>
  <si>
    <t>23</t>
  </si>
  <si>
    <t>76708</t>
  </si>
  <si>
    <t>S10- Zábradlí ocelové v.1,1m dl.12,75m /další popis dle tabulky výrobků -  kompletní dodávka,doprava,přesun hmot</t>
  </si>
  <si>
    <t>R76720</t>
  </si>
  <si>
    <t>S09-Fotoluminiscenční  tabulky  bezpečnostní informační    dodávka a osazení</t>
  </si>
  <si>
    <t>76709</t>
  </si>
  <si>
    <t>S11- Zábradlí ocelové v.1,1m dl.5,05m /další popis dle tabulky výrobků -  kompletní dodávka,doprava,přesun hmot</t>
  </si>
  <si>
    <t>76710</t>
  </si>
  <si>
    <t>S12- Zábradlí ocelové v.1,1m dl.7,00m /další popis dle tabulky výrobků -  kompletní dodávka,doprava,přesun hmot</t>
  </si>
  <si>
    <t>76711</t>
  </si>
  <si>
    <t>S13- Zábradlí ocelové v.1,1m dl.5,4m /další popis dle tabulky výrobků -  kompletní dodávka,doprava,přesun hmot</t>
  </si>
  <si>
    <t>76712</t>
  </si>
  <si>
    <t>S14- Zábradlí ocelové v.1,1m dl.5,05m /další popis dle tabulky výrobků -  kompletní dodávka,doprava,přesun hmot</t>
  </si>
  <si>
    <t>R76761</t>
  </si>
  <si>
    <t>S16-Výtah lanový osobní /další dle tabulky a tech zprávy/ komplet.vč.montáže ,proj.dokumentace,dopravy, předání do užívání....... a ostatních nákladů dle nabídky dodavatele</t>
  </si>
  <si>
    <t>R7676</t>
  </si>
  <si>
    <t>S15-Montovaná vestavěná kancelář / /dále dle popisu v tabulce a v tech. zprávě/ kompletní  dodávka ,montáž,doprava,přes.hmot a ostatních nákladů dle nabídky dodavatele</t>
  </si>
  <si>
    <t>opláčtění,zastropení,opláštění prostoru nad velínem do podhledu střešní konstrukce</t>
  </si>
  <si>
    <t>76713</t>
  </si>
  <si>
    <t>S17- Zábradlí ocelové v.1,1m dl.1,75+0,85m /další popis dle tabulky výrobků -  kompletní dodávka,doprava,přesun hmot</t>
  </si>
  <si>
    <t>76714</t>
  </si>
  <si>
    <t>S18- Stříška nad vstupem 4000/1500 vč.kotevního materiílu /další popis dle tabulky výrobků -  kompletní dodávka,montáž,doprava,přesun hmot</t>
  </si>
  <si>
    <t>76715</t>
  </si>
  <si>
    <t>S19- Stříška nad vstupem 3000/1500 vč.kotevního materiílu /další popis dle tabulky výrobků -  kompletní dodávka,montáž,doprava,přesun hmot</t>
  </si>
  <si>
    <t>76716</t>
  </si>
  <si>
    <t>S20- Stříška nad vstupem 8000/1500 vč.kotevního materiílu  /další popis dle tabulky výrobků -  kompletní dodávka,montáž,doprava,přesun hmot</t>
  </si>
  <si>
    <t>767R7171</t>
  </si>
  <si>
    <t>Dílenská dokumentace přístřešků</t>
  </si>
  <si>
    <t>254</t>
  </si>
  <si>
    <t>899311111</t>
  </si>
  <si>
    <t>Osazení poklopů s rámem hmotnosti do 50 kg</t>
  </si>
  <si>
    <t>286R1</t>
  </si>
  <si>
    <t>S22-Poklop pro zadláždění z AL profilů 1200/900 /další popis dle tabulky výrobků</t>
  </si>
  <si>
    <t>R767622</t>
  </si>
  <si>
    <t>S23-Automatický mycí box na vozíky provedení nerez vč.vodotěsných dveří s průhledem / /dále dle popisu v tabulce a v tech. zprávě/ kompletní  dodávka ,montáž,doprava,přes.hmot a ostatních nákladů dle nabídky dodavatele</t>
  </si>
  <si>
    <t>76718</t>
  </si>
  <si>
    <t>15-Vnitřní výplň s pevným zasklením-plexisklo 5600/3900  /další popis dle tabulky výrobků -  kompletní dodávka,montáž s olištováním,doprava,přesun hmot</t>
  </si>
  <si>
    <t>76719</t>
  </si>
  <si>
    <t>16-Vnitřní výplň s pevným zasklením-plexisklo 5550/3900  /další popis dle tabulky výrobků -  kompletní dodávka,montáž c,doprava,přesun hmot</t>
  </si>
  <si>
    <t>767R131</t>
  </si>
  <si>
    <t>SCH01- Ocelové schodiště /další popis dle konstrukčního výkresu statiky- povrchová úprava zinkování,nátěr/ kompletní dodávka, montáž ,doprava,přesun hmot</t>
  </si>
  <si>
    <t xml:space="preserve">váha vč.spoj.materiáku a prořezu 542,26kg </t>
  </si>
  <si>
    <t>767R132</t>
  </si>
  <si>
    <t>SCH02- Ocelové schodiště /další popis dle konstrukčního výkresu statiky- povrchová úprava zinkování,nátěr/ kompletní dodávka, montáž ,doprava,přesun hmot</t>
  </si>
  <si>
    <t xml:space="preserve">váha vč.spoj.materiáku a prořezu 572,77kg </t>
  </si>
  <si>
    <t>767R133</t>
  </si>
  <si>
    <t>SCH03- Ocelové schodiště /další popis dle konstrukčního výkresu statiky- povrchová úprava zinkování,nátěr/ kompletní dodávka, montáž ,doprava,přesun hmot</t>
  </si>
  <si>
    <t>váha vč.spoj.materiáku a prořezu 543,0kg</t>
  </si>
  <si>
    <t>767R134</t>
  </si>
  <si>
    <t>SCH04- Ocelové schodiště /další popis dle konstrukčního výkresu statiky- povrchová úprava zinkování,nátěr/ kompletní dodávka, montáž ,doprava,přesun hmot</t>
  </si>
  <si>
    <t>váha vč.spoj.materiáku a prořezu 832,61kg</t>
  </si>
  <si>
    <t>767R135</t>
  </si>
  <si>
    <t>SCH05- Ocelové schodiště /další popis dle konstrukčního výkresu statiky- povrchová úprava zinkování,nátěr/ kompletní dodávka, montáž ,doprava,přesun hmot</t>
  </si>
  <si>
    <t>váha vč.spoj.materiáku a prořezu 1709,64kg</t>
  </si>
  <si>
    <t>767R136</t>
  </si>
  <si>
    <t>SCH06- Ocelové schodiště /další popis dle konstrukčního výkresu statiky- povrchová úprava zinkování,nátěr/ kompletní dodávka, montáž ,doprava,přesun hmot</t>
  </si>
  <si>
    <t>váha vč.spoj.materiáku a prořezu 1049,0kg</t>
  </si>
  <si>
    <t>767R137</t>
  </si>
  <si>
    <t>Ocelová nosná konstrukce dělící stěny na ose 8  /další popis dle konstrukčního výkresu statiky- povrchová úprava zinkování,nátěr/ kompletní dodávka, montáž ,doprava,přesun hmot</t>
  </si>
  <si>
    <t>váha vč.spoj.materiáku a prořezu 3497,8kg</t>
  </si>
  <si>
    <t>767R138</t>
  </si>
  <si>
    <t>Ocelové paždíky a překlady-prostupy technologií   /další popis dle konstrukčního výkresu statiky- povrchová úprava zinkování,nátěr/ kompletní dodávka, montáž ,doprava,přesun hmot</t>
  </si>
  <si>
    <t>předpoklad</t>
  </si>
  <si>
    <t>váha vč.spoj.materiáku a prořezu cca 2000,0kg</t>
  </si>
  <si>
    <t>767R139</t>
  </si>
  <si>
    <t>Ocelové paždíky a překlady pro okna ,dveře,vrata  v obvodovém plášti /další popis dle konstrukčního výkresu statiky- povrchová úprava zinkování,nátěr/ kompletní dodávka, montáž ,doprava,přesun hmot</t>
  </si>
  <si>
    <t>váha vč.spoj.materiáku a prořezu 7403,16kg</t>
  </si>
  <si>
    <t>767R140</t>
  </si>
  <si>
    <t>Ocelové sloupy pro vedení přípojek medií   typ A,B/další popis dle konstrukčního výkresu statiky- povrchová úprava zinkování,nátěr/ kompletní dodávka, montáž ,doprava,přesun hmot</t>
  </si>
  <si>
    <t xml:space="preserve">váha vč.spoj.materiáku a prořezu </t>
  </si>
  <si>
    <t xml:space="preserve">  vaha: 1723,47+4160,32 = 5883,79kg</t>
  </si>
  <si>
    <t>767R141</t>
  </si>
  <si>
    <t>Ocelové sloupy pro vedení přípojek medií   typ C,D,E /další popis dle konstrukčního výkresu statiky- povrchová úprava zinkování,nátěr/ kompletní dodávka, montáž ,doprava,přesun hmot</t>
  </si>
  <si>
    <t>váha: 531,35+532,47+1257,51=2321,33kg</t>
  </si>
  <si>
    <t>767R142</t>
  </si>
  <si>
    <t>OSVx-Ocelové výměny ve střeše /další popis dle konstrukčního výkresu statiky- povrchová úprava zinkování,nátěr/ kompletní dodávka, montáž ,doprava,přesun hmot</t>
  </si>
  <si>
    <t>váha: 3751kg</t>
  </si>
  <si>
    <t>767R145</t>
  </si>
  <si>
    <t>Dílenská dokumentace ocelových konstrukcí</t>
  </si>
  <si>
    <t>767R143</t>
  </si>
  <si>
    <t>S24-Podlahový pororošt s protiskluz.úpravou SP30/2-34/38/ povrchová úprava zinkování,nátěr/ kompletní dodávka, montáž ,doprava,přesun hmot</t>
  </si>
  <si>
    <t>953942121</t>
  </si>
  <si>
    <t xml:space="preserve">Osazování ochranných úhelníků bez jejich dodání  dl.3m </t>
  </si>
  <si>
    <t>767R144</t>
  </si>
  <si>
    <t>S26-Ocelový profil nerezový L  50/50/5  dl.3000mm dodávka ,doprava,přesun hmot -okování hrany podlahy ve vratech</t>
  </si>
  <si>
    <t>rám pro uložení pororoštů</t>
  </si>
  <si>
    <t>27,0*2</t>
  </si>
  <si>
    <t>767R146</t>
  </si>
  <si>
    <t xml:space="preserve">S25-Ocelový rám z profil  L  45/30/4   dodávka ,doprava,přesun hmot </t>
  </si>
  <si>
    <t>998767102</t>
  </si>
  <si>
    <t>Přesun hmot tonážní pro zámečnické konstrukce v objektech v do 12 m</t>
  </si>
  <si>
    <t xml:space="preserve">Montáž soklíků z dlaždic keramických rovných flexibilní lepidlo v do 90 mm </t>
  </si>
  <si>
    <t>17,84+10,2+17,6+19,9+21,52+29,72+7,74</t>
  </si>
  <si>
    <t>17,2+20,7+32,0+25,02+37,6+81,8+89,3</t>
  </si>
  <si>
    <t>771473132</t>
  </si>
  <si>
    <t>Montáž soklíků z dlaždic keramických schodišťových stupňovitých lepených v do 90 mm</t>
  </si>
  <si>
    <t>12,0+7,0</t>
  </si>
  <si>
    <t>5976</t>
  </si>
  <si>
    <t>sokl  podlahy  30 x 8 x 0,8 cm I. j.</t>
  </si>
  <si>
    <t>428,14*1,04</t>
  </si>
  <si>
    <t>19,0*1,04</t>
  </si>
  <si>
    <t>771574351</t>
  </si>
  <si>
    <t>Montáž podlah keramických režných protiskluz lepených rychletuhnoucím flexi lepidlem do 50 ks/ m2</t>
  </si>
  <si>
    <t>5,15+2,85+2,85+4,43+5,7+5,39+5,11+4,65</t>
  </si>
  <si>
    <t>1,9+1,9+1,82</t>
  </si>
  <si>
    <t>1,1*10*2</t>
  </si>
  <si>
    <t>771273242</t>
  </si>
  <si>
    <t>Montáž obkladů podstupnic z dlaždic protiskluzných keramických lepených v do 200 mm</t>
  </si>
  <si>
    <t>5971</t>
  </si>
  <si>
    <t>22,0*1,04</t>
  </si>
  <si>
    <t>Vyrovnání podkladu samonivelační stěrkou tl 3 mm pevnosti 30 Mpa/</t>
  </si>
  <si>
    <t>776R121</t>
  </si>
  <si>
    <t>Disperzní penetrace  na  savé porézní podklady  /</t>
  </si>
  <si>
    <t>776R23</t>
  </si>
  <si>
    <t>vč.provedení soklu v.80mm dl.cca 143,57+22,6+11,58+169,34+87,02+72,06 =506,17m</t>
  </si>
  <si>
    <t>531,83+28,4+7,64</t>
  </si>
  <si>
    <t>1372,5+281,71+237,39</t>
  </si>
  <si>
    <t>284R11</t>
  </si>
  <si>
    <t>PVC vinylové dílce , tl.6,0mm,nášl.vrst. 2,0mm,PUR,R10,Bfl s1,bez ftal. pro extrémně namahané provozy   /dále dle.l popisu v tech. zprávě , kniha standardů...../vč.provedení soklu v.80mm</t>
  </si>
  <si>
    <t>vč. soklu v.80mm dl.cca 506,17m</t>
  </si>
  <si>
    <t>2459,47*1,04</t>
  </si>
  <si>
    <t>776261111</t>
  </si>
  <si>
    <t>montáž  dielektr.koberce lepení pásů z pryže standardním lepidlem</t>
  </si>
  <si>
    <t>5,36*1,6</t>
  </si>
  <si>
    <t>272511000</t>
  </si>
  <si>
    <t>koberec dielektrický S1, černá do 26 kV šířka 1300 mm síla 5 mm / viz kniha standardů</t>
  </si>
  <si>
    <t>8,6*1,04</t>
  </si>
  <si>
    <t>776121311</t>
  </si>
  <si>
    <t>Vodou ředitelná penetrace savého podkladu povlakových podlah ředěná v poměru 1:1</t>
  </si>
  <si>
    <t>Vyrovnání podkladu povlakových podlah stěrkou pevnosti 20 MPa tl 10 mm</t>
  </si>
  <si>
    <t>8,6</t>
  </si>
  <si>
    <t>777</t>
  </si>
  <si>
    <t>Podlahy lité</t>
  </si>
  <si>
    <t>777R21</t>
  </si>
  <si>
    <t>Silnovrstvá samonivelační stěrka na bázi vysokopevnostních rychlovazných cementů s konečnou pevností v tlaku110 Mpa tl. 8 mm  /viz kniha standardů</t>
  </si>
  <si>
    <t>Dodávka a dodávka vč.přípravy podkladu</t>
  </si>
  <si>
    <t>274,39+267,93</t>
  </si>
  <si>
    <t>998777102</t>
  </si>
  <si>
    <t>Přesun hmot tonážní pro podlahy lité v objektech v do 12 m</t>
  </si>
  <si>
    <t>781R4731</t>
  </si>
  <si>
    <t xml:space="preserve">Montáž obkladů vnitřních keramických hladkých do 45 ks/m2 lepených standardním lepidlem /  vč.hrana, ukončovacích lišt,  </t>
  </si>
  <si>
    <t>2*(6,1+4,8)*2,1+0,3*4*2,1-(1,8*1,97)</t>
  </si>
  <si>
    <t>2*(2,45+2,94)*2,1-(1,2*1,97)*2</t>
  </si>
  <si>
    <t>2*(1,84+1,84)*2,1-(0,7*1,97)*2</t>
  </si>
  <si>
    <t>2*(1,84+1,0)*2,1-(0,7*1,97)+1,0*0,15</t>
  </si>
  <si>
    <t>2*(2,94+2,1)*2,1-(0,8*1,97)*2</t>
  </si>
  <si>
    <t>2*(2,94+0,9)*2,1-(0,8*1,97)*2</t>
  </si>
  <si>
    <t>2*(2,94+2,58)*2,1-(0,8*1,97)</t>
  </si>
  <si>
    <t>2*(1,5+1,84)*2,1-(0,7*1,97)*2</t>
  </si>
  <si>
    <t>2*(1,5+1,0)*2,1-(0,7*1,97)</t>
  </si>
  <si>
    <t>2*(4,07+2,4)*2,1-(0,7*1,97)</t>
  </si>
  <si>
    <t>2*(3,0+1,85)*2,1+(2*1,6)*2,1+(1,85*2)*2,1-(0,7*1,97)*3+(2*0,9*0,15)</t>
  </si>
  <si>
    <t>2*(3,0+1,65)*2,1-(0,8*1,97)</t>
  </si>
  <si>
    <t>2*(3,0+1,58)*2,1+2,1*1,0*2,1-(0,7*1,97)+0,9*0,15</t>
  </si>
  <si>
    <t>2*(1,8+1,0)*2,1-0,7*1,97</t>
  </si>
  <si>
    <t>2*(2,8+4,03)*2,1+2*(1,8+2*1,7)*2,1+(0,9*0,15*2)-(0,8*1,97*2+0,7*1,97*2)</t>
  </si>
  <si>
    <t>2*(1,6+1,75)*2,1-0,8*1,97</t>
  </si>
  <si>
    <t>2*(3,6+6,2)*2,1+2*(1,5+1,0)*2,1+2*(1,75*1,0)*2,1+2*(1,75+1,0)*2,1+2*(2,8+2*1,6)*2,1-(0,8*1,97*2+0,7*1,97*6)</t>
  </si>
  <si>
    <t>(5,0+0,3+0,6)*1,5</t>
  </si>
  <si>
    <t>Příplatek k montáži obkladů vnitřních keramických hladkých za plochu do 10 m2</t>
  </si>
  <si>
    <t>Příplatek k montáži obkladů vnitřních keramických hladkých za lepením lepidlem dvousložkovým</t>
  </si>
  <si>
    <t>597R61</t>
  </si>
  <si>
    <t>obkládačky keramické   tl.10mm formát dle výběru investora  / vč.hran, ukončovacích lišt,... / dále dle  kniha standardů</t>
  </si>
  <si>
    <t>480,12*1,04</t>
  </si>
  <si>
    <t>Součet5</t>
  </si>
  <si>
    <t>783</t>
  </si>
  <si>
    <t>Dokončovací práce - nátěry</t>
  </si>
  <si>
    <t>783801201/</t>
  </si>
  <si>
    <t>Obroušení omítek před provedením nátěru /příprava podkladu</t>
  </si>
  <si>
    <t>783813131</t>
  </si>
  <si>
    <t>Penetrační  nátěr hladkých, tenkovrstvých zrnitých a štukových omítek</t>
  </si>
  <si>
    <t>Olejový nátěr hladkých, zrnitých tenkovrstvých nebo štukových omítek vnitřní ,beton.ploch  /odolný proti desinfekčním prostředkům</t>
  </si>
  <si>
    <t>mč.1.01 -odolný proti desinfekčním prostředkům</t>
  </si>
  <si>
    <t>(18,4+0,4+2,7+6,4+2,7)*2,0</t>
  </si>
  <si>
    <t>-((0,8*4+0,7*2+1,2+0,9*2+1,8)*1,97+3,0)*2,0</t>
  </si>
  <si>
    <t>(2*0,5+0,4)*5*2,0</t>
  </si>
  <si>
    <t>(2*0,4+0,4)*11*2,0</t>
  </si>
  <si>
    <t>(6,0+1,0+54,4+10,5)*0,8</t>
  </si>
  <si>
    <t>mč.1.08</t>
  </si>
  <si>
    <t>(2*6,2+2,91)*2,0</t>
  </si>
  <si>
    <t>-0,9*1,97*2</t>
  </si>
  <si>
    <t>(0,4+0,5)*2,0</t>
  </si>
  <si>
    <t>2,9*0,8</t>
  </si>
  <si>
    <t>mč. 1.09,1.10</t>
  </si>
  <si>
    <t>2*2,2*2,0</t>
  </si>
  <si>
    <t>2*4,2+2,4*2,0</t>
  </si>
  <si>
    <t>mč.1.11</t>
  </si>
  <si>
    <t>(2*3,1+5,36)*2,0</t>
  </si>
  <si>
    <t>-(0,8*1,97)*2</t>
  </si>
  <si>
    <t>(2*0,5+0,4)*2,0</t>
  </si>
  <si>
    <t>5,36*0,8</t>
  </si>
  <si>
    <t>mč.1.15</t>
  </si>
  <si>
    <t>(2*6,2+3,1)*2,0</t>
  </si>
  <si>
    <t>3,1*0,8</t>
  </si>
  <si>
    <t>mč.1.16</t>
  </si>
  <si>
    <t>(2*6,2+4,05)*2,0</t>
  </si>
  <si>
    <t>4,05+0,8</t>
  </si>
  <si>
    <t>mč.1.17</t>
  </si>
  <si>
    <t>(2*6,2+8,24)*2,0</t>
  </si>
  <si>
    <t>-1,2*1,97</t>
  </si>
  <si>
    <t>(2*0,5+0,4)*2*2,0</t>
  </si>
  <si>
    <t>8,24*0,8</t>
  </si>
  <si>
    <t>mč.1.18-1.19</t>
  </si>
  <si>
    <t>(10,5+18,0+26,8+11,95+2,8+2,3+6,4+2,3+3,55+4,3)*2,0</t>
  </si>
  <si>
    <t>-(1,2*2+0,8*5+0,9*3+0,7*2+2,6)*1,97</t>
  </si>
  <si>
    <t>2*(0,5+0,5)*5*2,0</t>
  </si>
  <si>
    <t>(2*0,5+0,5)*7*2,0</t>
  </si>
  <si>
    <t>(17,6+12,05+26,4+35,5)*0,8</t>
  </si>
  <si>
    <t>mč.1.20</t>
  </si>
  <si>
    <t>(3,4+2,05)*2,0</t>
  </si>
  <si>
    <t>-0,9*1,97</t>
  </si>
  <si>
    <t>(0,5+0,4)*2,0</t>
  </si>
  <si>
    <t>mč.1.21</t>
  </si>
  <si>
    <t>(24,3+10,0)*2,0</t>
  </si>
  <si>
    <t>-(0,9*1,97+2,6*2,4)*1,97</t>
  </si>
  <si>
    <t>(2*0,5+0,5)*6*2,0</t>
  </si>
  <si>
    <t>(9,5+23,5)*0,8</t>
  </si>
  <si>
    <t>-(3,0*2+0,9)*0,8</t>
  </si>
  <si>
    <t>783R1</t>
  </si>
  <si>
    <t xml:space="preserve">Dvoukomponentní epoxydový nátěr na bázi vodní disperze vč.penetrace a přípravy podkladu </t>
  </si>
  <si>
    <t>vana výtahové šachty</t>
  </si>
  <si>
    <t>2*(2,5+1,9)*1,2+2,5*1,9</t>
  </si>
  <si>
    <t>2*(1,5+1,0)*2,5+1,5*1,0</t>
  </si>
  <si>
    <t>záchytná jímka</t>
  </si>
  <si>
    <t>(4,0*4+2,0*4)*0,15+28,4</t>
  </si>
  <si>
    <t>784181011</t>
  </si>
  <si>
    <t>Dvojnásobné pačokování v místnostech výšky do 3,80 m</t>
  </si>
  <si>
    <t>691,21+1835,0</t>
  </si>
  <si>
    <t>784221101</t>
  </si>
  <si>
    <t>Dvojnásobné bílé malby  ze směsí za sucha dobře otěruvzdorných v místnostech do 3,80 m / vč.zakrývání</t>
  </si>
  <si>
    <t>691,21</t>
  </si>
  <si>
    <t>Omyvatelné malířské barvy bílé dvojnásobné v místnosti výšky do 3,80 m  vč.zakrývání</t>
  </si>
  <si>
    <t>mč.1.01</t>
  </si>
  <si>
    <t>(18,4+0,4)*5,5+(2,7+6,4+2,7)*1,5</t>
  </si>
  <si>
    <t>(2*0,5+0,4)*5*5,5</t>
  </si>
  <si>
    <t>(2*0,4+0,4)*11*5,5</t>
  </si>
  <si>
    <t>(2*6,2+2,91)*0,6</t>
  </si>
  <si>
    <t>mč. 1.11,1.10</t>
  </si>
  <si>
    <t>(2*3,1+5,36)*0,5</t>
  </si>
  <si>
    <t>(2*0,5+0,4)*0,5</t>
  </si>
  <si>
    <t>(2*6,2+3,1)*0,5</t>
  </si>
  <si>
    <t>(2*6,2+4,05)*0,5</t>
  </si>
  <si>
    <t>(2*6,2+8,24)*0,5</t>
  </si>
  <si>
    <t>(2*0,5+0,4)*2*0,5</t>
  </si>
  <si>
    <t>10,5*3,0+(18,0+26,8+11,95+2,8)*5,5+(30,0*5,5)+(2,3+6,4+2,3)*2,5+(3,55+4,3)*1,0</t>
  </si>
  <si>
    <t>2*(0,5+0,5)*5*5,5</t>
  </si>
  <si>
    <t>(2*0,5+0,5)*7*5,5</t>
  </si>
  <si>
    <t>(3,4+2,05)*1,0</t>
  </si>
  <si>
    <t>(0,5+0,4)*1,0</t>
  </si>
  <si>
    <t>(24,3+10,0)*1,0</t>
  </si>
  <si>
    <t>nad obklady</t>
  </si>
  <si>
    <t>2*(6,1+4,8)*1,0+0,3*4*1,0</t>
  </si>
  <si>
    <t>2*(2,45+2,94)*0,5</t>
  </si>
  <si>
    <t>2*(1,84+1,84)*0,5</t>
  </si>
  <si>
    <t>2*(1,84+1,0)*0,5</t>
  </si>
  <si>
    <t>2*(2,94+2,1)*0,5</t>
  </si>
  <si>
    <t>2*(2,94+0,9)*0,5</t>
  </si>
  <si>
    <t>2*(2,94+2,58)*0,5</t>
  </si>
  <si>
    <t>2*(1,5+1,84)*0,5</t>
  </si>
  <si>
    <t>2*(1,5+1,0)*0,5</t>
  </si>
  <si>
    <t>2*(4,07+2,4)*0,5</t>
  </si>
  <si>
    <t>2*(3,0+1,85)*0,5+(2*1,6)*0,5+(1,85*2)*0,5</t>
  </si>
  <si>
    <t>2*(3,0+1,65)*0,5</t>
  </si>
  <si>
    <t>2*(3,0+1,58)*0,5</t>
  </si>
  <si>
    <t>mč.2.01</t>
  </si>
  <si>
    <t>(2*6,2+2,4)*2,6</t>
  </si>
  <si>
    <t>mč.2.02</t>
  </si>
  <si>
    <t>(2*6,2+3,7)*2,6</t>
  </si>
  <si>
    <t>mč.2.09</t>
  </si>
  <si>
    <t>(2*6,2+5,36)*2,6+(2*0,5+0,4)*2,6</t>
  </si>
  <si>
    <t>mč.2.11</t>
  </si>
  <si>
    <t>(2*6,2+12,1)*2,6+(2*0,5+0,4)*2,6*2</t>
  </si>
  <si>
    <t>mč.12</t>
  </si>
  <si>
    <t>(27,15+10,0)*4,0+(0,3*2*4)*4,0+(2*0,5+0,5)*7*4,0</t>
  </si>
  <si>
    <t>mč.13</t>
  </si>
  <si>
    <t>(27,2+10,0+3,6+2,25)*4,0+(0,3*2*5)*4,0+(2*0,5+0,5)*6*4,0</t>
  </si>
  <si>
    <t>2*(1,8+1,0)*0,5</t>
  </si>
  <si>
    <t>2*(2,8+4,03)*0,5+2*(1,8+2*1,7)*0,5</t>
  </si>
  <si>
    <t>2*(1,6+1,75)*0,5</t>
  </si>
  <si>
    <t>2*(3,6+6,2)*0,5+2*(1,5+1,0)*0,5+2*(1,75*1,0)*0,5+2*(1,75+1,0)*0,5+2*(2,8+2*1,6)*0,5</t>
  </si>
  <si>
    <t>VRN - Vedlejší rozpočtové náklady</t>
  </si>
  <si>
    <t>17.07.2018</t>
  </si>
  <si>
    <t>132301202</t>
  </si>
  <si>
    <t>Hloubení rýh š do 2000 mm v hornině tř. 4 objemu do 1000 m3</t>
  </si>
  <si>
    <t>161101101</t>
  </si>
  <si>
    <t>Svislé přemístění výkopku z horniny tř. 1 až 4 hl výkopu do 2,5 m</t>
  </si>
  <si>
    <t>162601102</t>
  </si>
  <si>
    <t>Vodorovné přemístění do 5000 m výkopku/sypaniny z horniny tř. 1 až 4</t>
  </si>
  <si>
    <t>721100911</t>
  </si>
  <si>
    <t>Zazátkování hrdla potrubí kanalizačního</t>
  </si>
  <si>
    <t>721173401</t>
  </si>
  <si>
    <t>Potrubí kanalizační plastové svodné systém KG DN 110</t>
  </si>
  <si>
    <t>721173402</t>
  </si>
  <si>
    <t>Potrubí kanalizační plastové svodné systém KG DN 125</t>
  </si>
  <si>
    <t>721173403</t>
  </si>
  <si>
    <t>Potrubí kanalizační plastové svodné systém KG DN 160</t>
  </si>
  <si>
    <t>721173404</t>
  </si>
  <si>
    <t>Potrubí kanalizační plastové svodné systém KG DN 200</t>
  </si>
  <si>
    <t>721173405</t>
  </si>
  <si>
    <t>Potrubí kanalizační plastové svodné systém KG DN 250</t>
  </si>
  <si>
    <t>72117-R1</t>
  </si>
  <si>
    <t>Potrubí kanalizační z PP svodné DN 100 (teplotně odolné)</t>
  </si>
  <si>
    <t>72117-R2</t>
  </si>
  <si>
    <t>Potrubí kanalizační z PP svodné DN 125 (teplotně odolné)</t>
  </si>
  <si>
    <t>72117-R3</t>
  </si>
  <si>
    <t>Potrubí kanalizační z PP svodné DN 150 (teplotně odolné)</t>
  </si>
  <si>
    <t>72117-R4</t>
  </si>
  <si>
    <t>Potrubí kanalizační z PP svodné DN 200 (teplotně odolné)</t>
  </si>
  <si>
    <t>721211422-R1</t>
  </si>
  <si>
    <t>Vpusť podlahová se svislým odtokem DN 50/75/110 mřížka nerez 138x138 510NPr</t>
  </si>
  <si>
    <t>721211422-R10</t>
  </si>
  <si>
    <t>Z.U. v podlaze-pro pračky DN150</t>
  </si>
  <si>
    <t>721211422-R6</t>
  </si>
  <si>
    <t>Vpusť podlahová s vodorovným odtokem DN 50/75 mřížka nerez 138x138 5100</t>
  </si>
  <si>
    <t>721211422-R8</t>
  </si>
  <si>
    <t>Zápachová uzávěrka HL136</t>
  </si>
  <si>
    <t>721211422-R9</t>
  </si>
  <si>
    <t>Z.U. v podlaze-pro pračky DN100</t>
  </si>
  <si>
    <t>721211502</t>
  </si>
  <si>
    <t>Vpusť sklepní s vodorovným odtokem DN 110 mřížka litina 170x240</t>
  </si>
  <si>
    <t>72124-R1</t>
  </si>
  <si>
    <t>Lapač střešních splavenin z PP se zápachovou klapkou a lapacím košem DN 125</t>
  </si>
  <si>
    <t>551666120</t>
  </si>
  <si>
    <t>manžeta připojovací WC s těsnícími lamelami HL201/1 DN 110</t>
  </si>
  <si>
    <t>551M-1</t>
  </si>
  <si>
    <t>Připojovací souprava k nástěnnému WC</t>
  </si>
  <si>
    <t>72127-R1</t>
  </si>
  <si>
    <t>Hlavice ventilační polypropylen PP DN 125</t>
  </si>
  <si>
    <t>722130235</t>
  </si>
  <si>
    <t>Potrubí vodovodní ocelové závitové pozinkované svařované běžné DN 40</t>
  </si>
  <si>
    <t>722130236</t>
  </si>
  <si>
    <t>Potrubí vodovodní ocelové závitové pozinkované svařované běžné DN 50</t>
  </si>
  <si>
    <t>722130237</t>
  </si>
  <si>
    <t>Potrubí vodovodní ocelové závitové pozinkované svařované běžné DN 65</t>
  </si>
  <si>
    <t>722174022</t>
  </si>
  <si>
    <t>Potrubí vodovodní plastové PPR svar polyfuze PN 20 D 20 x 3,4 mm</t>
  </si>
  <si>
    <t>722174023</t>
  </si>
  <si>
    <t>Potrubí vodovodní plastové PPR svar polyfuze PN 20 D 25 x 4,2 mm</t>
  </si>
  <si>
    <t>722174024</t>
  </si>
  <si>
    <t>Potrubí vodovodní plastové PPR svar polyfuze PN 20 D 32 x5,4 mm</t>
  </si>
  <si>
    <t>722174025</t>
  </si>
  <si>
    <t>Potrubí vodovodní plastové PPR svar polyfuze PN 20 D 40 x 6,7 mm</t>
  </si>
  <si>
    <t>722174026</t>
  </si>
  <si>
    <t>Potrubí vodovodní plastové PPR svar polyfuze PN 20 D 50 x 8,4 mm</t>
  </si>
  <si>
    <t>722174027</t>
  </si>
  <si>
    <t>Potrubí vodovodní plastové PPR svar polyfuze PN 20 D 63 x 10,5 mm</t>
  </si>
  <si>
    <t>722174029</t>
  </si>
  <si>
    <t>Potrubí vodovodní plastové PPR svar polyfuze PN 20 D 90 x 15,0 mm</t>
  </si>
  <si>
    <t>722181253</t>
  </si>
  <si>
    <t>Ochrana vodovodního potrubí přilepenými termoizolačními trubicemi z PE tl do 25 mm DN do 63 mm</t>
  </si>
  <si>
    <t>722181254</t>
  </si>
  <si>
    <t>Ochrana vodovodního potrubí přilepenými termoizolačními trubicemi z PE tl do 25 mm DN do 89 mm</t>
  </si>
  <si>
    <t>722181255</t>
  </si>
  <si>
    <t>Ochrana vodovodního potrubí přilepenými termoizolačními trubicemi z PE tl do 25 mm DN do 110 mm</t>
  </si>
  <si>
    <t>72218-R1</t>
  </si>
  <si>
    <t>Podpůrný žlab pro potrubí</t>
  </si>
  <si>
    <t>72218-R2</t>
  </si>
  <si>
    <t>Podpůrný žlab pro dvě potrubí</t>
  </si>
  <si>
    <t>722190402</t>
  </si>
  <si>
    <t>Vyvedení a upevnění výpustku do DN 50</t>
  </si>
  <si>
    <t>722190403</t>
  </si>
  <si>
    <t>Vyvedení a upevnění výpustku do DN 100</t>
  </si>
  <si>
    <t>72219R1</t>
  </si>
  <si>
    <t>Vyvedení a upevnění výpustku do DN 25-pevné připojení</t>
  </si>
  <si>
    <t>72219R2</t>
  </si>
  <si>
    <t>Vyvedení a upevnění výpustku do DN 80-pevné připojení</t>
  </si>
  <si>
    <t>722224116</t>
  </si>
  <si>
    <t>Kohout plnicí nebo vypouštěcí G 3/4 PN 10 s jedním závitem</t>
  </si>
  <si>
    <t>72222-R1</t>
  </si>
  <si>
    <t>Kohout plnicí nebo vypouštěcí G 5/4 PN 10 s jedním závitem</t>
  </si>
  <si>
    <t>722231073</t>
  </si>
  <si>
    <t>Ventil zpětný G 3/4 PN 10 do 110°C se dvěma závity</t>
  </si>
  <si>
    <t>722231076</t>
  </si>
  <si>
    <t>Ventil zpětný G 6/4 PN 10 do 110°C se dvěma závity</t>
  </si>
  <si>
    <t>722231077</t>
  </si>
  <si>
    <t>Ventil zpětný G 2 PN 10 do 110°C se dvěma závity</t>
  </si>
  <si>
    <t>722231079</t>
  </si>
  <si>
    <t>Ventil zpětný G 3 PN 10 do 110°C se dvěma závity</t>
  </si>
  <si>
    <t>722231142</t>
  </si>
  <si>
    <t>Ventil závitový pojistný rohový G 3/4</t>
  </si>
  <si>
    <t>722231143</t>
  </si>
  <si>
    <t>Ventil závitový pojistný rohový G 1</t>
  </si>
  <si>
    <t>722232043</t>
  </si>
  <si>
    <t>Kohout kulový přímý G 1/2 PN 42 do 185°C vnitřní závit</t>
  </si>
  <si>
    <t>722232044</t>
  </si>
  <si>
    <t>Kohout kulový přímý G 3/4 PN 42 do 185°C vnitřní závit</t>
  </si>
  <si>
    <t>722232045</t>
  </si>
  <si>
    <t>Kohout kulový přímý G 1 PN 42 do 185°C vnitřní závit</t>
  </si>
  <si>
    <t>722232046</t>
  </si>
  <si>
    <t>Kohout kulový přímý G 5/4 PN 42 do 185°C vnitřní závit</t>
  </si>
  <si>
    <t>722232047</t>
  </si>
  <si>
    <t>Kohout kulový přímý G 6/4 PN 42 do 185°C vnitřní závit</t>
  </si>
  <si>
    <t>722232048</t>
  </si>
  <si>
    <t>Kohout kulový přímý G 2 PN 42 do 185°C vnitřní závit</t>
  </si>
  <si>
    <t>722232049</t>
  </si>
  <si>
    <t>Kohout kulový přímý G 2 1/2 PN 42 do 185°C vnitřní závit</t>
  </si>
  <si>
    <t>722232050</t>
  </si>
  <si>
    <t>Kohout kulový přímý G 3 PN 42 do 185°C vnitřní závit</t>
  </si>
  <si>
    <t>722234264</t>
  </si>
  <si>
    <t>Filtr mosazný G 3/4 PN 16 do 120°C s 2x vnitřním závitem</t>
  </si>
  <si>
    <t>722234267</t>
  </si>
  <si>
    <t>Filtr mosazný G 6/4 PN 16 do 120°C s 2x vnitřním závitem</t>
  </si>
  <si>
    <t>722234268</t>
  </si>
  <si>
    <t>Filtr mosazný G 2 PN 16 do 120°C s 2x vnitřním závitem</t>
  </si>
  <si>
    <t>72223-R1</t>
  </si>
  <si>
    <t>Šoupátko DN80 PN 10</t>
  </si>
  <si>
    <t>72223-R2</t>
  </si>
  <si>
    <t>Přírubová tvarovka X 80/50</t>
  </si>
  <si>
    <t>72223-R3</t>
  </si>
  <si>
    <t>Odvzdušňovací ventil DN50</t>
  </si>
  <si>
    <t>72223-R4</t>
  </si>
  <si>
    <t>Třícestný směšovací ventil přírubový DN80, 18m3/hod, kvs=25</t>
  </si>
  <si>
    <t>72223-R5</t>
  </si>
  <si>
    <t>Vodoměr s impulsním výstupem Qn=3,5+řídící modul</t>
  </si>
  <si>
    <t>72223-R6</t>
  </si>
  <si>
    <t>Vodoměr s impulsním výstupem Qn=15+řídící modul</t>
  </si>
  <si>
    <t>724234109-R1</t>
  </si>
  <si>
    <t>Nádoba tlaková objemu 33 l s pryžovým vakem vertikálním</t>
  </si>
  <si>
    <t>724-R2</t>
  </si>
  <si>
    <t>Cirkulační čerpadlo DN20 vč.montáže</t>
  </si>
  <si>
    <t>724-R3</t>
  </si>
  <si>
    <t>Cirkulační čerpadlo DN40 vč.montáže</t>
  </si>
  <si>
    <t>725211623</t>
  </si>
  <si>
    <t>Umyvadlo keramické připevněné na stěnu šrouby bílé se sloupem na sifon 600 mm</t>
  </si>
  <si>
    <t>725311121</t>
  </si>
  <si>
    <t>Dřez jednoduchý nerezový se zápachovou uzávěrkou s odkapávací plochou 560x480 mm a miskou</t>
  </si>
  <si>
    <t>725811115</t>
  </si>
  <si>
    <t>Ventil nástěnný pevný výtok G1/2x80 mm</t>
  </si>
  <si>
    <t>725821311</t>
  </si>
  <si>
    <t>Baterie dřezové nástěnné pákové s otáčivým kulatým ústím a délkou ramínka 200 mm</t>
  </si>
  <si>
    <t>72582-R1</t>
  </si>
  <si>
    <t>Baterie umyvadlové nástěnné pákové s výpustí click-clack</t>
  </si>
  <si>
    <t>72584-R1</t>
  </si>
  <si>
    <t>Baterie sprchové nástěnné klasické s roztečí 150 mm+komplet</t>
  </si>
  <si>
    <t>72584-R2</t>
  </si>
  <si>
    <t>Kombinovaná oční a tělní sprcha bezpečnostní stojanová, nerezová, na jednu vodu+MTZ</t>
  </si>
  <si>
    <t>72584-R3</t>
  </si>
  <si>
    <t>72584-R4</t>
  </si>
  <si>
    <t>725861102</t>
  </si>
  <si>
    <t>Zápachová uzávěrka pro umyvadla DN 40</t>
  </si>
  <si>
    <t>725862103</t>
  </si>
  <si>
    <t>Zápachová uzávěrka pro dřezy DN 40/50</t>
  </si>
  <si>
    <t>725980121</t>
  </si>
  <si>
    <t>Dvířka 15/15</t>
  </si>
  <si>
    <t>725980122</t>
  </si>
  <si>
    <t>Dvířka 15/30</t>
  </si>
  <si>
    <t>734</t>
  </si>
  <si>
    <t>Ústřední vytápění - armatury</t>
  </si>
  <si>
    <t>731</t>
  </si>
  <si>
    <t>Ventil přírubový regulační přímý PN 16 DN 80</t>
  </si>
  <si>
    <t>734220101</t>
  </si>
  <si>
    <t>Ventil závitový regulační přímý G 3/4 PN 20 do 100°C vyvažovací</t>
  </si>
  <si>
    <t>734411127</t>
  </si>
  <si>
    <t>Teploměr technický s pevným stonkem a jímkou zadní připojení průměr 100 mm délky 100 mm</t>
  </si>
  <si>
    <t>734421102</t>
  </si>
  <si>
    <t>Tlakoměr s pevným stonkem a zpětnou klapkou tlak 0-16 bar průměr 63 mm spodní připojení</t>
  </si>
  <si>
    <t>734494213</t>
  </si>
  <si>
    <t>Návarek s trubkovým závitem G 1/2</t>
  </si>
  <si>
    <t>998734102</t>
  </si>
  <si>
    <t>Přesun hmot tonážní pro armatury v objektech v do 12 m</t>
  </si>
  <si>
    <t>Vodič CY16 žl.zel.</t>
  </si>
  <si>
    <t>Kabel CYKY 4x10</t>
  </si>
  <si>
    <t>Kabel CYKY 5Jx50</t>
  </si>
  <si>
    <t>Kabel CYKY 3x185+95</t>
  </si>
  <si>
    <t>CSKH-V180 P30-R 3Jx1,5 B2ca s1 d1</t>
  </si>
  <si>
    <t>Trubka tuhá PVC VRM 20 včetně příchytek, vysoké mechanické zatížení</t>
  </si>
  <si>
    <t>Trubka tuhá PVC VRM 25 včetně příchytek, vysoké mechanické zatížení</t>
  </si>
  <si>
    <t>Trubka tuhá PVC VRM 40 včetně příchytek, vysoké mechanické zatížení</t>
  </si>
  <si>
    <t>Trubka ohebná PVC FX 20, vysoké mechanické zatížení</t>
  </si>
  <si>
    <t>Trubka ohebná PVC FX 25, vysoké mechanické zatížení</t>
  </si>
  <si>
    <t>Trubka ohebná PVC FX 40, vysoké mechanické zatížení</t>
  </si>
  <si>
    <t>Ocelový uzavřený, neperforovaný žlab 62/50, žárově zinkovaný, včetně podpěr, držáků, výložníků, víka a příslušenství</t>
  </si>
  <si>
    <t>Ocelový uzavřený, neperforovaný žlab 125/50, žárově zinkovaný, včetně podpěr, držáků, výložníků, víka a příslušenství</t>
  </si>
  <si>
    <t>Ocelový uzavřený, neperforovaný žlab 125/100, žárově zinkovaný, včetně podpěr, držáků, výložníků, víka a příslušenství</t>
  </si>
  <si>
    <t>Ocelový uzavřený, neperforovaný žlab 250/100, žárově zinkovaný,  včetně podpěr, držáků, výložníků, víka a příslušenství</t>
  </si>
  <si>
    <t>Ocelový uzavřený, neperforovaný žlab 500/100, žárově zinkovaný, včetně podpěr, držáků, výložníků, víka a příslušenství</t>
  </si>
  <si>
    <t>Parapetrní žlab 170/70 včetně příslušenství, víka, PVC</t>
  </si>
  <si>
    <t>Kovová přepážka (oddělení pro SLP)</t>
  </si>
  <si>
    <t>Krabice do vlhka IP65 (do 5x4)</t>
  </si>
  <si>
    <t>Krabice hensel vč svorek pro kabely do 5x35 IP65</t>
  </si>
  <si>
    <t>Krabice hensel vč svorek pro kabely do 5x50 IP65</t>
  </si>
  <si>
    <t>Krabice hensel vč svorek pro kabely do 5x6 IP65</t>
  </si>
  <si>
    <t>spínač č.5, bílý, IP20</t>
  </si>
  <si>
    <t xml:space="preserve"> spínač č.6, bílý, IP20</t>
  </si>
  <si>
    <t>spínač č.6+6, IP20</t>
  </si>
  <si>
    <t>spínač č.7, IP20</t>
  </si>
  <si>
    <t>Vypínač vačkový 3f 25A/400V IP65</t>
  </si>
  <si>
    <t>Vypínač vačkový 3f 40A/400V IP65</t>
  </si>
  <si>
    <t>Vypínač vačkový 3f 50A/400V IP65</t>
  </si>
  <si>
    <t>Vypínač vačkový 3f 63A/400V IP65</t>
  </si>
  <si>
    <t>Vypínač vačkový 3f 100A/400V IP65</t>
  </si>
  <si>
    <t>Vypínač vačkový 3f 125A/400V IP65</t>
  </si>
  <si>
    <t>Zásuvka 400V/16A 5. pól. IP54</t>
  </si>
  <si>
    <t>Zásuvka 400V/32A 5. pól. IP54</t>
  </si>
  <si>
    <t>tlačítko se signálkou, bílé, IP20</t>
  </si>
  <si>
    <t>tlačítko se signálkou, bílé, IP55</t>
  </si>
  <si>
    <t>zásuvka dvojitá 230V/16A bílá, IP20</t>
  </si>
  <si>
    <t>Zásuvková skříň 3x16A/230V, 1x16+1x32A/400V, plastové provedení IP65</t>
  </si>
  <si>
    <t>Infrapasivní čidlo IP54</t>
  </si>
  <si>
    <t>Sporáková přípojka 25A/400V</t>
  </si>
  <si>
    <t>Tlačítko CENTRAL STOP v zasklené skřínce IP65</t>
  </si>
  <si>
    <t>Osoušeč rukou dle standardu nemocnice</t>
  </si>
  <si>
    <t>Rozvaděč RH-P dle schéma</t>
  </si>
  <si>
    <t>Rozvaděč RC-P 200kVAr, chráněná kompenzace včetně dekonpenzačního členu 5kVAr (osadit dle měření sítě)</t>
  </si>
  <si>
    <t>Rozvaděč R2 dle schéma</t>
  </si>
  <si>
    <t>Rozvaděč ovládání osvětlení (rozvodnice 400x400 včetně 8x signálka a 8x tlačítko, IP65</t>
  </si>
  <si>
    <t>Rozaděč RR dle schéma</t>
  </si>
  <si>
    <t>Rozaděč RR II dle schéma</t>
  </si>
  <si>
    <t>Ústředna ovládání světlíků včetně příslušenství a čidel vítr déšť, ovládání</t>
  </si>
  <si>
    <t>Pásek FeZn 30/4</t>
  </si>
  <si>
    <t>Vodič FeZn 10 včetně svorek</t>
  </si>
  <si>
    <t>Vodič CUI 8 včetně svorek a podpěr (svody d=3m)</t>
  </si>
  <si>
    <t>Jímací tyč dl.1m vč. podstavce</t>
  </si>
  <si>
    <t>Jímací tyč  dl.2m  vč.podstavce</t>
  </si>
  <si>
    <t>Jímací tyč  dl.3m  vč.podstavce</t>
  </si>
  <si>
    <t>Označovací štítek</t>
  </si>
  <si>
    <t>SO</t>
  </si>
  <si>
    <t>SK</t>
  </si>
  <si>
    <t>SZ</t>
  </si>
  <si>
    <t>SR 02</t>
  </si>
  <si>
    <t>SR 03</t>
  </si>
  <si>
    <t>3. Svítidla</t>
  </si>
  <si>
    <t>SV A - TDO II ECO LED L OPAL LED 9300lm/840 1x68W, FIX min IP54</t>
  </si>
  <si>
    <t>SV B - TDO II ECO LED XL OPAL LED 11650lm/840 1x88W, FIX min IP54</t>
  </si>
  <si>
    <t>SV C - Přisazené čtvercové LED nouzové svítidlo 2W - optika area, svítí při výpadku 3hod min IP54</t>
  </si>
  <si>
    <t>SV D - Přisazené nouzové LED svítidlo s piktogramem 1,3W, IP65, svítí při výpadku 3hod s piktogramem min IP54</t>
  </si>
  <si>
    <t>SV E - Přisazené nouzové LED svítidlo s piktogramem 1,3W, IP65, svítí při výpadku 3hod bez piktogramu min IP54</t>
  </si>
  <si>
    <t>SV F - PLAST B OPAL LED 2300lm/840 1x25W, FIX min IP54</t>
  </si>
  <si>
    <t>SV G - SANA PV-1 MICROPRISMA LED 3650lm/840 1x35W, FIX, + montážní rám pro SDK podhledy min IP54</t>
  </si>
  <si>
    <t>SV H - PRETTUS S POLISHED REF IP40 LED 1450lm/840 1x15W, FIX, RAL 9003 min IP54</t>
  </si>
  <si>
    <t>SV I - PRETTUS S POLISHED REF IP40 LED 1450lm/840 1x15W, FIX, RAL 9003 + NM 3hod min IP54</t>
  </si>
  <si>
    <t>SV J - závěsné LED nouzové svítidlo 5W, IP65 - optika area min IP54</t>
  </si>
  <si>
    <t>SV CH - Vestavné čtvercové LED nouzové svítidlo 2W - optika area, svítí při výpadku 3hod min IP54</t>
  </si>
  <si>
    <t>SV L - TDO II ECO LED M OPAL LED 4250lm/840 1x34W, FIX, - min IP54</t>
  </si>
  <si>
    <t>SV K - závěsné LED nouzové svítidlo 2W, IP65 - optika area včetně úchytu min IP54</t>
  </si>
  <si>
    <t>SV VO - SEMAI (L01) LED 4100lm/740 1x36W, FIX, RAL 9006 min IP54</t>
  </si>
  <si>
    <t>SV (nástěnné nad vchody) PLAST B OPAL LED 2300lm/840 1x25W, FIX min IP54</t>
  </si>
  <si>
    <t>Svítidla rozvodna NN - TDO II ECO LED M OPAL LED 4250lm/840 1x34W, FIX, - min IP54</t>
  </si>
  <si>
    <t>SV NO - Přisazené nouzové LED svítidlo s piktogramem 1,3W, IP65, svítí při výpadku 3hod bez piktogramu min IP54</t>
  </si>
  <si>
    <t>4. Domácí telefon</t>
  </si>
  <si>
    <t>Kabel SYKFY 5x2x0,5</t>
  </si>
  <si>
    <t>Trubka ohebná PE 40</t>
  </si>
  <si>
    <t>Krabice KU 68</t>
  </si>
  <si>
    <t>Svorkovnice do krabice</t>
  </si>
  <si>
    <t>Elektrický zámek</t>
  </si>
  <si>
    <t>El. vrátný</t>
  </si>
  <si>
    <t>Domácí telefon</t>
  </si>
  <si>
    <t>5. Datové rozvody</t>
  </si>
  <si>
    <t>Vodič AY 2,5 protahovací</t>
  </si>
  <si>
    <t>Kabel UTP drát CAT6 stíněný</t>
  </si>
  <si>
    <t>Trubka ohebná PVC FX 16</t>
  </si>
  <si>
    <t>Trubka ohebná PVC FX 25</t>
  </si>
  <si>
    <t>Trubka tuhá PVC VRM 20</t>
  </si>
  <si>
    <t xml:space="preserve">Chránička HDPE o40 </t>
  </si>
  <si>
    <t>Chránička Kopoflex o40</t>
  </si>
  <si>
    <t>Krabice přístrojová KU 68</t>
  </si>
  <si>
    <t>Optický kabel 12 vláken SM</t>
  </si>
  <si>
    <t>Ovládací bezdotyková čtečka Smart karet</t>
  </si>
  <si>
    <t>Vaření opt.kabelů</t>
  </si>
  <si>
    <t>Krabice KO 100</t>
  </si>
  <si>
    <t>Zásuvka 1x RJ45</t>
  </si>
  <si>
    <t>Zásuvka 2x RJ45</t>
  </si>
  <si>
    <t>Ukončení kabelů</t>
  </si>
  <si>
    <t>Měření přípojného bodu včetně tisku protokolu (účastnické zásuvky)</t>
  </si>
  <si>
    <t>RACK 19“, 42U, 800x800, včetně patch panelů, telefonní panel a příslušenství</t>
  </si>
  <si>
    <t>Měření sítě NN(RH-P) včetně protokolů, včetně návrhu kompenzace a dekompenzace (úprava kompenzačních rozvaděčů dle skutečného stavu sítě) po dobu jednoho týdne zkušební provoz</t>
  </si>
  <si>
    <t>Zaškolení obsluhy zařízení</t>
  </si>
  <si>
    <t>Vzorkování (předložení, odsouhlasení) pohledových a designových prvků, vč. zařízení vzorkovacího prostoru.</t>
  </si>
  <si>
    <t>Utěsnění prostupů kabelů do objektu – NN, VO, SLP</t>
  </si>
  <si>
    <t>Přemístění a přeložení technologie stáv.Rack do objektu</t>
  </si>
  <si>
    <t>Úprava stáv,rozvaděčů v trafostanici pro napojení nových kabelů, odpojení stáv,kabelů, zajištění bezproudí</t>
  </si>
  <si>
    <t>Příplatek za práci ve výšce do 9m - plošiny, apod</t>
  </si>
  <si>
    <t>Ekologická likvidace odpadového materiálu</t>
  </si>
  <si>
    <t>Značení systémů – štítky, popisky</t>
  </si>
  <si>
    <t>Oživení a zkouška systému SK</t>
  </si>
  <si>
    <t>Oznámení o zahájení prací dle vyhlášky č.73/2010 sb, stavonisko</t>
  </si>
  <si>
    <t>Certitikované měření osvětlení – všech prostor</t>
  </si>
  <si>
    <t xml:space="preserve">Počet
</t>
  </si>
  <si>
    <t>m.j.</t>
  </si>
  <si>
    <t xml:space="preserve">Výrobce
dodavatel </t>
  </si>
  <si>
    <t>DM,D,M,P</t>
  </si>
  <si>
    <t>Jednotková 
cena</t>
  </si>
  <si>
    <t>Celková cena</t>
  </si>
  <si>
    <t>1. VZT 1 - Větrání prostoru prádelny</t>
  </si>
  <si>
    <t>T1.19, T1.18a až e
T1.01</t>
  </si>
  <si>
    <t>T202</t>
  </si>
  <si>
    <t>ODPOROVÝ SNĺMAČ TEPLOTY VENKOVNÍ; TŘĺDA PŘESNOSTI 'B'; NI 1000/6180; KRYTĺ IP 65; TEPLOTA OKOLÍ -30/+70°C</t>
  </si>
  <si>
    <t>DM</t>
  </si>
  <si>
    <t>Y1.1a
Y1.1b
Y1.1c</t>
  </si>
  <si>
    <t>RS95148</t>
  </si>
  <si>
    <t>Servopohon 18 Nm, (90°=120s), 3P, 230V~
krytí IP54 svislá montáž</t>
  </si>
  <si>
    <t>PA1.1a
PA1.1b
PA1.1c</t>
  </si>
  <si>
    <t>P01</t>
  </si>
  <si>
    <t>Diferenční tlakový spínač
rozsah    50÷500 Pa; Krytí IP54; teplota okolí -30/+85 °C
včetně krytu, držáku a připojovací sady</t>
  </si>
  <si>
    <t>MS1.1a až c
MS1.2a až c</t>
  </si>
  <si>
    <t>O11</t>
  </si>
  <si>
    <t>Prostorový ovladač v krabici IP44; včetně trojpolohového ovladače a zelené signálky. Vzhled přístroje a umístění v prostoru odsouhlasit s investorem.</t>
  </si>
  <si>
    <t xml:space="preserve">
Vzhled přístroje odsouhlasit s investorem</t>
  </si>
  <si>
    <t>M1.1a až c
M1.2a až c</t>
  </si>
  <si>
    <t>Z711</t>
  </si>
  <si>
    <t>El. připojení ventilátoru; 400 VAC; do cca 2,5 kW; 
včetně připojení signálů řízení a monitorování EC motoru.</t>
  </si>
  <si>
    <t>; 400 VAC; do cca 2,5 kW; 
včetně připojení signálů řízení a monitorování EC motoru.</t>
  </si>
  <si>
    <t>P</t>
  </si>
  <si>
    <t>M1.3a až f</t>
  </si>
  <si>
    <t>El. připojení ventilátoru; 230 VAC; do cca 100 W; 
včetně připojení signálů řízení a monitorování EC motoru.</t>
  </si>
  <si>
    <t>; 230 VAC; do cca 100 W; 
včetně připojení signálů řízení a monitorování EC motoru.</t>
  </si>
  <si>
    <t>Ovládání světlíků</t>
  </si>
  <si>
    <r>
      <t xml:space="preserve">Připojení signálů ovládání a signalizace stavu větracích světlíků do ovládací ústředny. </t>
    </r>
    <r>
      <rPr>
        <b/>
        <sz val="10"/>
        <rFont val="Arial"/>
        <family val="2"/>
      </rPr>
      <t>Součástí dodávky světlíků (stavby) budou elektrické pohony, ústředna ovládání světlíků s možností ručního ovládání a čidlo větru a deště (ČVD). Silové napájení ústředny ovládání světlíků, kabelová propojení ústředny s pohony a čidlem větru a deště budou zajištěny profesí Elektroinstalace.</t>
    </r>
  </si>
  <si>
    <t>2. VZT 3 - Větrání šaten, VZT 7 - Větrání velína</t>
  </si>
  <si>
    <t>T2.07</t>
  </si>
  <si>
    <t>VZT3
VZT7</t>
  </si>
  <si>
    <r>
      <t xml:space="preserve">Připojení komunikace Modbus RTU z ŘS VZT jednotky. </t>
    </r>
    <r>
      <rPr>
        <b/>
        <sz val="10"/>
        <rFont val="Arial"/>
        <family val="2"/>
      </rPr>
      <t>Komunikační modul je součástí dodávky profese VZT.</t>
    </r>
  </si>
  <si>
    <t>Kabelová propojení ŘS VZT s uzavíracími klapkami a se směšovacím uzlem dle průvodní dokumentace VZT, kterou zajistí dodavatel VZT.</t>
  </si>
  <si>
    <t>3. VZT 4 - Větrání výměníkové stanice a kompresorů</t>
  </si>
  <si>
    <t>T1.15, T1.16</t>
  </si>
  <si>
    <t>M4.1
M4.2</t>
  </si>
  <si>
    <t>El. připojení ventilátoru; 230 VAC; do cca 500 W; 
včetně připojení signálů řízení a monitorování EC motoru.</t>
  </si>
  <si>
    <t>; 230 VAC; do cca 500 W; 
včetně připojení signálů řízení a monitorování EC motoru.</t>
  </si>
  <si>
    <t>Y4.1, Y4.2
Y4.3a,b
Y4.4a.b</t>
  </si>
  <si>
    <t>4. VZT 5 - Vratové clony</t>
  </si>
  <si>
    <t>M5.1a
M5.1b
M5.1c</t>
  </si>
  <si>
    <r>
      <t xml:space="preserve">Připojení signálů monitorování chodu a provozu dveřní clony
včetně propojení koncového spínače vrat s řídící automatikou clony. </t>
    </r>
    <r>
      <rPr>
        <b/>
        <sz val="10"/>
        <rFont val="Arial"/>
        <family val="2"/>
      </rPr>
      <t xml:space="preserve">Řídící automatika včetně prostorového ovladače je součástí dodávky profese VZT, koncový spínač je součástí dodávky stavební části (vrat). </t>
    </r>
  </si>
  <si>
    <t>M5.1a-c</t>
  </si>
  <si>
    <t>Kabelové propojení prostorového ovladače s řídící automatikou.</t>
  </si>
  <si>
    <t>6. VZT 6 - Větrání skladu čistících prostředků</t>
  </si>
  <si>
    <t>M6.1</t>
  </si>
  <si>
    <t>7. ÚT - Výměníková stanice</t>
  </si>
  <si>
    <t>T1, T2, T3,
T5, T11, T12, T13</t>
  </si>
  <si>
    <t>T203</t>
  </si>
  <si>
    <t>ODPOROVÝ SNĺMAČ TEPLOTY DO POTRUBÍ; DÉLKA 120 mm; TŘĺDA PŘESNOSTI 'B'; NI 1000/6180; KRYTĺ IP 65; TEPLOTA OKOLÍ -30/+70°C</t>
  </si>
  <si>
    <t>T212</t>
  </si>
  <si>
    <t>JĺMKA SE ZÁVITEM G 1/2''; DÉLKA JĺMKY 100 mm</t>
  </si>
  <si>
    <t>T4.1 T4.2, T4.3</t>
  </si>
  <si>
    <t>T205</t>
  </si>
  <si>
    <t>ODPOROVÝ SNĺMAČ TEPLOTY DO POTRUBÍ; DÉLKA 240 mm; TŘĺDA PŘESNOSTI 'B'; NI 1000/6180; KRYTĺ IP 65; TEPLOTA OKOLÍ -30/+70°C</t>
  </si>
  <si>
    <t>T214</t>
  </si>
  <si>
    <t>JĺMKA SE ZÁVITEM G 1/2''; DÉLKA JĺMKY 220 mm</t>
  </si>
  <si>
    <t>T9</t>
  </si>
  <si>
    <t>TA1</t>
  </si>
  <si>
    <t>T735</t>
  </si>
  <si>
    <t>TERMOSTAT KAPILÁROVÝ; ROZSAH 80-150 °C; DÉLKA KAPILÁRY 2m</t>
  </si>
  <si>
    <t>TA2</t>
  </si>
  <si>
    <t>T734</t>
  </si>
  <si>
    <t>TERMOSTAT KAPILÁROVÝ; ROZSAH 30-90 °C; DÉLKA KAPILÁRY 2m</t>
  </si>
  <si>
    <t>P4200</t>
  </si>
  <si>
    <t>KRYT IP55 PRO PRESOSTATY A TERMOSTATY KP</t>
  </si>
  <si>
    <t>T729</t>
  </si>
  <si>
    <t>JÍMKA PRO TERMOSTAT KP, VNITŘNÍ PRŮMĚR 9,6 mm; VNĚJŠÍ PŘIPOJENÍ G1/2; DÉLKA 112 mm; MATERIÁL MOSAZ</t>
  </si>
  <si>
    <t>L5</t>
  </si>
  <si>
    <t>P292</t>
  </si>
  <si>
    <t>SNÍMAČ TLAKU; ROZSAH: 0-0,2 bar; VÝSTUP: 4-20 mA; KRYTÍ IP65; PŘÍPOJKA ZÁVIT G1/2</t>
  </si>
  <si>
    <t>P6</t>
  </si>
  <si>
    <t>P298</t>
  </si>
  <si>
    <t>SNÍMAČ TLAKU; ROZSAH: 0-6 bar; VÝSTUP: 4-20 mA; KRYTÍ IP65; PŘÍPOJKA ZÁVIT G1/2</t>
  </si>
  <si>
    <t>P3151</t>
  </si>
  <si>
    <t>Ventil tlakoměrový zkušební; vstup M20x1,5; výstup manometrické šroubení M20x1,5 LH</t>
  </si>
  <si>
    <t>P316</t>
  </si>
  <si>
    <t>Kondenzační smyčka; přivařovací; M 20x1.5; PN 250</t>
  </si>
  <si>
    <t>P3152</t>
  </si>
  <si>
    <t>REDUKČNÍ ŠROUBENÍ M20x1,5 / G1/2</t>
  </si>
  <si>
    <t>PA6a, PA6b</t>
  </si>
  <si>
    <t>P421</t>
  </si>
  <si>
    <t>PRESOSTAT VLNOVCOVÝ; ROZSAH -0,2 až 8 bar; PŘIPOJENÍ G 1/4A</t>
  </si>
  <si>
    <t>P4201</t>
  </si>
  <si>
    <t>REDUKČNÍ ŠROUBENÍ G1/4A / G1/2</t>
  </si>
  <si>
    <t>P31510</t>
  </si>
  <si>
    <t>Ventil tlakoměrový zkušební; vstup M20x1,5; výstup manometrické šroubení M20x1,5 LH / G1/2</t>
  </si>
  <si>
    <t>TA7</t>
  </si>
  <si>
    <t>T733</t>
  </si>
  <si>
    <t>TERMOSTAT PROSTOROVÝ; ROZSAH 20-60 °C; KRYTÍ IP33</t>
  </si>
  <si>
    <t>LA8</t>
  </si>
  <si>
    <t>L12</t>
  </si>
  <si>
    <t>Elektrodové zařízení, 230V,50Hz, vč. 2ks elektrod</t>
  </si>
  <si>
    <t>Y1</t>
  </si>
  <si>
    <t>RV57</t>
  </si>
  <si>
    <t>Dvoucestný regulační ventil s havarijní funkcíí, materiál litá ocel, připojení přírubové, DN 40, PN 40, kvs=10 m3/hod, vč.elektropohonu, 24 VAC,  0-10 V, 2800 N, IP 54;
médium pára max. 220 °C</t>
  </si>
  <si>
    <t>Y2</t>
  </si>
  <si>
    <t>Dvoucestný regulační ventil s havarijní funkcí, materiál litá ocel, připojení přírubové, DN 25, PN 40, kvs=2,5 m3/hod, vč.elektropohonu, 24VAC,  0-10 V, 2800 N, IP54;
médium pára max. 220 °C</t>
  </si>
  <si>
    <t>Y3</t>
  </si>
  <si>
    <t>Regulační ventil trojcestný DN65, PN16
materiál litá ocel, připojení přírubové
průtokový součinitel  Kv=63 m3/h;
včetně servopohonu SKB62; 24 VAC, řízení 0-10 V, krytí IP54; 2800 N; médium parní kondenzát max. teplota 180 °C</t>
  </si>
  <si>
    <t>Y4</t>
  </si>
  <si>
    <t>Y5</t>
  </si>
  <si>
    <t>SV202</t>
  </si>
  <si>
    <t xml:space="preserve"> </t>
  </si>
  <si>
    <t>Solenoidový ventil DN20, PN16;
ovládací napětí 230 VAC, IP54</t>
  </si>
  <si>
    <t>Y11, Y12</t>
  </si>
  <si>
    <t>RS956096</t>
  </si>
  <si>
    <t xml:space="preserve">Ventil trojcestný, PN16, DN25, kvs=10, 8mm, =%, </t>
  </si>
  <si>
    <t>RS95170</t>
  </si>
  <si>
    <t>Pohon ventilu 500N, 8mm=60/120s, SUT, 24V~</t>
  </si>
  <si>
    <t>Y13</t>
  </si>
  <si>
    <t>RS956097</t>
  </si>
  <si>
    <t xml:space="preserve">Ventil trojcestný, PN16, DN32, kvs=16, 8mm, =%, </t>
  </si>
  <si>
    <t>RS95173</t>
  </si>
  <si>
    <t>Pohon ventilu 800N, 8mm=30/60/120s, SUT, 24V~</t>
  </si>
  <si>
    <t>SB1</t>
  </si>
  <si>
    <t>O14</t>
  </si>
  <si>
    <t>JEDNOTLAČÍTKOVÝ OVLADAČ PRO NOUZOVÉ ZASTAVENÍ; SPÍNACÍ JEDNOTKY 1xV+1xZ
Umístit před vstupem do VS zvenčí</t>
  </si>
  <si>
    <t xml:space="preserve">
Umístit před vstupem do VS zvenčí</t>
  </si>
  <si>
    <t>HL/HA DT</t>
  </si>
  <si>
    <t>O15</t>
  </si>
  <si>
    <t>HOUKAČKA SE SVĚTELNOU SIGNALIZACÍ; 24 VAC, IP 43, 92 Db
Umístit před vstupem do VS zvenčí</t>
  </si>
  <si>
    <t>Z712</t>
  </si>
  <si>
    <t>El. připojení čerpadla do cca 1 kW / 230 VAC</t>
  </si>
  <si>
    <t xml:space="preserve"> do cca 1 kW / 230 VAC</t>
  </si>
  <si>
    <t>MP</t>
  </si>
  <si>
    <t>M2.1, M2.2</t>
  </si>
  <si>
    <t>El. připojení čerpadla do cca 2,5 kW / 400 VAC</t>
  </si>
  <si>
    <t xml:space="preserve"> do cca 2,5 kW / 400 VAC</t>
  </si>
  <si>
    <t>EXP</t>
  </si>
  <si>
    <t>Silové el. připojení expanzního automatu  do cca 1 kW / 230 VAC</t>
  </si>
  <si>
    <t>Fakturační měřič tepla</t>
  </si>
  <si>
    <t>Silové el. připojení měřiče tepla TČB,
včetně plombovacího krytu v rozvaděči DT.
Měřič tepla je dodávkou TČB.</t>
  </si>
  <si>
    <t>Včetně plombocacího krytu v rozvaděči DT</t>
  </si>
  <si>
    <t>M3</t>
  </si>
  <si>
    <t>Silové el. připojení kalového čerpadla včetně proudového chrániče v rozvaděči DT.</t>
  </si>
  <si>
    <t>V7900</t>
  </si>
  <si>
    <t>; včetně silového vývodu s proudovým chráničem pro připojení kalového čerpadla.</t>
  </si>
  <si>
    <t>8. Řídící systém</t>
  </si>
  <si>
    <t>Řídící systém musí být plně kompatibilní se systémem použitým v předchozích etapách výstavby a rekonstrukce Nemocnice ČB,</t>
  </si>
  <si>
    <t>RS99213</t>
  </si>
  <si>
    <t>Automatizační stanice modu525, 230V, 26-154 I/O, BACnet/IP, Web server</t>
  </si>
  <si>
    <t>DM-RO</t>
  </si>
  <si>
    <t>RS99312</t>
  </si>
  <si>
    <t>Jednotka místního ovládání modu840, pro AS EY-modulo5</t>
  </si>
  <si>
    <t>včetně příslušenství pro montáž na dveře rozvaděče:</t>
  </si>
  <si>
    <t>RS99313</t>
  </si>
  <si>
    <t>Sada pro montáž do rozvaděče, 4 pozice</t>
  </si>
  <si>
    <t>RS99314</t>
  </si>
  <si>
    <t>Adaptér pro EY-OP840</t>
  </si>
  <si>
    <t>RS99232</t>
  </si>
  <si>
    <t>Modul vstupů/výstupů modu572, 8 UI / 3 DI / 4 AO (univ./digit. /analog.)</t>
  </si>
  <si>
    <t>RS99229</t>
  </si>
  <si>
    <t>Modul výstupů modu551, 16 DO(otevřený kolektor)</t>
  </si>
  <si>
    <t>RS99231</t>
  </si>
  <si>
    <t>Modul vstupů/výstupů modu571, 16 DI / DO (digitální)</t>
  </si>
  <si>
    <t>RS99701</t>
  </si>
  <si>
    <t>Komunikační modul moduCom, EIA485+232, Modbus/RTU (M)</t>
  </si>
  <si>
    <t>U17</t>
  </si>
  <si>
    <t>Software pro řídící systém
včetně integrace protokolu Modbus pro přenos dat.</t>
  </si>
  <si>
    <t xml:space="preserve">
včetně integrace protokolu Modbus pro přenos dat.</t>
  </si>
  <si>
    <t>PROG</t>
  </si>
  <si>
    <t>RS4012</t>
  </si>
  <si>
    <t>Industrial Ethernet Switch 5*10/100 MBIT/ RJ45; napájení 24 VAC/VDC; -40 až +70 °C</t>
  </si>
  <si>
    <t>V7974</t>
  </si>
  <si>
    <t>Přepěťová ochrana pro Ethernet Cat.5e; na rozhraní zón LPZ2 a LPZ3, ST3</t>
  </si>
  <si>
    <t>V57</t>
  </si>
  <si>
    <t>GSM HLÁSIČ, VČETNĚ NAPÁJECÍHO ZDROJE (12 VDC) A AKUMULÁTORU 12 VDC</t>
  </si>
  <si>
    <t>9. Nadřazená řídící centrála</t>
  </si>
  <si>
    <t>V52</t>
  </si>
  <si>
    <t>Uživatelský SW pro nadřazenou řídící centrálu - WEB server v PLC VZT a VS.</t>
  </si>
  <si>
    <t>Uživatelský SW pro nadřazenou řídící centrálu novaPro Open. Rozšíření stávající aplikace na centrálním velínu Nemocnice a.s., ČB.</t>
  </si>
  <si>
    <t xml:space="preserve"> novaPro Open. Rozšíření stávající aplikace na centrálním velínu Nemocnice a.s., ČB.</t>
  </si>
  <si>
    <t xml:space="preserve">Rozšíření datových bodů pro vizalizaci novaPro Open - 500 bodů
</t>
  </si>
  <si>
    <t>W89</t>
  </si>
  <si>
    <t>Vypracování dokumentace řídících algoritmů a návodů pro obsluhu řídící centrály a WEB serveru</t>
  </si>
  <si>
    <t xml:space="preserve"> a WEB serveru</t>
  </si>
  <si>
    <t>10. Rozvaděč DT</t>
  </si>
  <si>
    <t>DT</t>
  </si>
  <si>
    <t>V71</t>
  </si>
  <si>
    <t>ocelová rozvodnice, š.1000, v.2000, hl.400/mm/, odnímatelný horní díl,
odnímatelná zadní stěna, dveře: 2mm lakovaný plech,
úprava RAL 7032, montážní deska: 3 mm pozinkovaný plech,
nastavitelná hloubka po 25 mm, bočnice 1,5 mm lakovaný plech,
vč.přístrojové náplně</t>
  </si>
  <si>
    <t>W91</t>
  </si>
  <si>
    <t>Projektová dokumentace - svorkové zapojení skříňového rozváděče</t>
  </si>
  <si>
    <t>11. Montážní materiál, montážní práce</t>
  </si>
  <si>
    <t>W000</t>
  </si>
  <si>
    <t>Kabel JYTY 2O*1</t>
  </si>
  <si>
    <t>W001</t>
  </si>
  <si>
    <t>Kabel JYTY 4O*1</t>
  </si>
  <si>
    <t>W002</t>
  </si>
  <si>
    <t>Kabel JYTY 7O*1</t>
  </si>
  <si>
    <t>W022</t>
  </si>
  <si>
    <t>Kabel LamDataPar 4*2*0,8</t>
  </si>
  <si>
    <t>W43</t>
  </si>
  <si>
    <t>Kabel FTP cat.5; stíněný</t>
  </si>
  <si>
    <t>W012</t>
  </si>
  <si>
    <t>Kabel CYKY 3J*1,5</t>
  </si>
  <si>
    <t>W014</t>
  </si>
  <si>
    <t>Kabel CYKY 5J*1,5</t>
  </si>
  <si>
    <t>W013</t>
  </si>
  <si>
    <t>Kabel CYKY 4J*1,5</t>
  </si>
  <si>
    <t>W023</t>
  </si>
  <si>
    <t>Vodič CY 6 mm2 - BARVA ZELENOŽLUTÁ</t>
  </si>
  <si>
    <t>MM-MP</t>
  </si>
  <si>
    <t>W024</t>
  </si>
  <si>
    <t>Vodič CY 10 mm2 - BARVA ZELENOŽLUTÁ</t>
  </si>
  <si>
    <t>Z724</t>
  </si>
  <si>
    <t>DOPLŇUJÍCÍ POSPOJOVÁNÍ V SOULADU S ČSN 33 2000-4-41 ed.2; VODIČEM CY - BARVA ZELENOŽLUTÁ</t>
  </si>
  <si>
    <t>W51</t>
  </si>
  <si>
    <t>NEPERFOROVANÝ KABELOVY ŽLAB 62/50 mm; 
VČETNĚ VÍKA A NOSNÝCH KONSTRUKCÍ</t>
  </si>
  <si>
    <t>W511</t>
  </si>
  <si>
    <t>NEPERFOROVANÝ KABELOVY ŽLAB 125/50 mm; 
VČETNĚ VÍKA A NOSNÝCH KONSTRUKCÍ</t>
  </si>
  <si>
    <t>W61</t>
  </si>
  <si>
    <t>Ohebná elektroinstalační trubka pr. 16 mm, vč. úchytného materiálu</t>
  </si>
  <si>
    <t>W64</t>
  </si>
  <si>
    <t>Elektroinstalační trubka průměr 16mm, včetně kolen vývodek a úchytného materiálu</t>
  </si>
  <si>
    <t>W62</t>
  </si>
  <si>
    <t>Ohebná elektroinstalační trubka pr. 20 mm, vč. úchytného materiálu</t>
  </si>
  <si>
    <t>W650</t>
  </si>
  <si>
    <t>Elektroinstalační trubka průměr 20 mm, včetně kolen vývodek a úchytného materiálu</t>
  </si>
  <si>
    <t>W63</t>
  </si>
  <si>
    <t>Ohebná elektroinstalační trubka pr. 25 mm, vč. úchytného materiálu</t>
  </si>
  <si>
    <t>W651</t>
  </si>
  <si>
    <t>Elektroinstalační trubka průměr 25 mm, včetně kolen vývodek a úchytného materiálu</t>
  </si>
  <si>
    <t>W70</t>
  </si>
  <si>
    <t>Protipožární ucpávka kabelové trasy PROMASTOP do průměru 100 mm</t>
  </si>
  <si>
    <t>W691</t>
  </si>
  <si>
    <t>Požárně ochranná stěrková hmota PROMASTOP typ P, 12,5kg / bal</t>
  </si>
  <si>
    <t>Pomocný montážní materiál (kotvy, šrouby, hmoždinky, apod…)</t>
  </si>
  <si>
    <t>W90</t>
  </si>
  <si>
    <t>Drobné stavební práce spojené s instalací kabelových tras a prostupů</t>
  </si>
  <si>
    <t>12. Ostatní</t>
  </si>
  <si>
    <t>VRN, doprava materiálu a osob</t>
  </si>
  <si>
    <t>Montáž zařízení M+R včetně zajištění lešení (zdvihací plošiny)</t>
  </si>
  <si>
    <t>Oživení vstupů/výstupů řídícího systému, včetně odladění software na stavbě</t>
  </si>
  <si>
    <t>Funkční zkoušky, uvedení zařízení do provozu</t>
  </si>
  <si>
    <t>Komplexní zkoušky, zkušební provoz včetně protokolárního předání díla</t>
  </si>
  <si>
    <t>Výchozí revize el.zařízení</t>
  </si>
  <si>
    <t>Likvidace odpadů dle příslušného zákona.</t>
  </si>
  <si>
    <t>Projektová dokumentace skutečného provedení stavby profese MaR</t>
  </si>
  <si>
    <t>Vypracování dokumentace řídících algoritmů a návodů pro obsluhu a údržbu zařízení MaR</t>
  </si>
  <si>
    <t>LEGENDA</t>
  </si>
  <si>
    <t>ZPŮSOB MONTÁŽE A DODÁVKY PŘÍSTROJŮ</t>
  </si>
  <si>
    <t>dodávka a montáž přístroje (zařízení)
(montáž je zahrnuta v položce Montáž zařízení MaR)</t>
  </si>
  <si>
    <t>dodávka a montáž do obvodu, umístěno v rozvaděči</t>
  </si>
  <si>
    <t>M-RO</t>
  </si>
  <si>
    <t>montáž do obvodu, umístěno v rozvaděči</t>
  </si>
  <si>
    <t>DP</t>
  </si>
  <si>
    <t>dodávka a připojení, montáž provede dodavatel strojní části</t>
  </si>
  <si>
    <t>pouze připojení, dodávku a montáž přístroje (zařízení) zajišťuje příslušný dodavatel strojní části</t>
  </si>
  <si>
    <t>ROZV</t>
  </si>
  <si>
    <t>součást dodávky rozvaděče</t>
  </si>
  <si>
    <t>Z</t>
  </si>
  <si>
    <t>dodávka a montáž není součástí MaR nebo tohoto projektu-uvedeno pro úplnost</t>
  </si>
  <si>
    <t>pouze dodávka, montáž do technologie provede dodavatel strojní části</t>
  </si>
  <si>
    <t>dodávka projektové dokumentace</t>
  </si>
  <si>
    <t>SV</t>
  </si>
  <si>
    <t>dodávka a montáž spojovacího vedení</t>
  </si>
  <si>
    <t>dodávka montážního materiálu a prací</t>
  </si>
  <si>
    <t>dodávka programového vybavení</t>
  </si>
  <si>
    <t>DEM</t>
  </si>
  <si>
    <t>PRÁDELNA V AREÁLU NEMOCNICE ČESKÉ BUDĚJOVICE, a.s.</t>
  </si>
  <si>
    <t>D.1.4.4 - VYTÁPĚNÍ, ROZVODY PÁRY A STLAČENÉHO VZDUCHU</t>
  </si>
  <si>
    <t>4/2018</t>
  </si>
  <si>
    <t>Nemocnice Č. Budějovice a.s.</t>
  </si>
  <si>
    <t>České Budějovice</t>
  </si>
  <si>
    <t>15 019</t>
  </si>
  <si>
    <t>Cen. soustava</t>
  </si>
  <si>
    <t>Montáž izolací potrubí plošných připevněnými samolepící hliníkovou páskou - jednovrstvá</t>
  </si>
  <si>
    <r>
      <t xml:space="preserve">izolační minerální rohož s našitým drátěným pozinkovaným pletivem a vloženou hliníkovou fólií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 xml:space="preserve">=0,035(při10°C)W/mK - tl.80mm </t>
    </r>
  </si>
  <si>
    <r>
      <t xml:space="preserve">izolační minerální rohož s našitým drátěným pozinkovaným pletivem a vloženou hliníkovou fólií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 xml:space="preserve">=0,035(při10°C)W/mK - tl.100mm </t>
    </r>
  </si>
  <si>
    <r>
      <t xml:space="preserve">Tepelná izolace návleky z pěnového polyethylenu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 xml:space="preserve">=0,040 W/mK d42xtl.20mm CU42;plast40;ocel5/4" </t>
    </r>
  </si>
  <si>
    <t>Izolace tepelná potrubí pouzdry přilepených v příčných i podélných spojích izolace přes 25mm do 50mm</t>
  </si>
  <si>
    <t>Izolace tepelná ohybů pouzdry přilepených v příčných i podélných spojích izolace přes 25mm do 50mm</t>
  </si>
  <si>
    <t>Tepelná izolace EPDM d42xtl.25mm pro vysoké teploty</t>
  </si>
  <si>
    <t>Tepelná izolace EPDM d48xtl.25mm pro vysoké teploty</t>
  </si>
  <si>
    <t>Izolace tepelná potrubí pouzdry s povrchovou úpravou hliníkovou fólií, přelepenými samolepící hliníkovou páskou D p5es150mm</t>
  </si>
  <si>
    <t>Izolace tepelná ohybů pouzdry s povrchovou úpravou hliníkovou fólií, přelepenými samolepící hliníkovou páskou D p5es150mm</t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</si>
  <si>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>=0,033(při10°C)W/mK d15xtl.30mm (CU15;ocel1/4")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</si>
  <si>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>=0,033(při10°C)W/mK d18xtl.40mm (CU18;ocel3/8")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</si>
  <si>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>=0,033(10°C)W/mK d22xtl.40mm(CU22;plast20;ocel1/2")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</si>
  <si>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>=0,033(při10°C)W/mK d76xtl.50mm (ocel2 1/2")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</si>
  <si>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>=0,033(při10°C)W/mK d108xtl.50mm (ocel4")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</si>
  <si>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>=0,033(při10°C)W/mK d133xtl.60mm (ocel5")</t>
    </r>
  </si>
  <si>
    <r>
      <t xml:space="preserve">Termoizolační minerální vinutá potrubní pouzdra s polepem AL fólií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>=0,033(při10°C)W/mK d219xtl.80mm (ocel8")</t>
    </r>
  </si>
  <si>
    <t>Montáž oplechování tepelné izolace vnější obvod do 500mm - potrubí</t>
  </si>
  <si>
    <t>Montáž oplechování tepelné izolace vnější obvod do 500mm - ohybů</t>
  </si>
  <si>
    <t>embosované plechy z hliníku v tl. 0,63</t>
  </si>
  <si>
    <t>Řemeslný obor 722 - VNITŘNÍ VODOVOD - STLAČENÝ VZDUCH</t>
  </si>
  <si>
    <t>Montáž rozvodů vody z plastů - svařovaných polyfůzně D20</t>
  </si>
  <si>
    <t>Montáž rozvodů vody z plastů - svařovaných polyfůzně D25</t>
  </si>
  <si>
    <t>Montáž rozvodů vody z plastů - svařovaných polyfůzně D32</t>
  </si>
  <si>
    <t>Montáž rozvodů vody z plastů - svařovaných polyfůzně D40</t>
  </si>
  <si>
    <t>Montáž rozvodů vody z plastů - svařovaných polyfůzně D50</t>
  </si>
  <si>
    <t>Montáž rozvodů vody z plastů - svařovaných polyfůzně D63</t>
  </si>
  <si>
    <t>PP-RCT SDR 9 D20x2,3 (potrubí včetně tvarovek a kotvení)</t>
  </si>
  <si>
    <t>PP-RCT SDR 9 D25x2,8 (potrubí včetně tvarovek a kotvení)</t>
  </si>
  <si>
    <t>PP-RCT SDR 9 D32x3,6 (potrubí včetně tvarovek a kotvení)</t>
  </si>
  <si>
    <t>PP-RCT SDR 9 D40x4,5 (potrubí včetně tvarovek a kotvení)</t>
  </si>
  <si>
    <t>PP-RCT SDR 9 D50x5,6 (potrubí včetně tvarovek a kotvení)</t>
  </si>
  <si>
    <t>PP-RCT SDR 9 D63x7,1 (potrubí včetně tvarovek a kotvení)</t>
  </si>
  <si>
    <t>montáž vodovodních armatur s jedním závitem G1/2"</t>
  </si>
  <si>
    <t>montáž vodovodních armatur s jedním závitem G1"</t>
  </si>
  <si>
    <t>montáž vodovodních armatur s dvěma závity G1/2"</t>
  </si>
  <si>
    <t>montáž vodovodních armatur s dvěma závity G3/4"</t>
  </si>
  <si>
    <t>montáž vodovodních armatur s dvěma závity G1"</t>
  </si>
  <si>
    <t>montáž vodovodních armatur s dvěma závity G5/4"</t>
  </si>
  <si>
    <t>montáž vodovodních armatur s dvěma závity G6/4"</t>
  </si>
  <si>
    <t>Kulový kohout DN15, médium voda, glykol 50% -40~185°C, stlačený vzduch, pára max 150°C</t>
  </si>
  <si>
    <t>Kulový kohout DN20, médium voda, glykol 50% -40~185°C, stlačený vzduch, pára max 150°C</t>
  </si>
  <si>
    <t>Kulový kohout DN25, médium voda, glykol 50% -40~185°C, stlačený vzduch, pára max 150°C</t>
  </si>
  <si>
    <t>Kulový kohout DN32, médium voda, glykol 50% -40~185°C, stlačený vzduch, pára max 150°C</t>
  </si>
  <si>
    <t>Kulový kohout DN40, médium voda, glykol 50% -40~185°C, stlačený vzduch, pára max 150°C</t>
  </si>
  <si>
    <t>Šroubení přímé mosazné DN40</t>
  </si>
  <si>
    <t>Manometr D160mm tř.přesnosti 1,6%, 0-1,6MPa</t>
  </si>
  <si>
    <t>Přípojka manometrová přechodová 1/2"/M20x1,5</t>
  </si>
  <si>
    <t>Rychlospojka ES s vnějším závitem 3/8“</t>
  </si>
  <si>
    <t>Rychlospojka ES s vnějším závitem 1/2“</t>
  </si>
  <si>
    <t>Vsuvka s vnějším závitem 3/8“ pro rychlospojku ES</t>
  </si>
  <si>
    <t>Vsuvka s vnějším závitem 1/2“ pro rychlospojku ES</t>
  </si>
  <si>
    <t>Rychlospojka ES s trnem včetně hadicové spony pro hadici s vnitřním pr. 8mm</t>
  </si>
  <si>
    <t>Rychlospojka ES s trnem včetně hadicové spony pro hadici s vnitřním pr. 10mm</t>
  </si>
  <si>
    <t>Rychlospojka ES s trnem včetně hadicové spony pro hadici s vnitřním pr. 13mm</t>
  </si>
  <si>
    <t>Vsuvka s trnem pro rychlospojku ES včetně hadicové spony pro hadici s vnitřním pr. 8mm</t>
  </si>
  <si>
    <t>Vsuvka s trnem pro rychlospojku ES včetně hadicové spony pro hadici s vnitřním pr. 10mm</t>
  </si>
  <si>
    <t>Vsuvka s trnem pro rychlospojku ES včetně hadicové spony pro hadici s vnitřním pr. 13mm</t>
  </si>
  <si>
    <t>Bajonetová spojka dotahovací typu GEKA s vnějším závitem 1“</t>
  </si>
  <si>
    <t>Bajonetová spojka dotahovací typu GEKA s trnem včetně hadicové spony pro hadici s vnitřním pr.19mm</t>
  </si>
  <si>
    <t>Hadice pro rozvod stlačeného vzduchu; Teplotní rozsah: -40°C / + 95°C, krátkodobě až do 110°C. Duše: EPDM Výztuž: Textilní příze, ovin. Obal: EPDM vnitřní průměr 8mm</t>
  </si>
  <si>
    <t>Hadice pro rozvod stlačeného vzduchu; Teplotní rozsah: -40°C / + 95°C, krátkodobě až do 110°C. Duše: EPDM Výztuž: Textilní příze, ovin. Obal: EPDM vnitřní průměr 10mm</t>
  </si>
  <si>
    <t>Hadice pro rozvod stlačeného vzduchu; Teplotní rozsah: -40°C / + 95°C, krátkodobě až do 110°C. Duše: EPDM Výztuž: Textilní příze, ovin. Obal: EPDM vnitřní průměr 13mm</t>
  </si>
  <si>
    <t>Hadice pro rozvod stlačeného vzduchu; Teplotní rozsah: -40°C / + 95°C, krátkodobě až do 110°C. Duše: EPDM Výztuž: Textilní příze, ovin. Obal: EPDM vnitřní průměr 19mm</t>
  </si>
  <si>
    <t>Odlučovač oleje z kondenzátu kompesoru</t>
  </si>
  <si>
    <t>Vzdušník objem 900 litrů, včetně příslušenství, oboustranně pozinkovaný</t>
  </si>
  <si>
    <t>Na výstupu stlačeného vzduchu z kompresoru bude instalován 3stupňový filtr, kolem kterého bude proveden uzavřený ochoz.
Filtrace odstraňuje prach, zkapalněnou vlhkost a zbytkový olej ze stlačeného vzduchu. Maximální obsah zbytkového oleje při 20 °C 0,003 ppm (0,003 mg/m3)</t>
  </si>
  <si>
    <t>Stacionární, vzduchem chlazený, jednostupňový, šroubový kompresor se vstřikem oleje. Výkonnost při výtlačném přetlaku 7 bar(*) [l/s]  7,1 – 41,8; Výkonnost při výtlačném přetlaku 9,5 bar(*) [l/s] 6,8 – 35,5; Výkonnost při výtlačném přetlaku 12,5 bar(*) [l/s] 7,3 – 27,9; Výkon elektromotoru [kW] 15;  Integrovaný sušič odlučovač oleje ze vzduchu chladič oleje a filtr oleje s termostatickým obtokovým ventilem, pojistný ventil a ventil minimálního tlaku, se zpětným ventilem, suchý filtr vzduchu na sání, radiální chladící ventilátor, dochlazovač vzduchu s automatickým odvaděčem kondenzátu , regulace kompresoru plynulá s následným vypnutím při min. otáčkách, řídící elektronický regulátor s barevným 3,5´´ displejem( automatické řízení kompresoru se zobrazením aktuálního provozního stavu kompresoru, přesné řízení požadovaného provozního tlaku, ochrana kompresoru – výstrahy a poruchové odstavení,  upozornění na potřebu servisu, grafické zobrazení servisního plánu,  automatické opětné spuštění po výpadku napětí, informace o provozních hodinách, počtu startů a měřených datech, programovatelné nastavení časově závislých příkazů START/STOP a příkazů přepnutí dvou tlakových hladin v rámci jednoho týdne, možnost vyvolání uložených údajů při posledním odstavení, nebo při nouzovém odstavení, komunikace v českém a anglickém jazyce, možnost napojení na dálkové sledování kompresoru, zabudovaný systém online vizualizace přes web-server), Napojení elektromotoru: 3 fáze, s plynulým náběhem kroutícího momentu bez el špiček při startu. Součástí dodávky kompresoru je jeho montáž a servisní uvedení do provozu.</t>
  </si>
  <si>
    <t>Přesun hmot pro vnitřní vodovod v objektech výšky do 6m</t>
  </si>
  <si>
    <t>722 - VNITŘNÍ VODOVOD - STLAČENÝ VZDUCH - celkem</t>
  </si>
  <si>
    <t xml:space="preserve">Protipožární ucpávky kovového potrubí - prostup stropem požární odolnost EI90  do D18 </t>
  </si>
  <si>
    <t>Rozdělovač, sběrač do DN80 (základní délka 1m)</t>
  </si>
  <si>
    <t>Rozdělovač, sběrač DN200 (základní délka 1m)</t>
  </si>
  <si>
    <r>
      <t xml:space="preserve">Přípatek k ceně rozdělovače za každých dalších 0,5m </t>
    </r>
    <r>
      <rPr>
        <sz val="10"/>
        <rFont val="Calibri"/>
        <family val="2"/>
      </rPr>
      <t>≤</t>
    </r>
    <r>
      <rPr>
        <sz val="10"/>
        <rFont val="Arial CE"/>
        <family val="2"/>
      </rPr>
      <t>DN80</t>
    </r>
  </si>
  <si>
    <t>Přípatek k ceně rozdělovače za každých dalších 0,5m DN200</t>
  </si>
  <si>
    <t>Trubková hrdla rozdělovačů, sběračů a nádrží bez přírub DN65</t>
  </si>
  <si>
    <t>Trubková hrdla rozdělovačů, sběračů a nádrží bez přírubDN100</t>
  </si>
  <si>
    <t>Montáž ohříváků vody zásobníkových - do 200litrů (expandér, kalník)</t>
  </si>
  <si>
    <t>Montáž ohříváků vody zásobníkových - do 1000litrů (zásobník TV)</t>
  </si>
  <si>
    <t>Montáž ohříváků vody zásobníkových - do 2500litrů (předehřev TUV)</t>
  </si>
  <si>
    <t xml:space="preserve">Stojatý zásobníkový ohřívač o objemu 2500litrů PN10 výhřevná plocha topné vložky PN16 - 3x6m². Vnitřní nátěr ANTIKON/BISIL pro teplotu vody max. 90 °C. Předehřev TUV pro technologii prádelny pomocí vracejícího se kondenzátu. </t>
  </si>
  <si>
    <t>Zásobník TV 500litrů včetně izolace z PU pěny včetně hořčíkové anody;
maximální pracovní tlak 10bar; maximální pracovní teplota 95°C; průměr s izolací 700mm, výška 1961mm</t>
  </si>
  <si>
    <t>Kalník D350</t>
  </si>
  <si>
    <t>Expandér D400</t>
  </si>
  <si>
    <t xml:space="preserve">VÝMĚNÍK TEPLA NEREZOVÝ TRUBKOVÝ ŠROUBOVÝ
příruby na priméru i sekundéru z nerezové oceli DN32 primér-PN40 sekundér-PN16, včetně uložení
VÝKON: 212,344kW PRIMÁR: PÁRA PŘETLAK 500kPa SEKUNDÁR: topná vody 70/50°C, Δp=19,602kPa (VÝKON: 50kW PRIMÁR: PÁRA PŘETLAK 400kPa SEKUNDÁR: TUV 8/55°C, Δp=0,238kPa) 1 ks jako skladová záloha </t>
  </si>
  <si>
    <t>Nádrže na kondenzát beztlaké - 2000litrů</t>
  </si>
  <si>
    <t>Tlaková expanzní nádoba s membránou 200litrů</t>
  </si>
  <si>
    <t>Bezpečnostní uzávěr k měření tlaku exp.nádob G1"</t>
  </si>
  <si>
    <t>Vysokotlaké odstředivé čerpadlo vertikální vícestupňové odstředivé čerpadlo pracovní bod s průtokem 5,8m3/h a výtlačnou výškou 60mH₂O, připojení příruba DN32. 400V, 2,2kW, 4,5A, připojení G5/4"</t>
  </si>
  <si>
    <t xml:space="preserve">oběhové čerpadlo vysoceúčinné energetická třída "A" s integrovaným automatickým řízením výkonu; 30/0,5-10; 5~190W; 0,08~1,3A; 230V; -20~110°C; dopravní výška max.:10m; PRŮTOK max.:8,3m3/h </t>
  </si>
  <si>
    <t xml:space="preserve">Čerpadla teplovodní montáž čerpadel (do potrubí) ostatních typů suchoběžných přírubových s přípojkami v jedné rovině (in-line) DN 32 jednodílných   </t>
  </si>
  <si>
    <t>Potrubí z trubek závitových ocel. bezešvých 11353.0 DN10</t>
  </si>
  <si>
    <t>Potrubí z trubek závitových ocel. bezešvých 11353.0 DN20</t>
  </si>
  <si>
    <t>Potrubí z trubek závitových ocel. bezešvých 11353.0 76/3,2</t>
  </si>
  <si>
    <t>Potrubí z trubek závitových ocel. bezešvých 11353.0 108/4</t>
  </si>
  <si>
    <t>Potrubí z trubek závitových ocel. bezešvých 11353.0 219/6,3</t>
  </si>
  <si>
    <r>
      <t xml:space="preserve">tlaková zkouška potrubí do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219</t>
    </r>
  </si>
  <si>
    <t>Montáž armatur přírubových PN16 DN15</t>
  </si>
  <si>
    <t>Montáž armatur přírubových PN16 DN25</t>
  </si>
  <si>
    <t>Montáž armatur přírubových PN16 DN32</t>
  </si>
  <si>
    <t>Montáž armatur přírubových PN16 DN40</t>
  </si>
  <si>
    <t>Montáž armatur přírubových PN16 DN50</t>
  </si>
  <si>
    <t>Montáž armatur přírubových PN16 DN65</t>
  </si>
  <si>
    <t>Montáž armatur přírubových PN16 DN100</t>
  </si>
  <si>
    <t>Montáž armatur přírubových PN16 DN125</t>
  </si>
  <si>
    <t>Montáž armatur přírubových PN25,40 DN15</t>
  </si>
  <si>
    <t>Montáž armatur přírubových PN25,40 DN25</t>
  </si>
  <si>
    <t>Montáž armatur přírubových PN25,40 DN32</t>
  </si>
  <si>
    <t>Montáž armatur přírubových PN25,40 DN40</t>
  </si>
  <si>
    <t>Montáž armatur přírubových PN25,40 DN50</t>
  </si>
  <si>
    <t>Montáž armatur přírubových PN25,40 DN65</t>
  </si>
  <si>
    <t>Montáž armatur přírubových PN25,40 DN80</t>
  </si>
  <si>
    <t>Montáž armatur přírubových PN25,40 DN100</t>
  </si>
  <si>
    <t>Montáž armatur přírubových PN25,40 DN125</t>
  </si>
  <si>
    <r>
      <t xml:space="preserve">Mezipřírubová uzavírací klapka </t>
    </r>
    <r>
      <rPr>
        <u val="single"/>
        <sz val="10"/>
        <rFont val="Arial CE"/>
        <family val="2"/>
      </rPr>
      <t>se závitovými oky</t>
    </r>
    <r>
      <rPr>
        <sz val="11"/>
        <color theme="1"/>
        <rFont val="Calibri"/>
        <family val="2"/>
        <scheme val="minor"/>
      </rPr>
      <t xml:space="preserve"> ovládání nerezovou pákou s nerezovým diskem s pryží EPDM max do 110°C DN65/PN16 </t>
    </r>
  </si>
  <si>
    <t>Odlučovač nečistot a kalů s tyčovým magnetem pro zachycování feromagnetických částic s revizní přírubou DN65</t>
  </si>
  <si>
    <t>Kulový kohout ocelový přírubový DN50 PN40 Tmax 200°C</t>
  </si>
  <si>
    <t>Kulový kohout přírubový DN65 PN25/40</t>
  </si>
  <si>
    <t>Kulový kohout přírubový DN80 PN25/40</t>
  </si>
  <si>
    <t>Přímý přírubový uzavírací ventil s dvouvrstvým těsnícím vlnovcem. Šedá litina DN15 PN16</t>
  </si>
  <si>
    <t>Přímý přírubový uzavírací ventil s dvouvrstvým těsnícím vlnovcem. Šedá litina DN25 PN16</t>
  </si>
  <si>
    <t>Přímý přírubový uzavírací ventil s dvouvrstvým těsnícím vlnovcem. Šedá litina DN32 PN16</t>
  </si>
  <si>
    <t>Přímý přírubový uzavírací ventil s dvouvrstvým těsnícím vlnovcem. Šedá litina DN40 PN16</t>
  </si>
  <si>
    <t>Přímý přírubový uzavírací ventil s dvouvrstvým těsnícím vlnovcem. Šedá litina DN50 PN16</t>
  </si>
  <si>
    <t>Přímý přírubový uzavírací ventil s dvouvrstvým těsnícím vlnovcem. Šedá litina DN65 PN16</t>
  </si>
  <si>
    <t>Přímý přírubový uzavírací ventil s dvouvrstvým těsnícím vlnovcem. Šedá litina DN80 PN16</t>
  </si>
  <si>
    <t>Přímý přírubový uzavírací ventil s dvouvrstvým těsnícím vlnovcem. Ocelolitina DN25 PN40.</t>
  </si>
  <si>
    <t>Přímý přírubový uzavírací ventil s dvouvrstvým těsnícím vlnovcem. Ocelolitina DN40 PN40.</t>
  </si>
  <si>
    <t>Přímý přírubový uzavírací ventil s dvouvrstvým těsnícím vlnovcem. Ocelolitina DN50 PN40.</t>
  </si>
  <si>
    <t>Přímý přírubový uzavírací ventil s dvouvrstvým těsnícím vlnovcem. Ocelolitina DN65 PN40.</t>
  </si>
  <si>
    <t>Přímý přírubový uzavírací ventil s dvouvrstvým těsnícím vlnovcem. Ocelolitina DN100 PN40.</t>
  </si>
  <si>
    <t>Přímý přírubový uzavírací ventil s dvouvrstvým těsnícím vlnovcem. Ocelolitina DN125 PN40.</t>
  </si>
  <si>
    <t>Labyrintový separátor typ S7 vyrobený z uhlíkové oceli je určen k odstraňování vlhkosti (kapiček kapaliny) z páry DN125 PN40</t>
  </si>
  <si>
    <t>Přírubový filtr tvaru "Y" s integrálními přírubami vyrobený z uhlíkové oceli, síto filtru je vyrobeno z nerezové oceli 100mesh/0,16mm DN65 PN40 (pro rozvody páry)</t>
  </si>
  <si>
    <t>Přírubový filtr tvaru "Y" s integrálními přírubami vyrobený z uhlíkové oceli, síto filtru je vyrobeno z nerezové oceli 100mesh/0,16mm DN125 PN40 (pro rozvody páry)</t>
  </si>
  <si>
    <t>Přírubový filtr tvaru "Y" s integrálními přírubami vyrobený z šedé litiny, síto 100mesh/0,16mm DN15 PN16 (pro rozvody páry)</t>
  </si>
  <si>
    <t>Přírubový filtr tvaru "Y" s integrálními přírubami vyrobený z šedé litiny, síto 100mesh/0,16mm DN25 PN16 (pro rozvody páry)</t>
  </si>
  <si>
    <t>Přírubový filtr tvaru "Y" s integrálními přírubami vyrobený z šedé litiny, síto 100mesh/0,16mm DN32 PN16 (pro rozvody páry)</t>
  </si>
  <si>
    <t>Přírubový filtr tvaru "Y" s integrálními přírubami vyrobený z šedé litiny, síto 100mesh/0,16mm DN40 PN16 (pro rozvody páry)</t>
  </si>
  <si>
    <t>Přírubový filtr tvaru "Y" s integrálními přírubami vyrobený z šedé litiny, síto 100mesh/0,16mm DN50 PN16 (pro rozvody páry)</t>
  </si>
  <si>
    <t>Přírubový filtr tvaru "Y" s integrálními přírubami vyrobený z šedé litiny, síto 100mesh/0,16mm DN65 PN16 (pro rozvody páry)</t>
  </si>
  <si>
    <t>Přírubový filtr tvaru "Y" s integrálními přírubami vyrobený z šedé litiny, síto 100mesh/0,16mm DN80 PN16 (pro rozvody páry)</t>
  </si>
  <si>
    <t>Přírubový filtr tvaru "Y" s integrálními přírubami vyrobený z uhlíkové oceli, standardní síto filtru je vyrobeno z nerezové oceli 1 DN25 PN40 (pro kondenzát)</t>
  </si>
  <si>
    <t>Přírubový filtr tvaru "Y" s integrálními přírubami vyrobený z šedé litiny, standardní síto DN15 PN16 (pro kondenzát)</t>
  </si>
  <si>
    <t>Přírubový filtr tvaru "Y" s integrálními přírubami vyrobený z šedé litiny, standardní síto DN25 PN16 (pro kondenzát)</t>
  </si>
  <si>
    <t>Přírubový filtr tvaru "Y" s integrálními přírubami vyrobený z šedé litiny, standardní síto DN32 PN16 (pro kondenzát)</t>
  </si>
  <si>
    <t>Přírubový filtr tvaru "Y" s integrálními přírubami vyrobený z šedé litiny, standardní síto DN40 PN16 (pro kondenzát)</t>
  </si>
  <si>
    <t>Přímočinný regulační ventil s tělem z ocelolitiny a s těsnícím vlnovcem 11/5bar DN50/PN40 + pohon + oddělovací nádoba pro ochranu membrány</t>
  </si>
  <si>
    <t>Pojistný ventil DN65/100 PN40/16, pojistný tlak 6,4bar</t>
  </si>
  <si>
    <t>Zpětný ventil mezipřírubový diskový DN15 PN40</t>
  </si>
  <si>
    <t>Zpětný ventil mezipřírubový diskový DN25 PN40</t>
  </si>
  <si>
    <t>Zpětný ventil mezipřírubový diskový DN32 PN40</t>
  </si>
  <si>
    <t>Zpětný ventil mezipřírubový diskový DN40 PN40</t>
  </si>
  <si>
    <t xml:space="preserve">Plovákový odvaděč kondenzátu s tělesem a víkem z uhlíkové oceli, s vnitřními nerezovými částmi a vestavěným automatickým odvzdušněním DN25 PN40    </t>
  </si>
  <si>
    <t xml:space="preserve">Plovákový odvaděč kondenzátu s tělesem a víkem z uhlíkové oceli, s vnitřními nerezovými částmi a vestavěným automatickým odvzdušněním DN40 PN40    </t>
  </si>
  <si>
    <t>Plovákový odvaděč kondenzátu z tvárné litiny, s vestavěným termostatickým odvzdušňovačem DN15 PN16</t>
  </si>
  <si>
    <t>Plovákový odvaděč kondenzátu z tvárné litiny, s vestavěným termostatickým odvzdušňovačem DN25 PN16</t>
  </si>
  <si>
    <t xml:space="preserve">Bimetalový odvaděč kondenzátu s filtrem DN25 PN40    </t>
  </si>
  <si>
    <t>Termický tlakově vyvážený kapslový odvaděč kondenzátu (těleso a víko z uhlíkové oceli) s integrovaným filtrem a zpětným ventilem DN15 PN40</t>
  </si>
  <si>
    <t>Automatický přivzdušňovací ventil, přerušovač vákua ½“ parního výměníku</t>
  </si>
  <si>
    <t>Hadice pro páru o přetlaku 5bar délka 1 m ukunčena přírubami DN25/16</t>
  </si>
  <si>
    <t>Hadice pro páru o přetlaku 5bar délka 1 m ukunčena přírubami DN32/16</t>
  </si>
  <si>
    <t>Manometr D160mm tř.přesnosti 1,6%, 0-1MPa</t>
  </si>
  <si>
    <t>Manometr D160mm tř.přesnosti 1,6%, 0-2,5MPa</t>
  </si>
  <si>
    <t>Manometrický parní ventil</t>
  </si>
  <si>
    <t>Teploměr rovný TR D100mm stonek 100mm 0~200°C</t>
  </si>
  <si>
    <t>Teploměr rovný TR D100mm stonek 100mm 0~350°C</t>
  </si>
  <si>
    <t>Teploměrová jímka mosaz/měď, závit 1/2" - 105mm</t>
  </si>
  <si>
    <t>Kulový kohout DN50, médium voda, glykol 50% -40~185°C, stlačený vzduch, pára max 150°C</t>
  </si>
  <si>
    <t>Vodorovná zpětná klapka těsnění kov na kov DN50 max.130°C, Kv=92,4</t>
  </si>
  <si>
    <r>
      <t xml:space="preserve">Pojistný ventil pro topení </t>
    </r>
    <r>
      <rPr>
        <sz val="10"/>
        <rFont val="Symbol"/>
        <family val="1"/>
      </rPr>
      <t>a</t>
    </r>
    <r>
      <rPr>
        <vertAlign val="subscript"/>
        <sz val="10"/>
        <rFont val="Arial CE"/>
        <family val="2"/>
      </rPr>
      <t>v</t>
    </r>
    <r>
      <rPr>
        <sz val="11"/>
        <color theme="1"/>
        <rFont val="Calibri"/>
        <family val="2"/>
        <scheme val="minor"/>
      </rPr>
      <t>=0,549 6/4"x2" - 550kPa max.110°C</t>
    </r>
  </si>
  <si>
    <t>FITR BALL kulový kohout s filtrem DN15 dotažitelná ucpávka, PN16 při T100°C, PN10 při T150°C, síto 700 μm</t>
  </si>
  <si>
    <t>FITR BALL kulový kohout s filtrem DN40 dotažitelná ucpávka, PN16 při T100°C, PN10 při T150°C, síto 700 μm</t>
  </si>
  <si>
    <r>
      <t xml:space="preserve">Regulační </t>
    </r>
    <r>
      <rPr>
        <u val="single"/>
        <sz val="10"/>
        <rFont val="Arial CE"/>
        <family val="2"/>
      </rPr>
      <t>ventil</t>
    </r>
    <r>
      <rPr>
        <sz val="11"/>
        <color theme="1"/>
        <rFont val="Calibri"/>
        <family val="2"/>
        <scheme val="minor"/>
      </rPr>
      <t xml:space="preserve"> s možností přednastavení a uzavírání s měřícími vsuvkami s vypouštěním DN20; -20~120°C PN20</t>
    </r>
  </si>
  <si>
    <t>Vypouštěcí přípravek pro šroubení</t>
  </si>
  <si>
    <t xml:space="preserve">Montáž otopných těles panelových jednořadých délky do 1500 mm   </t>
  </si>
  <si>
    <t xml:space="preserve">Montáž otopných těles panelových dvouřadých délky do 1500 mm   </t>
  </si>
  <si>
    <t xml:space="preserve">Montáž otopných těles panelových třířadých délky do 1500 mm   </t>
  </si>
  <si>
    <t xml:space="preserve">Montáž otopných těles panelových třířadých délky do 2820 mm   </t>
  </si>
  <si>
    <t>Deskové otopné těleso 10/3110 včetně nástěnných konzol</t>
  </si>
  <si>
    <r>
      <t xml:space="preserve">Deskové otopné těleso bez konvekčních plechů 20/3160 </t>
    </r>
    <r>
      <rPr>
        <sz val="11"/>
        <color theme="1"/>
        <rFont val="Calibri"/>
        <family val="2"/>
        <scheme val="minor"/>
      </rPr>
      <t>včetně stojánkových konzol</t>
    </r>
  </si>
  <si>
    <r>
      <t xml:space="preserve">Deskové otopné těleso bez konvekčních plechů 30/3220 </t>
    </r>
    <r>
      <rPr>
        <sz val="11"/>
        <color theme="1"/>
        <rFont val="Calibri"/>
        <family val="2"/>
        <scheme val="minor"/>
      </rPr>
      <t>včetně stojánkových konzol</t>
    </r>
  </si>
  <si>
    <r>
      <t xml:space="preserve">Deskové otopné těleso bez konvekčních plechů POZINKOVANÉ 30/3220 </t>
    </r>
    <r>
      <rPr>
        <sz val="11"/>
        <color theme="1"/>
        <rFont val="Calibri"/>
        <family val="2"/>
        <scheme val="minor"/>
      </rPr>
      <t>včetně stojánkových konzol</t>
    </r>
  </si>
  <si>
    <r>
      <t xml:space="preserve">Deskové otopné těleso bez konvekčních plechů POZINKOVANÉ 30/3260  </t>
    </r>
    <r>
      <rPr>
        <sz val="11"/>
        <color theme="1"/>
        <rFont val="Calibri"/>
        <family val="2"/>
        <scheme val="minor"/>
      </rPr>
      <t>včetně stojánkových konzol</t>
    </r>
  </si>
  <si>
    <t>Deskové otopné těleso bez konvekčních plechů 20/6160 včetně stojánkových konzol</t>
  </si>
  <si>
    <t>Deskové otopné těleso bez konvekčních plechů 20/6180 včetně stojánkových konzol</t>
  </si>
  <si>
    <t>Deskové otopné těleso bez konvekčních plechů POZINKOVANÉ 30/9200 včetně navrtávacích konzol</t>
  </si>
  <si>
    <t>Deskové otopné těleso 10/6050 včetně nástěnných konzol</t>
  </si>
  <si>
    <t>Deskové otopné těleso 10/6070 včetně nástěnných konzol</t>
  </si>
  <si>
    <t>Deskové otopné těleso 11/6060 včetně nástěnných konzol</t>
  </si>
  <si>
    <t>Deskové otopné těleso 11/6140 včetně stojánkových konzol</t>
  </si>
  <si>
    <t>Deskové otopné těleso 21/6070 včetně nástěnných konzol</t>
  </si>
  <si>
    <t>Deskové otopné těleso 21/6110 včetně stojánkových konzol</t>
  </si>
  <si>
    <t>Deskové otopné těleso 22/6140 včetně stojánkových konzol</t>
  </si>
  <si>
    <t>Deskové otopné těleso 22/6160 včetně stojánkových konzol</t>
  </si>
  <si>
    <t>Deskové otopné těleso 33/6140 včetně stojánkových konzol</t>
  </si>
  <si>
    <t>Deskové otopné těleso 22/9040 včetně nástěnných konzol</t>
  </si>
  <si>
    <t>Dodávka ocelových profilů pro uložení zařízení a rozvodů</t>
  </si>
  <si>
    <t xml:space="preserve">Krycí jednonásobný syntetický standardní nátěr zámečnických konstrukcí   </t>
  </si>
  <si>
    <t xml:space="preserve">Základní jednonásobný syntetický nátěr potrubí do DN 200 mm   </t>
  </si>
  <si>
    <t>Hodinová zúčtovací sazba intalatér - Napustění a proplach topného systému</t>
  </si>
  <si>
    <t>HZS4232</t>
  </si>
  <si>
    <t>Hodinová zúčtovací sazba technik odborný - Servisní uvedení do provozu strojovny ÚT, test systému, zaškolení obsluhy.</t>
  </si>
  <si>
    <t>SOUPIS PRACÍ A DODÁVEK VČETNÉ NABÍDKOVÉHO OCENĚNÍ</t>
  </si>
  <si>
    <t>č.cen.</t>
  </si>
  <si>
    <t>popis položky</t>
  </si>
  <si>
    <t>měr.</t>
  </si>
  <si>
    <t>výměra</t>
  </si>
  <si>
    <t>ceny v Kč</t>
  </si>
  <si>
    <t>pol.</t>
  </si>
  <si>
    <t>položky</t>
  </si>
  <si>
    <t>jedn.</t>
  </si>
  <si>
    <t>dodávka+mont.</t>
  </si>
  <si>
    <t>pozn.</t>
  </si>
  <si>
    <r>
      <t xml:space="preserve">Výkazy výměr </t>
    </r>
    <r>
      <rPr>
        <sz val="10"/>
        <rFont val="Arial CE"/>
        <family val="2"/>
      </rPr>
      <t>(též Soupis prací a dodávek včetně nabídkového ocenění)</t>
    </r>
    <r>
      <rPr>
        <b/>
        <sz val="10"/>
        <rFont val="Arial CE"/>
        <family val="2"/>
      </rPr>
      <t>:</t>
    </r>
  </si>
  <si>
    <t xml:space="preserve">Výkaz výměr je zpracován v souladu se zák. č.137/2006 Sb. (§44, odst. (4), písm. b). </t>
  </si>
  <si>
    <t xml:space="preserve">Při vyplňování výkazu výměr je nutné respektovat dále uvedené pokyny: </t>
  </si>
  <si>
    <t>1) Při zpracování nabídky je nutné využít všech částí (dílů) projektu pro provádění stavby (zák. č. 137/2006 Sb., §44, odst. (4), písm. a), tj. technické zprávy, seznamu pozic, všech výkresů, tabulek a specifikací materiálů.</t>
  </si>
  <si>
    <t xml:space="preserve">2) Součástí nabídkové ceny musí být veškeré náklady, aby cena byla konečná a zahrnovala celou dodávku a montáž. </t>
  </si>
  <si>
    <t xml:space="preserve">3) Každá uchazečem vyplněná položka musí obsahovat veškeré technicky a logicky dovoditélné součásti dodávky a montáže (včetně údajů o podmínkách a úhradě licencí potřebných SW). </t>
  </si>
  <si>
    <t xml:space="preserve">4) Dodávky a montáže uvedené v nabídce musí být, včetně veškerého souvisejícího doplňkového, podružného a montážního materiálu, tak, aby celé zařízení bylo funkční a splňovalo všechny předpisy, které se na ně vztahují.  </t>
  </si>
  <si>
    <t>5) Označení výrobků konkrétním výrobcem v projektu pro provádění stavby vyjadřuje standard požadované kvality (zák. č. 137/2006 Sb, §44, odst. (9). Pokud uchazeč nabídne produkt od jiného výrobce je povinen dodržet standard a zároveň, přejímá odpovědnost za správnost náhrady - splnění všech parametrů a koordinaci se všemi navazujícími profesemi, eventuelní nutnost úpravy projektu pro výběr zhotovitele půjde k tíží uchazeče (vybraného dodavatele).</t>
  </si>
  <si>
    <t xml:space="preserve">6) Všechny jednotlivé položky jsou bez DPH </t>
  </si>
  <si>
    <t>Zařízení č.1 – Větrání prádelny</t>
  </si>
  <si>
    <t>Radiální potrubní ventilátor 1000x500 zvukově izolovaný s EC motorem</t>
  </si>
  <si>
    <t>P = 400V, 2.2kW, 3.27A</t>
  </si>
  <si>
    <r>
      <t>Q = 9 500m</t>
    </r>
    <r>
      <rPr>
        <sz val="10"/>
        <color indexed="8"/>
        <rFont val="Calibri"/>
        <family val="2"/>
      </rPr>
      <t>³/h, 200Pa</t>
    </r>
  </si>
  <si>
    <t>1.2</t>
  </si>
  <si>
    <t>Pružná manžeta 1000x500/100</t>
  </si>
  <si>
    <t>1.3</t>
  </si>
  <si>
    <t>Filtrační komora do potrubí 1000x500</t>
  </si>
  <si>
    <t>1.4</t>
  </si>
  <si>
    <t>Uzavírací klapka 1000x500 se servopohonem 230V</t>
  </si>
  <si>
    <t>1.5</t>
  </si>
  <si>
    <t>Tlumič hluku 1000x1000/500</t>
  </si>
  <si>
    <t>1.6</t>
  </si>
  <si>
    <t>Krycí mřížka 1000x500</t>
  </si>
  <si>
    <t>1.7</t>
  </si>
  <si>
    <t>Protidešťová hliníková žaluzie 1000x1000 se sítem, RAL dle fasády</t>
  </si>
  <si>
    <t>1.8</t>
  </si>
  <si>
    <t>Tlumič hluku 1000x500/1500</t>
  </si>
  <si>
    <t>1.9</t>
  </si>
  <si>
    <t>neobsazeno</t>
  </si>
  <si>
    <t>1.10</t>
  </si>
  <si>
    <r>
      <t xml:space="preserve">Axiální nástěnný ventilátor </t>
    </r>
    <r>
      <rPr>
        <sz val="10"/>
        <color indexed="8"/>
        <rFont val="Calibri"/>
        <family val="2"/>
      </rPr>
      <t>Ø 500 s EC motorem</t>
    </r>
  </si>
  <si>
    <t>P = 400V, 980W, 1.6A</t>
  </si>
  <si>
    <r>
      <t>Q = 8 000 m</t>
    </r>
    <r>
      <rPr>
        <sz val="10"/>
        <color indexed="8"/>
        <rFont val="Calibri"/>
        <family val="2"/>
      </rPr>
      <t>³/h, 80Pa</t>
    </r>
  </si>
  <si>
    <t>1.11</t>
  </si>
  <si>
    <r>
      <t xml:space="preserve">Protidešťová výfuková žaluzie plastová samotížná </t>
    </r>
    <r>
      <rPr>
        <sz val="10"/>
        <color indexed="8"/>
        <rFont val="Calibri"/>
        <family val="2"/>
      </rPr>
      <t>Ø 500</t>
    </r>
  </si>
  <si>
    <t>1.12</t>
  </si>
  <si>
    <t>Podtlaková žaluzie 1000x500</t>
  </si>
  <si>
    <t>1.13</t>
  </si>
  <si>
    <t>1.14</t>
  </si>
  <si>
    <t>1.15</t>
  </si>
  <si>
    <t>Stropní ventilátor destratifikátor</t>
  </si>
  <si>
    <t>P = 230V, 65W, 0.30A</t>
  </si>
  <si>
    <t>Potrubí čtyřhranné pozink - rovné</t>
  </si>
  <si>
    <r>
      <t>m</t>
    </r>
    <r>
      <rPr>
        <sz val="10"/>
        <rFont val="Calibri"/>
        <family val="2"/>
      </rPr>
      <t>²</t>
    </r>
  </si>
  <si>
    <t>Kruhové potrubí pozink - SPIRO  Ø 100</t>
  </si>
  <si>
    <t>rovné</t>
  </si>
  <si>
    <t>tvarovky</t>
  </si>
  <si>
    <t>Kruhové potrubí pozink - SPIRO  Ø 160</t>
  </si>
  <si>
    <t>Kruhové potrubí pozink - SPIRO  Ø 200</t>
  </si>
  <si>
    <t>Kruhové potrubí pozink - SPIRO  Ø 250</t>
  </si>
  <si>
    <t>Kruhové potrubí pozink - SPIRO  Ø 315</t>
  </si>
  <si>
    <t>Kruhové potrubí nerez - SPIRO  Ø 400</t>
  </si>
  <si>
    <t>Tepelná izolace tl.40mm oplechovaná hliníkovým plechem</t>
  </si>
  <si>
    <t>Protihluková izolace tl. 40mm</t>
  </si>
  <si>
    <t xml:space="preserve">Zdvihací mechanismus pro výškové práce </t>
  </si>
  <si>
    <t>Ventil pro odkap kondenzátu (v patě stoupačky)</t>
  </si>
  <si>
    <t xml:space="preserve">Spojovací a těsnící materiál </t>
  </si>
  <si>
    <t>Zařízení č.2 – Větrání hyg. smyček soc. zařízení</t>
  </si>
  <si>
    <r>
      <t xml:space="preserve">Potrubní ventilátor </t>
    </r>
    <r>
      <rPr>
        <sz val="10"/>
        <color indexed="8"/>
        <rFont val="Calibri"/>
        <family val="2"/>
      </rPr>
      <t>Ø 200</t>
    </r>
  </si>
  <si>
    <t>P = 230V, 95W</t>
  </si>
  <si>
    <r>
      <t>Q = 210m</t>
    </r>
    <r>
      <rPr>
        <sz val="10"/>
        <color indexed="8"/>
        <rFont val="Calibri"/>
        <family val="2"/>
      </rPr>
      <t>³/h, 180Pa</t>
    </r>
  </si>
  <si>
    <r>
      <rPr>
        <i/>
        <sz val="10"/>
        <color indexed="8"/>
        <rFont val="Arial"/>
        <family val="2"/>
      </rPr>
      <t xml:space="preserve">příslušenství </t>
    </r>
    <r>
      <rPr>
        <sz val="10"/>
        <color indexed="8"/>
        <rFont val="Arial"/>
        <family val="2"/>
      </rPr>
      <t>: pružné manžety, časový doběhový spínač</t>
    </r>
  </si>
  <si>
    <r>
      <t xml:space="preserve">Potrubní ventilátor </t>
    </r>
    <r>
      <rPr>
        <sz val="10"/>
        <color indexed="8"/>
        <rFont val="Calibri"/>
        <family val="2"/>
      </rPr>
      <t>Ø 160</t>
    </r>
  </si>
  <si>
    <t>P = 230V, 60W</t>
  </si>
  <si>
    <r>
      <t>Q = 80m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/h, 100Pa</t>
    </r>
  </si>
  <si>
    <t>příslušenství : pružné manžety, časový doběhový spínač</t>
  </si>
  <si>
    <r>
      <t xml:space="preserve">Axiální stropní ventilátor, napojovací </t>
    </r>
    <r>
      <rPr>
        <sz val="10"/>
        <color indexed="8"/>
        <rFont val="Calibri"/>
        <family val="2"/>
      </rPr>
      <t>Ø 125, časový doběh, zpětná klapka</t>
    </r>
  </si>
  <si>
    <t>P = 230V, 25W</t>
  </si>
  <si>
    <r>
      <t>Q = 50m</t>
    </r>
    <r>
      <rPr>
        <sz val="10"/>
        <color indexed="8"/>
        <rFont val="Calibri"/>
        <family val="2"/>
      </rPr>
      <t>³/h, 30Pa</t>
    </r>
  </si>
  <si>
    <r>
      <t xml:space="preserve">Axiální stropní ventilátor, napojovací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>100, časový doběh, zpětná klapka</t>
    </r>
  </si>
  <si>
    <t>P = 230V, 13W</t>
  </si>
  <si>
    <r>
      <t>Q = 100m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/h, 30Pa</t>
    </r>
  </si>
  <si>
    <r>
      <t xml:space="preserve">Zpětná klapka do potrubí </t>
    </r>
    <r>
      <rPr>
        <sz val="10"/>
        <color indexed="8"/>
        <rFont val="Calibri"/>
        <family val="2"/>
      </rPr>
      <t>Ø 200</t>
    </r>
  </si>
  <si>
    <t>Zpětná klapka do potrubí Ø 160</t>
  </si>
  <si>
    <t>2.7</t>
  </si>
  <si>
    <r>
      <t xml:space="preserve">Výfuková žaluzie plastová </t>
    </r>
    <r>
      <rPr>
        <sz val="10"/>
        <color indexed="8"/>
        <rFont val="Calibri"/>
        <family val="2"/>
      </rPr>
      <t xml:space="preserve">Ø </t>
    </r>
    <r>
      <rPr>
        <sz val="10"/>
        <color indexed="8"/>
        <rFont val="Arial"/>
        <family val="2"/>
      </rPr>
      <t>200</t>
    </r>
  </si>
  <si>
    <t>2.8</t>
  </si>
  <si>
    <t>Výfuková žaluzie plastová Ø 100</t>
  </si>
  <si>
    <t>2.9</t>
  </si>
  <si>
    <r>
      <t xml:space="preserve">Talířový ventil odvodní kovový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>100</t>
    </r>
  </si>
  <si>
    <t>2.10</t>
  </si>
  <si>
    <r>
      <t xml:space="preserve">Talířový ventil odvodní kovový </t>
    </r>
    <r>
      <rPr>
        <sz val="10"/>
        <color indexed="8"/>
        <rFont val="Calibri"/>
        <family val="2"/>
      </rPr>
      <t>Ø 160</t>
    </r>
  </si>
  <si>
    <t>2.11</t>
  </si>
  <si>
    <r>
      <t xml:space="preserve">Talířový ventil odvodní kovový </t>
    </r>
    <r>
      <rPr>
        <sz val="10"/>
        <color indexed="8"/>
        <rFont val="Calibri"/>
        <family val="2"/>
      </rPr>
      <t>Ø 200</t>
    </r>
  </si>
  <si>
    <t>2.12</t>
  </si>
  <si>
    <r>
      <t xml:space="preserve">Ohebná hadice zvukově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>100 izolovaná</t>
    </r>
  </si>
  <si>
    <t>2.13</t>
  </si>
  <si>
    <r>
      <t xml:space="preserve">Ohebná hadice zvukově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>125 izolovaná</t>
    </r>
  </si>
  <si>
    <t>2.14</t>
  </si>
  <si>
    <r>
      <t xml:space="preserve">Ohebná hadice zvukově </t>
    </r>
    <r>
      <rPr>
        <sz val="10"/>
        <color indexed="8"/>
        <rFont val="Calibri"/>
        <family val="2"/>
      </rPr>
      <t>Ø200</t>
    </r>
    <r>
      <rPr>
        <sz val="10"/>
        <color indexed="8"/>
        <rFont val="Arial"/>
        <family val="2"/>
      </rPr>
      <t xml:space="preserve"> izolovaná</t>
    </r>
  </si>
  <si>
    <t>Kruhové potrubí pozink - SPIRO  Ø 125</t>
  </si>
  <si>
    <t>Zařízení č.3 – Větrání šaten a hygienického zázemí ve 2.np</t>
  </si>
  <si>
    <t xml:space="preserve">Rekuperační podstropní jednotka </t>
  </si>
  <si>
    <t>Složení</t>
  </si>
  <si>
    <r>
      <t>- ventilátorová komora přívodní Q = 1080m</t>
    </r>
    <r>
      <rPr>
        <sz val="10"/>
        <color indexed="8"/>
        <rFont val="Calibri"/>
        <family val="2"/>
      </rPr>
      <t>³/h, pext=200Pa</t>
    </r>
  </si>
  <si>
    <t xml:space="preserve">                                                      P = 230V, 0.5kW</t>
  </si>
  <si>
    <r>
      <t>- ventilátorová komora odvodní Q = 1090m</t>
    </r>
    <r>
      <rPr>
        <sz val="10"/>
        <color indexed="8"/>
        <rFont val="Calibri"/>
        <family val="2"/>
      </rPr>
      <t>³/h, pext=250Pa</t>
    </r>
  </si>
  <si>
    <t>- teplovodní ohřev kW, voda 70/50</t>
  </si>
  <si>
    <t>- deskový rekuperátor s by passem</t>
  </si>
  <si>
    <t>- 2x filtrační komora</t>
  </si>
  <si>
    <t>- plně propojený systém MaR  vč. nástěnného ovladače</t>
  </si>
  <si>
    <t>- hmotnost 270kg</t>
  </si>
  <si>
    <t>- výška jednotky 350mm</t>
  </si>
  <si>
    <t>- směšovací uzel</t>
  </si>
  <si>
    <r>
      <t xml:space="preserve">Axiální stropní ventilátor, napojovací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>100</t>
    </r>
  </si>
  <si>
    <r>
      <t xml:space="preserve">Uzavírací klapka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 250 se servopohonem 230V</t>
    </r>
  </si>
  <si>
    <r>
      <t xml:space="preserve">Tlumič hluklu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 250/900</t>
    </r>
  </si>
  <si>
    <t>Protidešťová žaluzie hliníková 400x315 se sítem, RAL</t>
  </si>
  <si>
    <r>
      <t xml:space="preserve">Výfuková hlavice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 250 - pozink, </t>
    </r>
  </si>
  <si>
    <r>
      <t xml:space="preserve">Výfuková hlavice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 100 - pozink, </t>
    </r>
  </si>
  <si>
    <r>
      <t xml:space="preserve">Talířový ventil kovový přívodní </t>
    </r>
    <r>
      <rPr>
        <sz val="10"/>
        <color indexed="8"/>
        <rFont val="Calibri"/>
        <family val="2"/>
      </rPr>
      <t>Ø 200</t>
    </r>
  </si>
  <si>
    <t>3.9</t>
  </si>
  <si>
    <r>
      <t xml:space="preserve">Talířový ventil kovový odvodní </t>
    </r>
    <r>
      <rPr>
        <sz val="10"/>
        <color indexed="8"/>
        <rFont val="Calibri"/>
        <family val="2"/>
      </rPr>
      <t>Ø 200</t>
    </r>
  </si>
  <si>
    <t>3.10</t>
  </si>
  <si>
    <r>
      <t xml:space="preserve">Talířový ventil kovový odvodní </t>
    </r>
    <r>
      <rPr>
        <sz val="10"/>
        <color indexed="8"/>
        <rFont val="Calibri"/>
        <family val="2"/>
      </rPr>
      <t>Ø 100</t>
    </r>
  </si>
  <si>
    <t>3.11</t>
  </si>
  <si>
    <r>
      <t xml:space="preserve">Ohebná hadice </t>
    </r>
    <r>
      <rPr>
        <sz val="10"/>
        <color indexed="8"/>
        <rFont val="Calibri"/>
        <family val="2"/>
      </rPr>
      <t>Ø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100 zvukově izolovaná</t>
    </r>
  </si>
  <si>
    <t>3.12</t>
  </si>
  <si>
    <r>
      <t xml:space="preserve">Ohebná hadice </t>
    </r>
    <r>
      <rPr>
        <sz val="10"/>
        <color indexed="8"/>
        <rFont val="Calibri"/>
        <family val="2"/>
      </rPr>
      <t>Ø 2</t>
    </r>
    <r>
      <rPr>
        <sz val="10"/>
        <color indexed="8"/>
        <rFont val="Arial"/>
        <family val="2"/>
      </rPr>
      <t>00 zvukově izolovaná</t>
    </r>
  </si>
  <si>
    <t>3.14</t>
  </si>
  <si>
    <t>Stěnová mřížka 450x250</t>
  </si>
  <si>
    <t xml:space="preserve">Zprovoznění jednotky </t>
  </si>
  <si>
    <t xml:space="preserve">Zařízení č.4 – Větrání výměníkové stanice a kompresorovny </t>
  </si>
  <si>
    <r>
      <t xml:space="preserve">Potrubní ventilátor na </t>
    </r>
    <r>
      <rPr>
        <sz val="10"/>
        <color indexed="8"/>
        <rFont val="Calibri"/>
        <family val="2"/>
      </rPr>
      <t>Ø 250</t>
    </r>
  </si>
  <si>
    <t>P = 230V, 180W</t>
  </si>
  <si>
    <r>
      <t>Q = 800m</t>
    </r>
    <r>
      <rPr>
        <sz val="10"/>
        <color indexed="8"/>
        <rFont val="Calibri"/>
        <family val="2"/>
      </rPr>
      <t>³/h, 150Pa</t>
    </r>
  </si>
  <si>
    <r>
      <t xml:space="preserve">Regulační klapka </t>
    </r>
    <r>
      <rPr>
        <sz val="10"/>
        <color indexed="8"/>
        <rFont val="Calibri"/>
        <family val="2"/>
      </rPr>
      <t xml:space="preserve">Ø 250 </t>
    </r>
    <r>
      <rPr>
        <sz val="10"/>
        <color indexed="8"/>
        <rFont val="Arial"/>
        <family val="2"/>
      </rPr>
      <t xml:space="preserve">s volnou hřídelí pro servo </t>
    </r>
  </si>
  <si>
    <r>
      <t xml:space="preserve">Tlumič hluku </t>
    </r>
    <r>
      <rPr>
        <sz val="10"/>
        <color indexed="8"/>
        <rFont val="Calibri"/>
        <family val="2"/>
      </rPr>
      <t>Ø 250/900</t>
    </r>
  </si>
  <si>
    <t>Protidešťová žaluzie hliníková 315x315 se sítem, RAL dle fasády</t>
  </si>
  <si>
    <t>Protidešťová žaluzie hliníková 400x315 se sítem, RAL dle fasády</t>
  </si>
  <si>
    <t>Žaluziová klapka podtlaková 400x315</t>
  </si>
  <si>
    <t>Vyústka jednořadá do kruhového potrubí, rozměr 825x125 s regulací</t>
  </si>
  <si>
    <r>
      <t xml:space="preserve">Potrubní ventilátor na </t>
    </r>
    <r>
      <rPr>
        <sz val="10"/>
        <color indexed="8"/>
        <rFont val="Calibri"/>
        <family val="2"/>
      </rPr>
      <t>Ø 355</t>
    </r>
  </si>
  <si>
    <t>P = 230V, 345W</t>
  </si>
  <si>
    <r>
      <t>Q = 3000m</t>
    </r>
    <r>
      <rPr>
        <sz val="10"/>
        <color indexed="8"/>
        <rFont val="Calibri"/>
        <family val="2"/>
      </rPr>
      <t>³/h, 150Pa</t>
    </r>
  </si>
  <si>
    <t>4.11</t>
  </si>
  <si>
    <r>
      <t xml:space="preserve">Regulační klapka </t>
    </r>
    <r>
      <rPr>
        <sz val="10"/>
        <color indexed="8"/>
        <rFont val="Calibri"/>
        <family val="2"/>
      </rPr>
      <t>Ø 355 s volnou hřídelí pro servo</t>
    </r>
  </si>
  <si>
    <t>4.12</t>
  </si>
  <si>
    <r>
      <t xml:space="preserve">Tlumič hluku </t>
    </r>
    <r>
      <rPr>
        <sz val="10"/>
        <color indexed="8"/>
        <rFont val="Calibri"/>
        <family val="2"/>
      </rPr>
      <t>Ø 355/900</t>
    </r>
  </si>
  <si>
    <t>4.13</t>
  </si>
  <si>
    <t>Protidešťová žaluzie hliníková 600x500 se sítem, RAL dle fasády</t>
  </si>
  <si>
    <t>4.14</t>
  </si>
  <si>
    <t>4.15</t>
  </si>
  <si>
    <t>Vyústka jednořadá do kruhového potrubí, rozměr 1225x125 s regulací</t>
  </si>
  <si>
    <t>4.16</t>
  </si>
  <si>
    <t>Žaluziová klapka podtlaková 600x600</t>
  </si>
  <si>
    <t>4.17</t>
  </si>
  <si>
    <t>Uzavírací klapka 600x500 se servopohonem 230V</t>
  </si>
  <si>
    <t xml:space="preserve">                                                 tvarovky</t>
  </si>
  <si>
    <t>Tepelná izolace tl.40mm</t>
  </si>
  <si>
    <t>Zařízení č.5 – Vratové clony</t>
  </si>
  <si>
    <t>Vratová teplovodní clona ve vertikálním provedení l = 1500 mm</t>
  </si>
  <si>
    <t>P = 230V, 900W, 4A</t>
  </si>
  <si>
    <r>
      <t>Qtop = 12kW, voda 70/50</t>
    </r>
    <r>
      <rPr>
        <sz val="10"/>
        <color indexed="8"/>
        <rFont val="Calibri"/>
        <family val="2"/>
      </rPr>
      <t>°</t>
    </r>
    <r>
      <rPr>
        <sz val="10"/>
        <color indexed="8"/>
        <rFont val="Arial"/>
        <family val="2"/>
      </rPr>
      <t>C</t>
    </r>
  </si>
  <si>
    <t>5.1a</t>
  </si>
  <si>
    <t xml:space="preserve">Spojovací díl </t>
  </si>
  <si>
    <t>5.1b</t>
  </si>
  <si>
    <t>Ovládací skříňka pro regulaci otáček, zap/vyp, hlášení poruchy</t>
  </si>
  <si>
    <t>popis viz. technická zpráva</t>
  </si>
  <si>
    <t>5.1c</t>
  </si>
  <si>
    <t>Regulační sada 230V, on/off</t>
  </si>
  <si>
    <t>Vratová teplovodní clona ve vertikálním provedení l = 2500mm</t>
  </si>
  <si>
    <t>P = 230V, 1.3kW, 4.3a</t>
  </si>
  <si>
    <r>
      <t>Qtop = 21kW, voda 70/50</t>
    </r>
    <r>
      <rPr>
        <sz val="10"/>
        <color indexed="8"/>
        <rFont val="Calibri"/>
        <family val="2"/>
      </rPr>
      <t>°</t>
    </r>
    <r>
      <rPr>
        <sz val="10"/>
        <color indexed="8"/>
        <rFont val="Arial"/>
        <family val="2"/>
      </rPr>
      <t>C</t>
    </r>
  </si>
  <si>
    <t>5.2a</t>
  </si>
  <si>
    <t>5.2b</t>
  </si>
  <si>
    <t xml:space="preserve">Zprovoznění </t>
  </si>
  <si>
    <t>Zařízení č.6 – Větrání skladu čistících prostředků</t>
  </si>
  <si>
    <r>
      <t xml:space="preserve">Potrubní ventilátor plastový </t>
    </r>
    <r>
      <rPr>
        <sz val="10"/>
        <color indexed="8"/>
        <rFont val="Calibri"/>
        <family val="2"/>
      </rPr>
      <t>Ø 160</t>
    </r>
  </si>
  <si>
    <r>
      <t>Q = 250m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/h, 110Pa</t>
    </r>
  </si>
  <si>
    <r>
      <rPr>
        <i/>
        <sz val="10"/>
        <color indexed="8"/>
        <rFont val="Arial"/>
        <family val="2"/>
      </rPr>
      <t xml:space="preserve">příslušenství </t>
    </r>
    <r>
      <rPr>
        <sz val="10"/>
        <color indexed="8"/>
        <rFont val="Arial"/>
        <family val="2"/>
      </rPr>
      <t>: pružné manžety</t>
    </r>
  </si>
  <si>
    <r>
      <t xml:space="preserve">Tlumič hluku plastový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 160/900</t>
    </r>
  </si>
  <si>
    <t>Vyústka plastová jednořadá 425x75 s regulací</t>
  </si>
  <si>
    <r>
      <t xml:space="preserve">Výfuková žaluzie plastová </t>
    </r>
    <r>
      <rPr>
        <sz val="10"/>
        <color indexed="8"/>
        <rFont val="Calibri"/>
        <family val="2"/>
      </rPr>
      <t>Ø 160</t>
    </r>
  </si>
  <si>
    <t>Kruhové potrubí plastové -  Ø 160</t>
  </si>
  <si>
    <t xml:space="preserve">Konzole pod ventilátor </t>
  </si>
  <si>
    <t>Zařízení č.7 – Velín</t>
  </si>
  <si>
    <t xml:space="preserve">Rekuperační vzduchotechnická jednotka </t>
  </si>
  <si>
    <r>
      <t>- ventilátorová komora přívodní Q = 150m</t>
    </r>
    <r>
      <rPr>
        <sz val="10"/>
        <color indexed="8"/>
        <rFont val="Calibri"/>
        <family val="2"/>
      </rPr>
      <t>³/h, pext=200Pa</t>
    </r>
  </si>
  <si>
    <t xml:space="preserve">                                                      P = 230V, 20W</t>
  </si>
  <si>
    <r>
      <t>- ventilátorová komora odvodní Q = 150m</t>
    </r>
    <r>
      <rPr>
        <sz val="10"/>
        <color indexed="8"/>
        <rFont val="Calibri"/>
        <family val="2"/>
      </rPr>
      <t>³/h, pext=250Pa</t>
    </r>
  </si>
  <si>
    <t>- elektrický ohřev 500W,</t>
  </si>
  <si>
    <t>- dva rotační rekuperátory s účinností 86%</t>
  </si>
  <si>
    <t>- hmotnost 57kg</t>
  </si>
  <si>
    <t xml:space="preserve">Klimatizační split systém 3.5kW, pro celoroční provoz, vnitřní jednotka v nástěnném  </t>
  </si>
  <si>
    <t>provedení</t>
  </si>
  <si>
    <t>Qchl = 3.5kW</t>
  </si>
  <si>
    <t>P = 230V, 1kW</t>
  </si>
  <si>
    <r>
      <t xml:space="preserve">Tlumič hluku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>125/900</t>
    </r>
  </si>
  <si>
    <r>
      <t xml:space="preserve">Zpětná klapka </t>
    </r>
    <r>
      <rPr>
        <sz val="10"/>
        <color indexed="8"/>
        <rFont val="Calibri"/>
        <family val="2"/>
      </rPr>
      <t>Ø125</t>
    </r>
  </si>
  <si>
    <t>7.5</t>
  </si>
  <si>
    <r>
      <t xml:space="preserve">Protidešťová výfuková žaluzie plastová samotížná </t>
    </r>
    <r>
      <rPr>
        <sz val="10"/>
        <color indexed="8"/>
        <rFont val="Calibri"/>
        <family val="2"/>
      </rPr>
      <t>Ø 160</t>
    </r>
  </si>
  <si>
    <t>7.6</t>
  </si>
  <si>
    <r>
      <t xml:space="preserve">Talířový ventil kovový přívodní </t>
    </r>
    <r>
      <rPr>
        <sz val="10"/>
        <color indexed="8"/>
        <rFont val="Calibri"/>
        <family val="2"/>
      </rPr>
      <t>Ø 160</t>
    </r>
  </si>
  <si>
    <t>7.7</t>
  </si>
  <si>
    <r>
      <t xml:space="preserve">Talířový ventil kovový odvodní </t>
    </r>
    <r>
      <rPr>
        <sz val="10"/>
        <color indexed="8"/>
        <rFont val="Calibri"/>
        <family val="2"/>
      </rPr>
      <t>Ø 160</t>
    </r>
  </si>
  <si>
    <t>7.8</t>
  </si>
  <si>
    <r>
      <t xml:space="preserve">Ohebná hadice </t>
    </r>
    <r>
      <rPr>
        <sz val="10"/>
        <color indexed="8"/>
        <rFont val="Calibri"/>
        <family val="2"/>
      </rPr>
      <t>Ø 160</t>
    </r>
  </si>
  <si>
    <t>Konzole pod venkovní jednotku</t>
  </si>
  <si>
    <t>Předizolované CU potrubí s komunikačním kabelem</t>
  </si>
  <si>
    <t xml:space="preserve">Chránička CU potrubí před UV zářením ( na střeše) </t>
  </si>
  <si>
    <t>Zařízení č.8 – Větrání výtahové šachty</t>
  </si>
  <si>
    <r>
      <t xml:space="preserve">Větrácí hlavice s opláštěním </t>
    </r>
    <r>
      <rPr>
        <sz val="10"/>
        <color indexed="8"/>
        <rFont val="Calibri"/>
        <family val="2"/>
      </rPr>
      <t>Ø 280</t>
    </r>
  </si>
  <si>
    <r>
      <t xml:space="preserve">Krycí mřížka </t>
    </r>
    <r>
      <rPr>
        <sz val="10"/>
        <color indexed="8"/>
        <rFont val="Calibri"/>
        <family val="2"/>
      </rPr>
      <t>Ø 280</t>
    </r>
  </si>
  <si>
    <t>Kruhové potrubí pozink - SPIRO  Ø 280</t>
  </si>
  <si>
    <t>Zařízení č.9 – Klimatizace m.č. 1.20 - slaboproud</t>
  </si>
  <si>
    <t>Protidešťová žaluzie pozink. 160x160 - RAL ….</t>
  </si>
  <si>
    <t>Předizolované CU potrubí s komunikačním kabelem (lišta)</t>
  </si>
  <si>
    <t>Chránička CU potrubí před UV zářením ( na střeše)</t>
  </si>
  <si>
    <t>VZDUCHOTECHNIKA  CELKEM</t>
  </si>
  <si>
    <t>vypracoval : Jaroslav Janda</t>
  </si>
  <si>
    <t>16.05.2018</t>
  </si>
  <si>
    <t>(320,0+108,0)*0,1</t>
  </si>
  <si>
    <t>122101401</t>
  </si>
  <si>
    <t>Vykopávky v zemníku na suchu v hornině tř. 1 a 2 objem do 100 m3</t>
  </si>
  <si>
    <t>ornice</t>
  </si>
  <si>
    <t>42,8+90,66</t>
  </si>
  <si>
    <t>162201102</t>
  </si>
  <si>
    <t>Vodorovné přemístění do 50 m výkopku/sypaniny z horniny tř. 1 až 4 stávající</t>
  </si>
  <si>
    <t>přesun ornice   z deponie předběžně</t>
  </si>
  <si>
    <t>(169,0+299,5+866,1)*0,1</t>
  </si>
  <si>
    <t>-42,8</t>
  </si>
  <si>
    <t>181301112</t>
  </si>
  <si>
    <t>Rozprostření ornice tl vrstvy do 150 mm pl přes 500 m2 v rovině nebo ve svahu do 1:5</t>
  </si>
  <si>
    <t>169,0+299,5+866,1</t>
  </si>
  <si>
    <t>1334,17</t>
  </si>
  <si>
    <t>zatravňovací tvárnice</t>
  </si>
  <si>
    <t>477,0</t>
  </si>
  <si>
    <t>cca 0,03kg/m2</t>
  </si>
  <si>
    <t>1334,17*0,03</t>
  </si>
  <si>
    <t>477,0*0,03</t>
  </si>
  <si>
    <t>1334,0</t>
  </si>
  <si>
    <t>zpev.plochy</t>
  </si>
  <si>
    <t>30,99+477,0+89</t>
  </si>
  <si>
    <t>1334,0*0,005*10</t>
  </si>
  <si>
    <t>131R</t>
  </si>
  <si>
    <t>Hloubení jam vrtáním v nesoudržných horninách tř. 3</t>
  </si>
  <si>
    <t>0,09*0,9*9</t>
  </si>
  <si>
    <t>131301101</t>
  </si>
  <si>
    <t>Hloubení jam nezapažených v hornině tř. 4 objemu do 100 m3</t>
  </si>
  <si>
    <t>jímka</t>
  </si>
  <si>
    <t>vč.svahování</t>
  </si>
  <si>
    <t>253,0</t>
  </si>
  <si>
    <t>171101131</t>
  </si>
  <si>
    <t>Uložení sypaniny z hornin nesoudržných a soudržných střídavě do násypů zhutněných</t>
  </si>
  <si>
    <t>prostor před vstupy a rampou</t>
  </si>
  <si>
    <t>30,34+(64,8+283,9)</t>
  </si>
  <si>
    <t>182101101</t>
  </si>
  <si>
    <t>Svahování  v hornině tř. 1 až 4</t>
  </si>
  <si>
    <t>(13,0*3)*2</t>
  </si>
  <si>
    <t>17,0*7,0</t>
  </si>
  <si>
    <t>122201101</t>
  </si>
  <si>
    <t>Odkopávky a prokopávky nezapažené v hornině tř. 3 objem do 100 m3</t>
  </si>
  <si>
    <t>expedice</t>
  </si>
  <si>
    <t>17,0*10,0*1,0</t>
  </si>
  <si>
    <t>Zhutnění podloží Edelf,2=45MPa</t>
  </si>
  <si>
    <t>31,0+477,0+89,0</t>
  </si>
  <si>
    <t>338171123</t>
  </si>
  <si>
    <t>Osazování sloupků a vzpěr plotových ocelových v 2,60 m se zabetonováním C25/30 objem do 0,08m3</t>
  </si>
  <si>
    <t>348121211</t>
  </si>
  <si>
    <t>Montáž podhrabových desek délky do 2 m na ocelové plotové sloupky</t>
  </si>
  <si>
    <t>348121221</t>
  </si>
  <si>
    <t>Montáž podhrabových desek délky do 3 m na ocelové plotové sloupky</t>
  </si>
  <si>
    <t>592331140</t>
  </si>
  <si>
    <t>deska plotová KZD šedá 245x5x20 cm</t>
  </si>
  <si>
    <t>8*1,01</t>
  </si>
  <si>
    <t>1ks /upravit na rozměr dl. 1100mm/</t>
  </si>
  <si>
    <t>346</t>
  </si>
  <si>
    <t>Držák podhrabových desek  pozink.ocel.plech    /dodávka a osazení/ koncový</t>
  </si>
  <si>
    <t>347</t>
  </si>
  <si>
    <t>Držák podhrabových desek  pozink.ocel.plech    /dodávka a osazení/ rohový</t>
  </si>
  <si>
    <t>348</t>
  </si>
  <si>
    <t>Držák podhrabových desek  pozink.ocel.plech    /dodávka a osazení/ průběžný</t>
  </si>
  <si>
    <t>564751111</t>
  </si>
  <si>
    <t>Podklad z kameniva hrubého drceného vel. 0-63 mm tl 150 mm</t>
  </si>
  <si>
    <t>31,0+477,0</t>
  </si>
  <si>
    <t>564761111</t>
  </si>
  <si>
    <t>Podklad z kameniva hrubého drceného vel. 16-32 mm tl 200 mm</t>
  </si>
  <si>
    <t>89,0</t>
  </si>
  <si>
    <t>567122114</t>
  </si>
  <si>
    <t>Podklad ze směsi stmelené cementem SC C 8/10 (KSC I) tl 150 mm</t>
  </si>
  <si>
    <t>31,0</t>
  </si>
  <si>
    <t>573211106</t>
  </si>
  <si>
    <t>Postřik živičný spojovací z asfaltu v množství 0,20 kg/m2</t>
  </si>
  <si>
    <t>31,0*2</t>
  </si>
  <si>
    <t>565145121</t>
  </si>
  <si>
    <t>Asfaltový beton vrstva podkladní ACP 16+ (obalované kamenivo OKS) tl 60 mm š přes 3 m</t>
  </si>
  <si>
    <t>596211111</t>
  </si>
  <si>
    <t>Kladení zámkové dlažby komunikací pro pěší tl 60 mm skupiny A pl do 100 m2 s ložem z kameniva fr 4-8mm tl.40mm</t>
  </si>
  <si>
    <t>592450380</t>
  </si>
  <si>
    <t>dlažba zámková přírodní</t>
  </si>
  <si>
    <t>596412312</t>
  </si>
  <si>
    <t>Kladení dlažby z vegetačních tvárnic pozemních komunikací tl 100 mm do 300 m2</t>
  </si>
  <si>
    <t>592281150</t>
  </si>
  <si>
    <t>tvárnice betonová zatravňovací 10, 60x40x10 cm předběžně</t>
  </si>
  <si>
    <t>477,0*4,2*1,01</t>
  </si>
  <si>
    <t>451577877</t>
  </si>
  <si>
    <t>Podklad nebo lože pod dlažbu vodorovný nebo do sklonu 1:5 ze štěrkopísku fr.4-8 tl do 100 mm /</t>
  </si>
  <si>
    <t>477,0+88,9</t>
  </si>
  <si>
    <t>599R432</t>
  </si>
  <si>
    <t>Vyplnění dlažby směs  písku ,hlíny pro zatravnění /dodávka  zvlášť</t>
  </si>
  <si>
    <t>5833</t>
  </si>
  <si>
    <t>Směs hlíny a písku /pro osetí trávou</t>
  </si>
  <si>
    <t>477,0*0,1*1,6</t>
  </si>
  <si>
    <t>výměru vygeneroval počítač</t>
  </si>
  <si>
    <t>189,1</t>
  </si>
  <si>
    <t>doplnění u stáv.vjezdů</t>
  </si>
  <si>
    <t>12,6+11,4+14,0</t>
  </si>
  <si>
    <t>obrubník betonový silniční univerzální 100x15/12x25 cm přírodní</t>
  </si>
  <si>
    <t>227,1*1,01</t>
  </si>
  <si>
    <t>67,2</t>
  </si>
  <si>
    <t>obrubník univerzální  50x8x25 cm, přírodní</t>
  </si>
  <si>
    <t>2*67,2*1,02</t>
  </si>
  <si>
    <t>Lože pod obrubníky, krajníky nebo obruby z dlažebních kostek z betonu prostého/</t>
  </si>
  <si>
    <t>29,0</t>
  </si>
  <si>
    <t>914R111</t>
  </si>
  <si>
    <t xml:space="preserve">Montáž a odstranění mobilních  svislých  dopravních  značek do velikosti 1 m2 na sloupek </t>
  </si>
  <si>
    <t>(20,0+38,0)*3,0</t>
  </si>
  <si>
    <t>(10,0+3,0)/2*6,0</t>
  </si>
  <si>
    <t>(14,0+6,0)/2*5,0</t>
  </si>
  <si>
    <t>(11,4+6,0)/2*4,0</t>
  </si>
  <si>
    <t>113107136</t>
  </si>
  <si>
    <t>Odstranění krytu pl do 50 m2 z betonu vyztuženého sítěmi tl 150 mm</t>
  </si>
  <si>
    <t>(12,6+8,0)/2*4,0</t>
  </si>
  <si>
    <t>208,0</t>
  </si>
  <si>
    <t>stáv.nájezdy</t>
  </si>
  <si>
    <t>(8,0+16,0+8,0)+(6,0+6,0)*2</t>
  </si>
  <si>
    <t>919735123</t>
  </si>
  <si>
    <t>Řezání stávajícího betonového krytu hl do 150 mm</t>
  </si>
  <si>
    <t>966R00</t>
  </si>
  <si>
    <t xml:space="preserve">Rozebrání oplocení  ocel rám a výplň z prken </t>
  </si>
  <si>
    <t>3,0+10,0+29,0+9,0+4,0</t>
  </si>
  <si>
    <t>966071721</t>
  </si>
  <si>
    <t>Bourání sloupků profilových ocelových do 2,5 m odřezáním</t>
  </si>
  <si>
    <t>33,0</t>
  </si>
  <si>
    <t>966079881</t>
  </si>
  <si>
    <t>Přerušení různých ocelových profilů průřezu do 700 mm2</t>
  </si>
  <si>
    <t>961031511</t>
  </si>
  <si>
    <t>Bourání  zdiva z tvárnic ztraceného bednění včetně výplně z betonu</t>
  </si>
  <si>
    <t>podezdívka plotu vč.základu</t>
  </si>
  <si>
    <t>(3,0+10,0+29,0+9,0+4,0)*(0,5+0,9)*0,25</t>
  </si>
  <si>
    <t>zídka u nájezdu</t>
  </si>
  <si>
    <t>6,0*1,4*0,25/2*2</t>
  </si>
  <si>
    <t>966006132</t>
  </si>
  <si>
    <t>Odstranění značek dopravních nebo orientačních se sloupky s betonovými patkami</t>
  </si>
  <si>
    <t>stáv.výjezdy</t>
  </si>
  <si>
    <t>113107164</t>
  </si>
  <si>
    <t>Odstranění podkladu pl přes 50 do 200 m2 z kameniva drceného tl 400 mm</t>
  </si>
  <si>
    <t>36,54+123,54</t>
  </si>
  <si>
    <t>nebo použít na zásypy</t>
  </si>
  <si>
    <t>160,08*20</t>
  </si>
  <si>
    <t>54,12</t>
  </si>
  <si>
    <t>54,12*20</t>
  </si>
  <si>
    <t>62,83+25,016+13,596+44,835</t>
  </si>
  <si>
    <t>3,3+0,198+0,164</t>
  </si>
  <si>
    <t>146,27*20</t>
  </si>
  <si>
    <t>997221611</t>
  </si>
  <si>
    <t>Nakládání suti na dopravní prostředky pro vodorovnou dopravu</t>
  </si>
  <si>
    <t>62,83+25,016+13,596+44,835+36,54+123,54</t>
  </si>
  <si>
    <t>54,12+3,3+0,198+0,164</t>
  </si>
  <si>
    <t>998223011</t>
  </si>
  <si>
    <t>Přesun hmot pro pozemní komunikace s krytem dlážděným</t>
  </si>
  <si>
    <t>553R423</t>
  </si>
  <si>
    <t>sloupek plotový délka 2600 mm, obdel.  60 x 40x 1,5 mm povrch úprava Zn+PVC, hladký  -další popis viz výkr.ZP-3</t>
  </si>
  <si>
    <t>348R171</t>
  </si>
  <si>
    <t>Osazení průmyslově svařovaných panelů s prolisem - oplocení v.1730mm</t>
  </si>
  <si>
    <t>1,25+18,1</t>
  </si>
  <si>
    <t>313R9</t>
  </si>
  <si>
    <t>Svařované panely s prolisem  oka 50/200 drát 50mm /dílce plotové/ vč.kotevního materiálu -  výška 1730 mm - povrch úprava Zn+PVC,   -další popis viz výkr.ZP-3</t>
  </si>
  <si>
    <t>22,0</t>
  </si>
  <si>
    <t>998767101</t>
  </si>
  <si>
    <t>Přesun hmot tonážní pro zámečnické konstrukce v objektech v do 6 m</t>
  </si>
  <si>
    <t>Dělená chránička PVC o200</t>
  </si>
  <si>
    <t>PVC chránička o200</t>
  </si>
  <si>
    <t>Pilíř PSR3 včetně kabelové skříně SR301 včetně základu, uzemnění a zemních prací</t>
  </si>
  <si>
    <t>Jistič BH630/315A včetně sady pro osazení a přílušenství</t>
  </si>
  <si>
    <t>2. Uzemnění</t>
  </si>
  <si>
    <t xml:space="preserve">3. Osvětlení VO </t>
  </si>
  <si>
    <t>Kabel CYKY 4Jx10</t>
  </si>
  <si>
    <t>Svorkovnice</t>
  </si>
  <si>
    <t>Trubka KOPOFLEX Ø 50</t>
  </si>
  <si>
    <t>Vodič FeZn  Ø10</t>
  </si>
  <si>
    <t>Stožár ocelový bezpaticový venkovního osvětlení 8m, žárově zinkovaný, osazení do pouzdrového základu</t>
  </si>
  <si>
    <t>Svorka SR02 včetně nátěru</t>
  </si>
  <si>
    <t>Svorka SR03  včetně nátěru</t>
  </si>
  <si>
    <t>Svorka SP1  včetně nátěru</t>
  </si>
  <si>
    <t>Elektrovýzbroj - stožárová rozvodnice</t>
  </si>
  <si>
    <t>Svítidlo LED do 100W, IP65, osazení na stožár</t>
  </si>
  <si>
    <t>Svítidlo LED do 100W, IP65, osazení výložník, výložník 0,5m</t>
  </si>
  <si>
    <t>Ukončení kabelů - kabelová koncovka do 4x10</t>
  </si>
  <si>
    <t>Přepětová ochrana do stožáru VO</t>
  </si>
  <si>
    <t>Roura plastová o200 PVC pouzdrový základ</t>
  </si>
  <si>
    <t>4. Napojení telefonů</t>
  </si>
  <si>
    <t>Metalický 5XN0,8</t>
  </si>
  <si>
    <t>Trubka PVC o40</t>
  </si>
  <si>
    <t xml:space="preserve">5. Zemní práce </t>
  </si>
  <si>
    <t>Osazení stožáru VO do pomoc.zařízení</t>
  </si>
  <si>
    <t>Pouzdrový základ pro stožár VO betonový</t>
  </si>
  <si>
    <t>Výkop rýhy vč. záhozu a suvisejících prací  35/80 včetně úpravy povrchu</t>
  </si>
  <si>
    <t>Výkop rýhy vč. záhozu a suvisejících prací  50/80 včetně úpravy povrchu</t>
  </si>
  <si>
    <t>Výkop rýhy vč. záhozu a suvisejících prací  100/80 včetně úpravy povrchu</t>
  </si>
  <si>
    <t>Výkop rýhy vč. záhozu a suvisejících prací  120/80 včetně úpravy povrchu</t>
  </si>
  <si>
    <t>Výkop pro základ VO</t>
  </si>
  <si>
    <t>Úprava rozvaděč RH – trafostanice</t>
  </si>
  <si>
    <t>Přepojení stávajícího kabelu ČOV do nového pilíře</t>
  </si>
  <si>
    <t>Prověření přívodu u zadního vjezdu pro závory, semafory</t>
  </si>
  <si>
    <t>Napojení ze stáv. Stožáru VO</t>
  </si>
  <si>
    <t xml:space="preserve">Ochrana stáv kabelů </t>
  </si>
  <si>
    <t>115101201</t>
  </si>
  <si>
    <t>Čerpání vody na dopravní výšku do 10 m průměrný přítok do 500 l/min</t>
  </si>
  <si>
    <t>115101301</t>
  </si>
  <si>
    <t>Pohotovost čerpací soupravy pro dopravní výšku do 10 m přítok do 500 l/min</t>
  </si>
  <si>
    <t>151101102</t>
  </si>
  <si>
    <t>Zřízení příložného pažení a rozepření stěn rýh hl do 4 m</t>
  </si>
  <si>
    <t>151101112</t>
  </si>
  <si>
    <t>Odstranění příložného pažení a rozepření stěn rýh hl do 4 m</t>
  </si>
  <si>
    <t>161101102</t>
  </si>
  <si>
    <t>Svislé přemístění výkopku z horniny tř. 1 až 4 hl výkopu do 4 m</t>
  </si>
  <si>
    <t>831263195</t>
  </si>
  <si>
    <t>Příplatek za zřízení kanalizační přípojky DN 100 až 300</t>
  </si>
  <si>
    <t>831383195</t>
  </si>
  <si>
    <t>Příplatek za zřízení kanalizační přípojky DN od 350 do 600</t>
  </si>
  <si>
    <t>837364111</t>
  </si>
  <si>
    <t>Montáž kameninových útesů s hrdlem DN 250</t>
  </si>
  <si>
    <t>837365121</t>
  </si>
  <si>
    <t>Výsek a montáž kameninové odbočné tvarovky DN 250</t>
  </si>
  <si>
    <t>837394111</t>
  </si>
  <si>
    <t>Montáž kameninových útesů s hrdlem DN 400</t>
  </si>
  <si>
    <t>837395121</t>
  </si>
  <si>
    <t>Výsek a montáž kameninové odbočné tvarovky DN 400</t>
  </si>
  <si>
    <t>871360310</t>
  </si>
  <si>
    <t>Montáž kanalizačního potrubí hladkého plnostěnného SN 10  z polypropylenu DN 250</t>
  </si>
  <si>
    <t>286171250</t>
  </si>
  <si>
    <t>trubka kanalizační PP MASTER SN 10, dl.6m, DN 250</t>
  </si>
  <si>
    <t>286122520</t>
  </si>
  <si>
    <t>šachtová přechodka kanalizační DN250</t>
  </si>
  <si>
    <t>871390310</t>
  </si>
  <si>
    <t>Montáž kanalizačního potrubí hladkého plnostěnného SN 10  z polypropylenu DN 400</t>
  </si>
  <si>
    <t>286171270</t>
  </si>
  <si>
    <t>trubka kanalizační PP MASTER SN 10, dl.6m, DN 400</t>
  </si>
  <si>
    <t>286122540</t>
  </si>
  <si>
    <t>šachtová přechodka kanalizační DN400</t>
  </si>
  <si>
    <t>894411121</t>
  </si>
  <si>
    <t>Zřízení šachet kanalizačních z betonových dílců na potrubí DN nad 200 do 300 dno beton tř. C 25/30</t>
  </si>
  <si>
    <t>894411131</t>
  </si>
  <si>
    <t>Zřízení šachet kanalizačních z betonových dílců na potrubí DN nad 300 do 400 dno beton tř. C 25/30</t>
  </si>
  <si>
    <t>894138001</t>
  </si>
  <si>
    <t>Příplatek ZKD 0,60 m výšky vstupu na stokách</t>
  </si>
  <si>
    <t>592243050</t>
  </si>
  <si>
    <t>skruž betonová šachetní TBS-Q.1 100/25 D100x25x12 cm</t>
  </si>
  <si>
    <t>592243060</t>
  </si>
  <si>
    <t>skruž betonová šachetní TBS-Q.1 100/50 D100x50x12 cm</t>
  </si>
  <si>
    <t>592243070</t>
  </si>
  <si>
    <t>skruž betonová šachetní TBS-Q.1 100/100 D100x100x12 cm</t>
  </si>
  <si>
    <t>592241670</t>
  </si>
  <si>
    <t>skruž betonová přechodová TBR-Q 625/600/120 SP 62,5/100x60x12 cm</t>
  </si>
  <si>
    <t>592243230</t>
  </si>
  <si>
    <t>prstenec šachetní betonový vyrovnávací TBW-Q.1 63/10 62,5 x 12 x 10 cm</t>
  </si>
  <si>
    <t>592243200</t>
  </si>
  <si>
    <t>prstenec šachetní betonový vyrovnávací TBW-Q.1 63/6 62,5 x 12 x 6 cm</t>
  </si>
  <si>
    <t>592243480</t>
  </si>
  <si>
    <t>těsnění elastomerové pro spojení šachetních dílů EMT DN 1000</t>
  </si>
  <si>
    <t>592243370</t>
  </si>
  <si>
    <t>dno betonové šachty kanalizační přímé TBZ-Q.1 100/60 V max. 40 100/60x40 cm</t>
  </si>
  <si>
    <t>899103111</t>
  </si>
  <si>
    <t>Osazení poklopů litinových nebo ocelových včetně rámů hmotnosti nad 100 do 150 kg</t>
  </si>
  <si>
    <t>286619340</t>
  </si>
  <si>
    <t>poklop litinový šachtový D600 s rámem C250</t>
  </si>
  <si>
    <t>131301202</t>
  </si>
  <si>
    <t>Hloubení jam zapažených v hornině tř. 4 objemu do 1000 m3</t>
  </si>
  <si>
    <t>151101201</t>
  </si>
  <si>
    <t>Zřízení příložného pažení stěn výkopu hl do 4 m</t>
  </si>
  <si>
    <t>151101211</t>
  </si>
  <si>
    <t>Odstranění příložného pažení stěn hl do 4 m</t>
  </si>
  <si>
    <t>451572111</t>
  </si>
  <si>
    <t>Lože pod potrubí otevřený výkop z kameniva drobného těženého</t>
  </si>
  <si>
    <t>837375121</t>
  </si>
  <si>
    <t>Výsek a montáž kameninové odbočné tvarovky DN 300</t>
  </si>
  <si>
    <t>83737-R1</t>
  </si>
  <si>
    <t>Montáž napojení přípojky - odvrtání DN200</t>
  </si>
  <si>
    <t>87137-R123</t>
  </si>
  <si>
    <t>Potrubí PP DN200 (teplotně odolné)</t>
  </si>
  <si>
    <t>894411111</t>
  </si>
  <si>
    <t>Zřízení šachet kanalizačních z betonových dílců na potrubí DN do 200 dno beton tř. C 25/30</t>
  </si>
  <si>
    <t>894811161</t>
  </si>
  <si>
    <t>Revizní šachta z PVC systém RV typ přímý, DN 400/200 tlak 40 t hl od 910 do 1280 mm</t>
  </si>
  <si>
    <t>894812315</t>
  </si>
  <si>
    <t>Revizní a čistící šachta z PP typ DN 600/200 šachtové dno průtočné</t>
  </si>
  <si>
    <t>894812331</t>
  </si>
  <si>
    <t>Revizní a čistící šachta z PP DN 600 šachtová roura korugovaná světlé hloubky 1000 mm</t>
  </si>
  <si>
    <t>894812378</t>
  </si>
  <si>
    <t>Revizní a čistící šachta z PP DN 600 poklop litinový do 40 t s betonovým prstencem a adaptérem</t>
  </si>
  <si>
    <t>89597-R1</t>
  </si>
  <si>
    <t>Zasakovací box z PP s revizí pro retenci s regulací odtoku jednořadová galerie objemu do 100 m3-montáž</t>
  </si>
  <si>
    <t>X-Box SP 216 vsakovací blok 600x600x600 mm (ŠxVxD)</t>
  </si>
  <si>
    <t>C-box vsakovací blok kontrolní 600x600 mm</t>
  </si>
  <si>
    <t>Box konektor - mašlička</t>
  </si>
  <si>
    <t>Spojovací clip</t>
  </si>
  <si>
    <t>MEA C-Box koncová stěna pro kontrolní box, předformované otvory</t>
  </si>
  <si>
    <t>geoNETEX S 200g/m2, šíře 2m - role 100m2, PP</t>
  </si>
  <si>
    <t>poklop litinový 600 C250</t>
  </si>
  <si>
    <t>286122500</t>
  </si>
  <si>
    <t>šachtová přechodka kanalizační DN150</t>
  </si>
  <si>
    <t>286122510</t>
  </si>
  <si>
    <t>šachtová přechodka kanalizační DN200</t>
  </si>
  <si>
    <t>286122530</t>
  </si>
  <si>
    <t>šachtová přechodka kanalizační DN300</t>
  </si>
  <si>
    <t>8-R123</t>
  </si>
  <si>
    <t>M002</t>
  </si>
  <si>
    <t>KL RN vnějš. rozměru 3600/12000/2250 mm, tl. stěn 150mm, strop tl. 200 mm, Vmax přivýšce hladiny 1500 mm = 56 m3</t>
  </si>
  <si>
    <t>K002</t>
  </si>
  <si>
    <t>Šachtové dílce a poklopy pro dochl.nádrž, napouštění vody a dodávka vody, zkouška těsnosti nádrží</t>
  </si>
  <si>
    <t>935113111</t>
  </si>
  <si>
    <t>Osazení odvodňovacího polymerbetonového žlabu s krycím roštem šířky do 200 mm</t>
  </si>
  <si>
    <t>9-R1</t>
  </si>
  <si>
    <t>žlab polymerbetonový-dílce, odtok DN125, vpust, litinový rošt D400kN</t>
  </si>
  <si>
    <t>113107044-R1</t>
  </si>
  <si>
    <t>Odstranění podkladu plochy živičných tl 200 mm při překopech inž sítí</t>
  </si>
  <si>
    <t>119001401</t>
  </si>
  <si>
    <t>Dočasné zajištění potrubí ocelového nebo litinového DN do 200</t>
  </si>
  <si>
    <t>119001421</t>
  </si>
  <si>
    <t>Dočasné zajištění kabelů a kabelových tratí ze 3 volně ložených kabelů</t>
  </si>
  <si>
    <t>120001101</t>
  </si>
  <si>
    <t>Příplatek za ztížení vykopávky v blízkosti podzemního vedení</t>
  </si>
  <si>
    <t>162501102</t>
  </si>
  <si>
    <t>Vodorovné přemístění do 3000 m výkopku/sypaniny z horniny tř. 1 až 4</t>
  </si>
  <si>
    <t>877241110</t>
  </si>
  <si>
    <t>Montáž elektrokolen 45° na potrubí z PE trub d 90</t>
  </si>
  <si>
    <t>175151101</t>
  </si>
  <si>
    <t>Obsypání potrubí strojně sypaninou bez prohození, uloženou do 3 m</t>
  </si>
  <si>
    <t>583312000</t>
  </si>
  <si>
    <t>štěrkopísek (Bratčice) netříděný zásypový materiál</t>
  </si>
  <si>
    <t>452323141</t>
  </si>
  <si>
    <t>Podkladní bloky ze ŽB tř. C 16/20 otevřený výkop</t>
  </si>
  <si>
    <t>452353101</t>
  </si>
  <si>
    <t>Bednění podkladních bloků otevřený výkop</t>
  </si>
  <si>
    <t>572341112</t>
  </si>
  <si>
    <t>Vyspravení krytu komunikací po překopech plochy přes 15 m2 asfalt betonem ACO (AB) tl 70 mm</t>
  </si>
  <si>
    <t>850245121</t>
  </si>
  <si>
    <t>Výřez nebo výsek na potrubí z trub litinových tlakových nebo plastických hmot DN 80</t>
  </si>
  <si>
    <t>857242122</t>
  </si>
  <si>
    <t>Montáž litinových tvarovek jednoosých přírubových otevřený výkop DN 80</t>
  </si>
  <si>
    <t>552518100</t>
  </si>
  <si>
    <t>koleno přírubové s patkou kat.č.: 5049 pro připojení k hydrantu 80/90 mm</t>
  </si>
  <si>
    <t>857244122</t>
  </si>
  <si>
    <t>Montáž litinových tvarovek odbočných přírubových otevřený výkop DN 80</t>
  </si>
  <si>
    <t>552507130</t>
  </si>
  <si>
    <t>tvarovka přírubová s přírubovou odbočkou T-DN 80x80 PN 10-16-25-40</t>
  </si>
  <si>
    <t>871241141</t>
  </si>
  <si>
    <t>Montáž potrubí z PE100 SDR 11 otevřený výkop svařovaných na tupo D 90 x 8,2 mm</t>
  </si>
  <si>
    <t>286136720</t>
  </si>
  <si>
    <t>potrubí vodovodní ROBUST PIPE z PE 100+, SDR 11, 90 x 8,2 mm RC</t>
  </si>
  <si>
    <t>877241101</t>
  </si>
  <si>
    <t>Montáž elektrospojek na potrubí z PE trub d 90</t>
  </si>
  <si>
    <t>286159740</t>
  </si>
  <si>
    <t>elektrospojka SDR 11, PE 100, PN 16 d 90</t>
  </si>
  <si>
    <t>286149480</t>
  </si>
  <si>
    <t>elektrokoleno 45°, PE 100, PN 16, d 90</t>
  </si>
  <si>
    <t>877241110-R1</t>
  </si>
  <si>
    <t>Montáž elektrokolen 11° na potrubí z PE trub d 90</t>
  </si>
  <si>
    <t>286149480-R1</t>
  </si>
  <si>
    <t>elektrokoleno 11°, PE 100, PN 16, d 90</t>
  </si>
  <si>
    <t>877241110-R2</t>
  </si>
  <si>
    <t>Montáž elektrokolen 30° na potrubí z PE trub d 90</t>
  </si>
  <si>
    <t>286149480-R2</t>
  </si>
  <si>
    <t>elektrokoleno 30°, PE 100, PN 16, d 90</t>
  </si>
  <si>
    <t>877241112</t>
  </si>
  <si>
    <t>Montáž elektrokolen 90° na potrubí z PE trub d 90</t>
  </si>
  <si>
    <t>286149360</t>
  </si>
  <si>
    <t>elektrokoleno 90°, PE 100, PN 16, d 90</t>
  </si>
  <si>
    <t>286123440</t>
  </si>
  <si>
    <t>nákružek lemový  PE100 SDR11 d 90</t>
  </si>
  <si>
    <t>286123940</t>
  </si>
  <si>
    <t>příruba PP-V PN10/16, d 90 DN80</t>
  </si>
  <si>
    <t>879231191</t>
  </si>
  <si>
    <t>Příplatek za práce sklon nad 20 % při montáži jakéhokoli potrubí DN 40 až 550</t>
  </si>
  <si>
    <t>891241112</t>
  </si>
  <si>
    <t>Montáž vodovodních šoupátek otevřený výkop DN 80</t>
  </si>
  <si>
    <t>422213030</t>
  </si>
  <si>
    <t>šoupátko pitná voda AVK, GGG50 F4, PN10/16 DN 80 x 180 mm</t>
  </si>
  <si>
    <t>422910730</t>
  </si>
  <si>
    <t>souprava zemní pro šoupátka DN 65-80 mm, Rd 1,5 m</t>
  </si>
  <si>
    <t>891247111</t>
  </si>
  <si>
    <t>Montáž hydrantů podzemních DN 80</t>
  </si>
  <si>
    <t>891247111-R1</t>
  </si>
  <si>
    <t>Demontáž hydrantů podzemních DN 80</t>
  </si>
  <si>
    <t>892241111</t>
  </si>
  <si>
    <t>Tlaková zkouška vodou potrubí do 80</t>
  </si>
  <si>
    <t>892273122</t>
  </si>
  <si>
    <t>Proplach a dezinfekce vodovodního potrubí DN od 80 do 125</t>
  </si>
  <si>
    <t>892372111</t>
  </si>
  <si>
    <t>Zabezpečení konců potrubí DN do 300 při tlakových zkouškách vodou</t>
  </si>
  <si>
    <t>899401112</t>
  </si>
  <si>
    <t>Osazení poklopů litinových šoupátkových</t>
  </si>
  <si>
    <t>422913520</t>
  </si>
  <si>
    <t>poklop litinový typ 504-šoupátkový</t>
  </si>
  <si>
    <t>899401113</t>
  </si>
  <si>
    <t>Osazení poklopů litinových hydrantových</t>
  </si>
  <si>
    <t>899712111</t>
  </si>
  <si>
    <t>Orientační tabulky na zdivu</t>
  </si>
  <si>
    <t>899721111</t>
  </si>
  <si>
    <t>Signalizační vodič DN do 150 mm na potrubí PE CY6</t>
  </si>
  <si>
    <t>899914111</t>
  </si>
  <si>
    <t>Montáž ocelové chráničky D 159 x 10 mm</t>
  </si>
  <si>
    <t>140110980</t>
  </si>
  <si>
    <t>trubka ocelová bezešvá hladká jakost 11 353, 159 x 4,5 mm</t>
  </si>
  <si>
    <t>919735114</t>
  </si>
  <si>
    <t>Řezání stávajícího živičného krytu hl do 200 mm</t>
  </si>
  <si>
    <t>30.03.2017</t>
  </si>
  <si>
    <t>VRN3</t>
  </si>
  <si>
    <t>000</t>
  </si>
  <si>
    <t>Zařízení staveniště vč.zrušení staveniště, provoz staveniště</t>
  </si>
  <si>
    <t>VRN7</t>
  </si>
  <si>
    <t>Provozní vlivy</t>
  </si>
  <si>
    <t>073003000</t>
  </si>
  <si>
    <t>Úklid techniky při výjezdu ze stavby</t>
  </si>
  <si>
    <t>VRN9</t>
  </si>
  <si>
    <t>Ostatní náklady</t>
  </si>
  <si>
    <t>VRN4</t>
  </si>
  <si>
    <t>Inženýrská činnost</t>
  </si>
  <si>
    <t>Profil Warlaven 41x41 – 2,5, nosný systém pro svítidla včetně závěsu do 1.5m (na zavitových tyčích)</t>
  </si>
  <si>
    <t>Vstupní tablo včetně zvonkového tlačítka a kamery</t>
  </si>
  <si>
    <t>takto označené buňky nutno vyplnit</t>
  </si>
  <si>
    <t>Výkaz výměr</t>
  </si>
  <si>
    <t>Uložení sypaniny z hornin střídavě do násypů zhutněných</t>
  </si>
  <si>
    <t xml:space="preserve">Vrty pro piloty D  630 mm </t>
  </si>
  <si>
    <t xml:space="preserve">Vrty pro piloty D  900mm </t>
  </si>
  <si>
    <t>ocel profilová IPE, v jakosti 11 375, h=80 mm v základní nátěru</t>
  </si>
  <si>
    <t>10,0</t>
  </si>
  <si>
    <t>612142012</t>
  </si>
  <si>
    <t>Potažení vnitřních stěn rabicovým pletivem</t>
  </si>
  <si>
    <t>12,0</t>
  </si>
  <si>
    <t>Montáž ztraceného bednění - spřažené desky z filigranového panelu vč.jeřáb /vč.podpůrného roštu 28dní</t>
  </si>
  <si>
    <t>stropní  deska výtahu</t>
  </si>
  <si>
    <t>7,5*0,25</t>
  </si>
  <si>
    <t>281,2*1,1/1000</t>
  </si>
  <si>
    <t>Zřízení bednění stropů deskových   /při nabetonování ,deska výtah</t>
  </si>
  <si>
    <t>70,0</t>
  </si>
  <si>
    <t>ocel profilová IPE, v jakosti 11 375, h=200 mm v základní nátěru</t>
  </si>
  <si>
    <t xml:space="preserve">Drátkobeton C25/30 drátky 30kg/m3 -pokládka vč.čerpadla ,provedení dilatací dle tech.zpráva </t>
  </si>
  <si>
    <t>631R3111</t>
  </si>
  <si>
    <t xml:space="preserve">Mazanina tl do 80 mm z betonu prostého bez zvýšených nároků na prostředí tř. C 20/25  ,provedení dilatací dle tech.zpráva </t>
  </si>
  <si>
    <t>1,2</t>
  </si>
  <si>
    <t>631319196</t>
  </si>
  <si>
    <t>Příplatek k mazanině tl do 120 mm za plochu do 5 m2</t>
  </si>
  <si>
    <t>215,0*3,1*1,1/1000</t>
  </si>
  <si>
    <t>napojení  bandáž</t>
  </si>
  <si>
    <t>67,0*2*0,5</t>
  </si>
  <si>
    <t>střešní kombin. izolant pro požární odolnost  REI30 DP1</t>
  </si>
  <si>
    <t>kombin. izolant pro požární odolnost  REI 30DP1</t>
  </si>
  <si>
    <t>763R1314</t>
  </si>
  <si>
    <t>763R1315</t>
  </si>
  <si>
    <t>763131767</t>
  </si>
  <si>
    <t>Příplatek k SDK podhledu za výšku zavěšení přes 1,5 m -táhla</t>
  </si>
  <si>
    <t>105,41+92,3+17,8</t>
  </si>
  <si>
    <t>764R5284</t>
  </si>
  <si>
    <t>C01-Střešní bodový světlík  el.ovládání 1500/1500 /další  dle výpisu D-11/   kompletní dodávka,montáž,doprava,přesun hmot</t>
  </si>
  <si>
    <t>zastropení bude pochozí  - zařízení pro vzduchotechniku popis viz tech.zpráva</t>
  </si>
  <si>
    <t>vč.kotvení chem kotvami</t>
  </si>
  <si>
    <t>Lepení  čtverců z vinylu 2-složkovým lepidlem do vlhkých prostor/ vč.provedení soklu v.80mm vč.svařování</t>
  </si>
  <si>
    <t>783R8174</t>
  </si>
  <si>
    <t>784R3210</t>
  </si>
  <si>
    <r>
      <t xml:space="preserve">Regulační ventil trojcestný DN80, PN16; s tlakově odlehčenou kuželkou, materiál litá ocel, připojení přírubové
průtokový součinitel  Kv=25 m3/h; dP 58,32 kPa;
včetně servopohonu s havarijní funkcí; 24 VAC, řízení 0-10 V, krytí IP54; 2800 N; médium - voda max. teplota 180 °C;
</t>
    </r>
    <r>
      <rPr>
        <b/>
        <sz val="10"/>
        <rFont val="Arial CE"/>
        <family val="2"/>
      </rPr>
      <t>Při výpadku napájení se ventil přestaví tak, aby byl zajištěn průtok studené vody.</t>
    </r>
  </si>
  <si>
    <t>M1, M4, M11, M12, M13</t>
  </si>
  <si>
    <t>ZS1, ZS2</t>
  </si>
  <si>
    <t>ZÁSUVKA V KRABICI; 10 A; 230 V, 50 Hz; včetně silového vývodu s proudovým chráničem pro připojení kalového čerpadla a změkčovací stanice.</t>
  </si>
  <si>
    <t>286131150</t>
  </si>
  <si>
    <t>potrubí vodovodní PE100 PN16 SDR11 6 m, 12 m, 100 m, 90 x 8,2 mm</t>
  </si>
  <si>
    <t>286149770</t>
  </si>
  <si>
    <t>elektroredukce, PE 100, PN 16, d 90-63</t>
  </si>
  <si>
    <t>877241113</t>
  </si>
  <si>
    <t>Montáž elektro T-kusů na potrubí z PE trub d 90</t>
  </si>
  <si>
    <t>286149600</t>
  </si>
  <si>
    <t>elektro T-kus rovnoramenný, PE 100, PN 16, d 90</t>
  </si>
  <si>
    <t>879221111</t>
  </si>
  <si>
    <t>Montáž vodovodní přípojky na potrubí DN 63</t>
  </si>
  <si>
    <t>891211112</t>
  </si>
  <si>
    <t>Montáž vodovodních šoupátek otevřený výkop DN 50</t>
  </si>
  <si>
    <t>422213010</t>
  </si>
  <si>
    <t>šoupátko pitná voda AVK, GGG50 F4, PN10/16 DN 50 x 150 mm</t>
  </si>
  <si>
    <t>422910720</t>
  </si>
  <si>
    <t>souprava zemní pro šoupátka DN 40-50 mm, Rd 1,5 m</t>
  </si>
  <si>
    <t>8-R1</t>
  </si>
  <si>
    <t>Zazátkování vývodu</t>
  </si>
  <si>
    <t xml:space="preserve">Kompletní dodávka a montáž změkčovacího filtru (technologie), Qmax-76m3/h, změkčovací filtr FRP HB770 se solným tankem (3ks paralelně zařazené), řídící jednotka Duplex GBE Progressive, změkčení vody z 5°N na 0,3°N </t>
  </si>
  <si>
    <t>871315221</t>
  </si>
  <si>
    <t>Kanalizační potrubí z tvrdého PVC jednovrstvé tuhost třídy SN8 DN 160</t>
  </si>
  <si>
    <t>871355221</t>
  </si>
  <si>
    <t>Kanalizační potrubí z tvrdého PVC jednovrstvé tuhost třídy SN8 DN 200</t>
  </si>
  <si>
    <t>871365221</t>
  </si>
  <si>
    <t>Kanalizační potrubí z tvrdého PVC jednovrstvé tuhost třídy SN8 DN 250</t>
  </si>
  <si>
    <t>871375221</t>
  </si>
  <si>
    <t>Kanalizační potrubí z tvrdého PVC jednovrstvé tuhost třídy SN8 DN 315</t>
  </si>
  <si>
    <t>Dochlazovací nádrž-montáž a kompletace na stavbě+jeřáb 55tun (1 den)</t>
  </si>
  <si>
    <t>K01-K02  Svody kruhové z lakovaného ocelového  plechu průměru 150 mm  včetně objímek, kolen, odskoků /předpoklad montáž pomocí plošiny/</t>
  </si>
  <si>
    <t>K03-Žlab podokapní půlkruhový  z lakovaného ocelového  plechu rš 400 mm /předpoklad montáž pomocí plošiny/</t>
  </si>
  <si>
    <t>Kotlík oválný z lakovaného ocelového  plechu 400/150 mm /předpoklad montáž pomocí plošiny/</t>
  </si>
  <si>
    <t>Geodetické práce -vytýčení sítí,zaměření stavby, při provádění stavby po dokončení  stavby,geometrický plán</t>
  </si>
  <si>
    <t>Prádelna v areálu nemocnice České Budějovice a.s.</t>
  </si>
  <si>
    <t>Venkovní kanalizace-přípojky - SO-03</t>
  </si>
  <si>
    <t>Vodovodní přípojka - prádelna - SO-03</t>
  </si>
  <si>
    <t>Prefabrikované železobetonové konstrukce-kompletní dodávka,doprava,montáž ,přesun  ....vč.techniky pro práce ve výšce  -dále dle konstrukčního projektu a tech.zprávy</t>
  </si>
  <si>
    <t>Kotevní ,spojovací a další systémové prvky budou součástí ceny želbet.konstrukcí pokud jsou navrženy /viz dílenská dolumentace/vč.prostupů pro řemesla</t>
  </si>
  <si>
    <t>Střešní plášť /systémový/ vč.izolantů ..... -požární odolnost  kompletu  REI30-DP1 Broof (t3)  pouze poznámka</t>
  </si>
  <si>
    <t>Popis plast.výrobků ve výpisech  proj.dokumentace ocenit vč.dodávky montáže ,dopravy,přesunu hmot / pouze poznámka</t>
  </si>
  <si>
    <t>Popis výrobků oddílu 766  ve výpisech  proj.dokumentace   /výrobky ocenit vč.povrchových úprav,dopravy,dodávka, montáže a přesunu hmot   pokud není uvedeno jinak  / pouze  poznámka</t>
  </si>
  <si>
    <t>Popis výrobků oddílu 767 ve výpisech  proj.dokumentace a tech.zprávě,tech.parametry materiálů v knize standardů /výrobky ocenit vč.povrchových úprav,dodávka , montáže,dopravy a přesunu hmot  pokud není uvedeno jinak /  pouze poznámka</t>
  </si>
  <si>
    <t>R9</t>
  </si>
  <si>
    <t>142,99</t>
  </si>
  <si>
    <t>R10</t>
  </si>
  <si>
    <t>57,68</t>
  </si>
  <si>
    <t>175,64</t>
  </si>
  <si>
    <t>71,4+9,07</t>
  </si>
  <si>
    <t>Příplatek k montáž podlah keramických za spárování tmelem dvousložkovým / vč.schod stupňů</t>
  </si>
  <si>
    <t>597614R1</t>
  </si>
  <si>
    <t>dlaždice keramické slinuté protiskluzné  300/300  tl.10mm  R9  viz kniha standardů</t>
  </si>
  <si>
    <t>142,99*1,04</t>
  </si>
  <si>
    <t>175,64*1,04</t>
  </si>
  <si>
    <t>597614R2</t>
  </si>
  <si>
    <t>dlaždice keramické slinuté protiskluzné  300/300  tl.10mm   R10 viz kniha standardů</t>
  </si>
  <si>
    <t>57,68*1,04</t>
  </si>
  <si>
    <t>80,46*1,04</t>
  </si>
  <si>
    <t>771273123</t>
  </si>
  <si>
    <t>Montáž obkladů stupnic z dlaždic protiskluzných keramických lepených š do 300 mm</t>
  </si>
  <si>
    <t>Dodávka keram.obkladu  shodišťových stupnic   /protiskluz./ a podstupnic  /z dlažby 300/300 tl 10mm R11</t>
  </si>
  <si>
    <t>R11</t>
  </si>
  <si>
    <t>484,193</t>
  </si>
  <si>
    <t>Zdravotní instalace - SO-01</t>
  </si>
  <si>
    <t>Vodovodní přípojka - pro stávající ČOV - SO-03</t>
  </si>
  <si>
    <t>2592*1,1/1000</t>
  </si>
  <si>
    <t>Sprchový závěs 90cm + tyč, výška závěsu 200 cm</t>
  </si>
  <si>
    <t>Sprchový závěs 70cm + tyč, výška závěsu 200 cm</t>
  </si>
  <si>
    <t>725R1</t>
  </si>
  <si>
    <t>725R2</t>
  </si>
  <si>
    <t>725R3</t>
  </si>
  <si>
    <t>725R4</t>
  </si>
  <si>
    <t>Sprchová vanička 1000/900/18 mm vč. sifonu viz Katalogový list, dodáv.+mont.</t>
  </si>
  <si>
    <t>Sprchová vanička 900/900/18 mm vč. sifonu viz Katalogový list, dodáv.+mont.</t>
  </si>
  <si>
    <t>Rám. sprch. dveře š. 1000 mm,v. 1850 mm, viz Katalog. list, dodávka+montáž</t>
  </si>
  <si>
    <t>Rám. sprch. dveře š. 900 mm,v. 1850 mm, viz Katalog. list, dodávka+montáž</t>
  </si>
</sst>
</file>

<file path=xl/styles.xml><?xml version="1.0" encoding="utf-8"?>
<styleSheet xmlns="http://schemas.openxmlformats.org/spreadsheetml/2006/main">
  <numFmts count="19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0_ ;\-#,##0.00\ "/>
    <numFmt numFmtId="166" formatCode="#,##0.00\ &quot;Kč&quot;"/>
    <numFmt numFmtId="167" formatCode="#,##0\ &quot;Kč&quot;"/>
    <numFmt numFmtId="168" formatCode="#,##0\_x0000_"/>
    <numFmt numFmtId="169" formatCode="#,##0.000"/>
    <numFmt numFmtId="170" formatCode="#,##0.00000"/>
    <numFmt numFmtId="171" formatCode="#,##0.0"/>
    <numFmt numFmtId="172" formatCode="_-* #,##0&quot; Kč&quot;_-;\-* #,##0&quot; Kč&quot;_-;_-* &quot;- Kč&quot;_-;_-@_-"/>
    <numFmt numFmtId="173" formatCode="#,##0.00&quot; Kč&quot;"/>
    <numFmt numFmtId="174" formatCode="_-* #,##0.00&quot; Kč&quot;_-;\-* #,##0.00&quot; Kč&quot;_-;_-* \-??&quot; Kč&quot;_-;_-@_-"/>
    <numFmt numFmtId="175" formatCode="[&lt;=9999999]###\ ###\ ###;###\ ###\ ##\ ####"/>
    <numFmt numFmtId="176" formatCode="0.00000"/>
    <numFmt numFmtId="177" formatCode="[&lt;=9999999]###\ ###\ ###;###\ ###\ ###\ ###"/>
    <numFmt numFmtId="178" formatCode="#,##0.\-\ &quot;Kč&quot;"/>
    <numFmt numFmtId="179" formatCode="_-* #,##0.00\ [$€]_-;\-* #,##0.00\ [$€]_-;_-* &quot;-&quot;??\ [$€]_-;_-@_-"/>
  </numFmts>
  <fonts count="8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0"/>
      <color indexed="8"/>
      <name val="Calibri"/>
      <family val="2"/>
    </font>
    <font>
      <sz val="10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u val="single"/>
      <sz val="11"/>
      <color theme="10"/>
      <name val="Calibri"/>
      <family val="2"/>
    </font>
    <font>
      <sz val="10"/>
      <name val="Courier"/>
      <family val="1"/>
    </font>
    <font>
      <sz val="12"/>
      <name val="Times New Roman CE"/>
      <family val="1"/>
    </font>
    <font>
      <sz val="10"/>
      <name val="MS Sans Serif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12"/>
      <name val="Times New Roman"/>
      <family val="1"/>
    </font>
    <font>
      <sz val="10"/>
      <color indexed="9"/>
      <name val="Times New Roman CE"/>
      <family val="1"/>
    </font>
    <font>
      <b/>
      <u val="single"/>
      <sz val="10"/>
      <name val="Times New Roman CE"/>
      <family val="1"/>
    </font>
    <font>
      <u val="single"/>
      <sz val="7"/>
      <name val="Times New Roman CE"/>
      <family val="1"/>
    </font>
    <font>
      <sz val="7"/>
      <name val="Times New Roman CE"/>
      <family val="1"/>
    </font>
    <font>
      <sz val="10"/>
      <color indexed="8"/>
      <name val="Times New Roman"/>
      <family val="1"/>
    </font>
    <font>
      <b/>
      <sz val="12"/>
      <name val="Arial CE"/>
      <family val="2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i/>
      <u val="double"/>
      <sz val="16"/>
      <name val="Arial CE"/>
      <family val="2"/>
    </font>
    <font>
      <b/>
      <i/>
      <u val="double"/>
      <sz val="18"/>
      <name val="Arial CE"/>
      <family val="2"/>
    </font>
    <font>
      <b/>
      <i/>
      <sz val="18"/>
      <name val="Arial CE"/>
      <family val="2"/>
    </font>
    <font>
      <i/>
      <u val="single"/>
      <sz val="8"/>
      <name val="Arial CE"/>
      <family val="2"/>
    </font>
    <font>
      <b/>
      <u val="single"/>
      <sz val="10"/>
      <name val="Symbol"/>
      <family val="1"/>
    </font>
    <font>
      <b/>
      <u val="single"/>
      <sz val="10"/>
      <name val="Arial CE"/>
      <family val="2"/>
    </font>
    <font>
      <b/>
      <u val="doub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0"/>
      <name val="Symbol"/>
      <family val="1"/>
    </font>
    <font>
      <i/>
      <sz val="10"/>
      <name val="Arial CE"/>
      <family val="2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2"/>
    </font>
    <font>
      <b/>
      <u val="single"/>
      <sz val="12"/>
      <name val="Times New Roman CE"/>
      <family val="2"/>
    </font>
    <font>
      <u val="single"/>
      <sz val="12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u val="single"/>
      <sz val="9"/>
      <name val="Arial CE"/>
      <family val="2"/>
    </font>
    <font>
      <b/>
      <sz val="15"/>
      <name val="Calibri"/>
      <family val="2"/>
    </font>
    <font>
      <sz val="10"/>
      <color indexed="48"/>
      <name val="Arial CE"/>
      <family val="2"/>
    </font>
    <font>
      <sz val="10"/>
      <color indexed="9"/>
      <name val="Arial"/>
      <family val="2"/>
    </font>
    <font>
      <sz val="10"/>
      <color indexed="9"/>
      <name val="Arial CE"/>
      <family val="2"/>
    </font>
    <font>
      <sz val="10"/>
      <color theme="0"/>
      <name val="Arial CE"/>
      <family val="2"/>
    </font>
    <font>
      <sz val="10"/>
      <color theme="0"/>
      <name val="Arial"/>
      <family val="2"/>
    </font>
    <font>
      <u val="single"/>
      <sz val="10"/>
      <color indexed="48"/>
      <name val="Arial CE"/>
      <family val="2"/>
    </font>
    <font>
      <sz val="10"/>
      <name val="Helv"/>
      <family val="2"/>
    </font>
    <font>
      <sz val="12"/>
      <name val="Arial CE"/>
      <family val="2"/>
    </font>
    <font>
      <sz val="12"/>
      <color indexed="48"/>
      <name val="Arial CE"/>
      <family val="2"/>
    </font>
    <font>
      <b/>
      <sz val="12"/>
      <color theme="1"/>
      <name val="Arial CE"/>
      <family val="2"/>
    </font>
    <font>
      <b/>
      <sz val="12"/>
      <color indexed="9"/>
      <name val="Arial CE"/>
      <family val="2"/>
    </font>
    <font>
      <u val="single"/>
      <sz val="12"/>
      <name val="Arial Black"/>
      <family val="2"/>
    </font>
    <font>
      <vertAlign val="subscript"/>
      <sz val="10"/>
      <name val="Arial CE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rgb="FF0000FF"/>
      <name val="Arial"/>
      <family val="2"/>
    </font>
    <font>
      <b/>
      <sz val="8"/>
      <color rgb="FF800080"/>
      <name val="Arial"/>
      <family val="2"/>
    </font>
    <font>
      <sz val="8"/>
      <color rgb="FF000000"/>
      <name val="Arial"/>
      <family val="2"/>
    </font>
    <font>
      <sz val="8"/>
      <color rgb="FF800080"/>
      <name val="Arial"/>
      <family val="2"/>
    </font>
    <font>
      <sz val="8"/>
      <color rgb="FF505050"/>
      <name val="Arial"/>
      <family val="2"/>
    </font>
    <font>
      <sz val="8"/>
      <color rgb="FFFF0000"/>
      <name val="Arial"/>
      <family val="2"/>
    </font>
    <font>
      <sz val="8"/>
      <color rgb="FF0000A8"/>
      <name val="Arial"/>
      <family val="2"/>
    </font>
    <font>
      <sz val="8"/>
      <color rgb="FF0000FF"/>
      <name val="Arial"/>
      <family val="2"/>
    </font>
    <font>
      <b/>
      <u val="single"/>
      <sz val="8"/>
      <color rgb="FFFA0000"/>
      <name val="Arial"/>
      <family val="2"/>
    </font>
    <font>
      <sz val="10"/>
      <color indexed="10"/>
      <name val="Arial"/>
      <family val="2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 applyProtection="0">
      <alignment/>
    </xf>
    <xf numFmtId="0" fontId="13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174" fontId="15" fillId="0" borderId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1" fillId="0" borderId="0" applyFont="0" applyFill="0" applyBorder="0" applyAlignment="0" applyProtection="0"/>
    <xf numFmtId="0" fontId="57" fillId="0" borderId="0">
      <alignment/>
      <protection/>
    </xf>
    <xf numFmtId="0" fontId="1" fillId="0" borderId="0">
      <alignment/>
      <protection/>
    </xf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 wrapText="1"/>
      <protection/>
    </xf>
    <xf numFmtId="0" fontId="10" fillId="0" borderId="0">
      <alignment wrapText="1"/>
      <protection/>
    </xf>
  </cellStyleXfs>
  <cellXfs count="677">
    <xf numFmtId="0" fontId="0" fillId="0" borderId="0" xfId="0"/>
    <xf numFmtId="0" fontId="3" fillId="0" borderId="0" xfId="20" applyFont="1" applyAlignment="1">
      <alignment horizontal="center"/>
      <protection/>
    </xf>
    <xf numFmtId="0" fontId="5" fillId="0" borderId="0" xfId="20" applyFont="1" applyAlignment="1">
      <alignment/>
      <protection/>
    </xf>
    <xf numFmtId="0" fontId="5" fillId="0" borderId="0" xfId="20" applyFont="1" applyAlignment="1">
      <alignment horizontal="center"/>
      <protection/>
    </xf>
    <xf numFmtId="9" fontId="6" fillId="0" borderId="0" xfId="20" applyNumberFormat="1" applyFont="1" applyAlignment="1">
      <alignment horizontal="center" vertical="center"/>
      <protection/>
    </xf>
    <xf numFmtId="0" fontId="6" fillId="0" borderId="0" xfId="20" applyFont="1">
      <alignment/>
      <protection/>
    </xf>
    <xf numFmtId="0" fontId="4" fillId="0" borderId="1" xfId="20" applyFont="1" applyBorder="1" applyAlignment="1">
      <alignment horizontal="center"/>
      <protection/>
    </xf>
    <xf numFmtId="165" fontId="4" fillId="0" borderId="1" xfId="20" applyNumberFormat="1" applyFont="1" applyBorder="1" applyAlignment="1">
      <alignment horizontal="right"/>
      <protection/>
    </xf>
    <xf numFmtId="3" fontId="4" fillId="0" borderId="0" xfId="20" applyNumberFormat="1" applyFont="1">
      <alignment/>
      <protection/>
    </xf>
    <xf numFmtId="0" fontId="4" fillId="0" borderId="0" xfId="20" applyFont="1" applyAlignment="1">
      <alignment/>
      <protection/>
    </xf>
    <xf numFmtId="4" fontId="4" fillId="0" borderId="0" xfId="20" applyNumberFormat="1" applyFont="1">
      <alignment/>
      <protection/>
    </xf>
    <xf numFmtId="0" fontId="4" fillId="0" borderId="2" xfId="20" applyFont="1" applyBorder="1" applyAlignment="1">
      <alignment horizontal="center"/>
      <protection/>
    </xf>
    <xf numFmtId="165" fontId="4" fillId="0" borderId="2" xfId="20" applyNumberFormat="1" applyFont="1" applyBorder="1" applyAlignment="1">
      <alignment horizontal="right"/>
      <protection/>
    </xf>
    <xf numFmtId="165" fontId="4" fillId="0" borderId="3" xfId="20" applyNumberFormat="1" applyFont="1" applyBorder="1" applyAlignment="1">
      <alignment horizontal="right"/>
      <protection/>
    </xf>
    <xf numFmtId="0" fontId="7" fillId="0" borderId="0" xfId="20" applyFont="1" applyAlignment="1">
      <alignment horizontal="left"/>
      <protection/>
    </xf>
    <xf numFmtId="0" fontId="7" fillId="0" borderId="0" xfId="20" applyFont="1">
      <alignment/>
      <protection/>
    </xf>
    <xf numFmtId="166" fontId="7" fillId="0" borderId="0" xfId="20" applyNumberFormat="1" applyFont="1" applyAlignment="1">
      <alignment horizontal="right"/>
      <protection/>
    </xf>
    <xf numFmtId="166" fontId="8" fillId="0" borderId="0" xfId="20" applyNumberFormat="1" applyFont="1">
      <alignment/>
      <protection/>
    </xf>
    <xf numFmtId="167" fontId="4" fillId="0" borderId="0" xfId="20" applyNumberFormat="1" applyFont="1">
      <alignment/>
      <protection/>
    </xf>
    <xf numFmtId="166" fontId="4" fillId="0" borderId="0" xfId="20" applyNumberFormat="1" applyFont="1">
      <alignment/>
      <protection/>
    </xf>
    <xf numFmtId="0" fontId="5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164" fontId="5" fillId="0" borderId="0" xfId="20" applyNumberFormat="1" applyFont="1" applyAlignment="1">
      <alignment horizontal="right"/>
      <protection/>
    </xf>
    <xf numFmtId="3" fontId="5" fillId="0" borderId="0" xfId="20" applyNumberFormat="1" applyFont="1">
      <alignment/>
      <protection/>
    </xf>
    <xf numFmtId="0" fontId="9" fillId="0" borderId="0" xfId="20" applyFont="1" applyAlignment="1">
      <alignment wrapText="1"/>
      <protection/>
    </xf>
    <xf numFmtId="0" fontId="9" fillId="0" borderId="0" xfId="20" applyFont="1" applyAlignment="1">
      <alignment horizontal="left"/>
      <protection/>
    </xf>
    <xf numFmtId="0" fontId="4" fillId="0" borderId="4" xfId="20" applyFont="1" applyBorder="1" applyAlignment="1">
      <alignment horizontal="left"/>
      <protection/>
    </xf>
    <xf numFmtId="0" fontId="4" fillId="0" borderId="5" xfId="20" applyFont="1" applyBorder="1" applyAlignment="1">
      <alignment horizontal="left"/>
      <protection/>
    </xf>
    <xf numFmtId="0" fontId="4" fillId="0" borderId="6" xfId="20" applyFont="1" applyBorder="1" applyAlignment="1">
      <alignment horizontal="left"/>
      <protection/>
    </xf>
    <xf numFmtId="0" fontId="4" fillId="0" borderId="7" xfId="20" applyFont="1" applyBorder="1" applyAlignment="1">
      <alignment horizontal="left"/>
      <protection/>
    </xf>
    <xf numFmtId="165" fontId="4" fillId="0" borderId="8" xfId="20" applyNumberFormat="1" applyFont="1" applyBorder="1">
      <alignment/>
      <protection/>
    </xf>
    <xf numFmtId="165" fontId="4" fillId="0" borderId="9" xfId="20" applyNumberFormat="1" applyFont="1" applyBorder="1">
      <alignment/>
      <protection/>
    </xf>
    <xf numFmtId="165" fontId="4" fillId="0" borderId="10" xfId="20" applyNumberFormat="1" applyFont="1" applyBorder="1">
      <alignment/>
      <protection/>
    </xf>
    <xf numFmtId="0" fontId="4" fillId="0" borderId="11" xfId="20" applyFont="1" applyBorder="1" applyAlignment="1">
      <alignment horizontal="left"/>
      <protection/>
    </xf>
    <xf numFmtId="0" fontId="4" fillId="0" borderId="12" xfId="20" applyFont="1" applyBorder="1" applyAlignment="1">
      <alignment horizontal="center"/>
      <protection/>
    </xf>
    <xf numFmtId="165" fontId="4" fillId="0" borderId="12" xfId="20" applyNumberFormat="1" applyFont="1" applyBorder="1" applyAlignment="1">
      <alignment horizontal="right"/>
      <protection/>
    </xf>
    <xf numFmtId="165" fontId="4" fillId="0" borderId="13" xfId="20" applyNumberFormat="1" applyFont="1" applyBorder="1">
      <alignment/>
      <protection/>
    </xf>
    <xf numFmtId="0" fontId="4" fillId="2" borderId="14" xfId="20" applyFont="1" applyFill="1" applyBorder="1" applyAlignment="1">
      <alignment horizontal="center"/>
      <protection/>
    </xf>
    <xf numFmtId="0" fontId="6" fillId="2" borderId="5" xfId="20" applyFont="1" applyFill="1" applyBorder="1" applyAlignment="1">
      <alignment horizontal="left" vertical="center"/>
      <protection/>
    </xf>
    <xf numFmtId="0" fontId="6" fillId="2" borderId="15" xfId="20" applyFont="1" applyFill="1" applyBorder="1" applyAlignment="1">
      <alignment horizontal="center" vertical="center" wrapText="1"/>
      <protection/>
    </xf>
    <xf numFmtId="164" fontId="6" fillId="2" borderId="15" xfId="20" applyNumberFormat="1" applyFont="1" applyFill="1" applyBorder="1" applyAlignment="1">
      <alignment horizontal="center" vertical="center"/>
      <protection/>
    </xf>
    <xf numFmtId="9" fontId="6" fillId="2" borderId="8" xfId="20" applyNumberFormat="1" applyFont="1" applyFill="1" applyBorder="1" applyAlignment="1">
      <alignment horizontal="center" vertical="center"/>
      <protection/>
    </xf>
    <xf numFmtId="0" fontId="4" fillId="3" borderId="14" xfId="20" applyFont="1" applyFill="1" applyBorder="1" applyAlignment="1">
      <alignment horizontal="center"/>
      <protection/>
    </xf>
    <xf numFmtId="0" fontId="6" fillId="3" borderId="5" xfId="20" applyFont="1" applyFill="1" applyBorder="1" applyAlignment="1">
      <alignment horizontal="left" vertical="center"/>
      <protection/>
    </xf>
    <xf numFmtId="0" fontId="6" fillId="3" borderId="15" xfId="20" applyFont="1" applyFill="1" applyBorder="1" applyAlignment="1">
      <alignment horizontal="center" vertical="center" wrapText="1"/>
      <protection/>
    </xf>
    <xf numFmtId="164" fontId="6" fillId="3" borderId="15" xfId="20" applyNumberFormat="1" applyFont="1" applyFill="1" applyBorder="1" applyAlignment="1">
      <alignment horizontal="center" vertical="center"/>
      <protection/>
    </xf>
    <xf numFmtId="9" fontId="6" fillId="3" borderId="8" xfId="20" applyNumberFormat="1" applyFont="1" applyFill="1" applyBorder="1" applyAlignment="1">
      <alignment horizontal="center" vertical="center"/>
      <protection/>
    </xf>
    <xf numFmtId="0" fontId="10" fillId="0" borderId="0" xfId="31">
      <alignment/>
      <protection/>
    </xf>
    <xf numFmtId="0" fontId="10" fillId="0" borderId="0" xfId="31" applyFont="1" applyAlignment="1">
      <alignment horizontal="center"/>
      <protection/>
    </xf>
    <xf numFmtId="0" fontId="10" fillId="0" borderId="0" xfId="31" applyAlignment="1">
      <alignment horizontal="center"/>
      <protection/>
    </xf>
    <xf numFmtId="0" fontId="10" fillId="0" borderId="0" xfId="31" applyBorder="1">
      <alignment/>
      <protection/>
    </xf>
    <xf numFmtId="0" fontId="10" fillId="0" borderId="0" xfId="31" applyFill="1">
      <alignment/>
      <protection/>
    </xf>
    <xf numFmtId="0" fontId="10" fillId="0" borderId="0" xfId="31" applyAlignment="1">
      <alignment horizontal="left"/>
      <protection/>
    </xf>
    <xf numFmtId="0" fontId="36" fillId="0" borderId="0" xfId="31" applyFont="1" applyAlignment="1">
      <alignment horizontal="justify"/>
      <protection/>
    </xf>
    <xf numFmtId="0" fontId="37" fillId="0" borderId="0" xfId="31" applyFont="1" applyAlignment="1">
      <alignment horizontal="justify"/>
      <protection/>
    </xf>
    <xf numFmtId="0" fontId="38" fillId="0" borderId="0" xfId="31" applyFont="1" applyAlignment="1">
      <alignment horizontal="left"/>
      <protection/>
    </xf>
    <xf numFmtId="0" fontId="36" fillId="0" borderId="0" xfId="31" applyFont="1" applyAlignment="1">
      <alignment horizontal="left"/>
      <protection/>
    </xf>
    <xf numFmtId="0" fontId="39" fillId="0" borderId="0" xfId="31" applyFont="1" applyAlignment="1">
      <alignment horizontal="left"/>
      <protection/>
    </xf>
    <xf numFmtId="0" fontId="10" fillId="0" borderId="0" xfId="31" applyAlignment="1">
      <alignment horizontal="justify"/>
      <protection/>
    </xf>
    <xf numFmtId="0" fontId="10" fillId="0" borderId="0" xfId="31" applyAlignment="1">
      <alignment horizontal="right"/>
      <protection/>
    </xf>
    <xf numFmtId="0" fontId="10" fillId="0" borderId="0" xfId="31" applyAlignment="1">
      <alignment horizontal="justify" wrapText="1"/>
      <protection/>
    </xf>
    <xf numFmtId="0" fontId="20" fillId="0" borderId="0" xfId="31" applyFont="1" applyAlignment="1">
      <alignment horizontal="left"/>
      <protection/>
    </xf>
    <xf numFmtId="49" fontId="10" fillId="0" borderId="0" xfId="31" applyNumberFormat="1" applyAlignment="1">
      <alignment horizontal="center"/>
      <protection/>
    </xf>
    <xf numFmtId="0" fontId="40" fillId="0" borderId="0" xfId="31" applyFont="1" applyAlignment="1">
      <alignment horizontal="right"/>
      <protection/>
    </xf>
    <xf numFmtId="166" fontId="41" fillId="0" borderId="0" xfId="31" applyNumberFormat="1" applyFont="1">
      <alignment/>
      <protection/>
    </xf>
    <xf numFmtId="49" fontId="10" fillId="0" borderId="0" xfId="31" applyNumberFormat="1" applyAlignment="1">
      <alignment horizontal="justify"/>
      <protection/>
    </xf>
    <xf numFmtId="166" fontId="10" fillId="0" borderId="0" xfId="31" applyNumberFormat="1">
      <alignment/>
      <protection/>
    </xf>
    <xf numFmtId="9" fontId="10" fillId="0" borderId="0" xfId="31" applyNumberFormat="1" applyAlignment="1" applyProtection="1">
      <alignment horizontal="right"/>
      <protection/>
    </xf>
    <xf numFmtId="9" fontId="10" fillId="0" borderId="0" xfId="31" applyNumberFormat="1" applyAlignment="1" applyProtection="1">
      <alignment horizontal="right"/>
      <protection locked="0"/>
    </xf>
    <xf numFmtId="49" fontId="10" fillId="0" borderId="0" xfId="31" applyNumberFormat="1" applyFont="1" applyAlignment="1">
      <alignment horizontal="justify" wrapText="1"/>
      <protection/>
    </xf>
    <xf numFmtId="0" fontId="42" fillId="0" borderId="0" xfId="31" applyFont="1" applyAlignment="1">
      <alignment horizontal="right"/>
      <protection/>
    </xf>
    <xf numFmtId="166" fontId="42" fillId="0" borderId="0" xfId="31" applyNumberFormat="1" applyFont="1">
      <alignment/>
      <protection/>
    </xf>
    <xf numFmtId="0" fontId="34" fillId="4" borderId="16" xfId="31" applyFont="1" applyFill="1" applyBorder="1" applyAlignment="1">
      <alignment horizontal="center"/>
      <protection/>
    </xf>
    <xf numFmtId="0" fontId="34" fillId="4" borderId="17" xfId="31" applyFont="1" applyFill="1" applyBorder="1" applyAlignment="1">
      <alignment horizontal="center"/>
      <protection/>
    </xf>
    <xf numFmtId="0" fontId="34" fillId="4" borderId="17" xfId="31" applyFont="1" applyFill="1" applyBorder="1" applyAlignment="1">
      <alignment horizontal="justify"/>
      <protection/>
    </xf>
    <xf numFmtId="0" fontId="34" fillId="4" borderId="17" xfId="31" applyFont="1" applyFill="1" applyBorder="1">
      <alignment/>
      <protection/>
    </xf>
    <xf numFmtId="175" fontId="10" fillId="0" borderId="0" xfId="31" applyNumberFormat="1" applyAlignment="1">
      <alignment horizontal="center"/>
      <protection/>
    </xf>
    <xf numFmtId="0" fontId="35" fillId="0" borderId="0" xfId="31" applyFont="1" applyFill="1" applyBorder="1" applyAlignment="1">
      <alignment horizontal="justify"/>
      <protection/>
    </xf>
    <xf numFmtId="166" fontId="43" fillId="0" borderId="0" xfId="31" applyNumberFormat="1" applyFont="1">
      <alignment/>
      <protection/>
    </xf>
    <xf numFmtId="176" fontId="10" fillId="0" borderId="0" xfId="31" applyNumberFormat="1">
      <alignment/>
      <protection/>
    </xf>
    <xf numFmtId="0" fontId="10" fillId="0" borderId="0" xfId="31" applyFill="1" applyBorder="1" applyAlignment="1">
      <alignment horizontal="center"/>
      <protection/>
    </xf>
    <xf numFmtId="177" fontId="10" fillId="0" borderId="0" xfId="31" applyNumberFormat="1" applyAlignment="1">
      <alignment horizontal="center"/>
      <protection/>
    </xf>
    <xf numFmtId="0" fontId="44" fillId="0" borderId="0" xfId="31" applyFont="1" applyFill="1" applyBorder="1" applyAlignment="1">
      <alignment horizontal="justify"/>
      <protection/>
    </xf>
    <xf numFmtId="0" fontId="10" fillId="0" borderId="0" xfId="31" applyFill="1" applyBorder="1">
      <alignment/>
      <protection/>
    </xf>
    <xf numFmtId="0" fontId="10" fillId="0" borderId="0" xfId="31" applyFont="1" applyFill="1" applyBorder="1" applyAlignment="1">
      <alignment horizontal="justify"/>
      <protection/>
    </xf>
    <xf numFmtId="0" fontId="10" fillId="0" borderId="0" xfId="31" applyFont="1" applyAlignment="1">
      <alignment horizontal="justify"/>
      <protection/>
    </xf>
    <xf numFmtId="0" fontId="47" fillId="0" borderId="0" xfId="31" applyFont="1" applyFill="1" applyBorder="1" applyAlignment="1">
      <alignment horizontal="justify"/>
      <protection/>
    </xf>
    <xf numFmtId="0" fontId="10" fillId="0" borderId="0" xfId="31" applyAlignment="1" applyProtection="1">
      <alignment horizontal="center"/>
      <protection hidden="1"/>
    </xf>
    <xf numFmtId="175" fontId="10" fillId="0" borderId="0" xfId="31" applyNumberFormat="1" applyAlignment="1" applyProtection="1">
      <alignment horizontal="center"/>
      <protection hidden="1"/>
    </xf>
    <xf numFmtId="0" fontId="10" fillId="0" borderId="0" xfId="31" applyProtection="1">
      <alignment/>
      <protection hidden="1"/>
    </xf>
    <xf numFmtId="166" fontId="10" fillId="0" borderId="0" xfId="31" applyNumberFormat="1" applyProtection="1">
      <alignment/>
      <protection hidden="1"/>
    </xf>
    <xf numFmtId="0" fontId="11" fillId="0" borderId="0" xfId="31" applyFont="1" applyAlignment="1">
      <alignment horizontal="justify"/>
      <protection/>
    </xf>
    <xf numFmtId="0" fontId="20" fillId="0" borderId="0" xfId="31" applyFont="1" applyAlignment="1">
      <alignment horizontal="justify"/>
      <protection/>
    </xf>
    <xf numFmtId="0" fontId="11" fillId="0" borderId="0" xfId="31" applyFont="1" applyAlignment="1">
      <alignment horizontal="justify" wrapText="1"/>
      <protection/>
    </xf>
    <xf numFmtId="175" fontId="10" fillId="0" borderId="0" xfId="31" applyNumberFormat="1" applyFont="1" applyAlignment="1">
      <alignment horizontal="center"/>
      <protection/>
    </xf>
    <xf numFmtId="9" fontId="10" fillId="0" borderId="0" xfId="31" applyNumberFormat="1" applyAlignment="1">
      <alignment horizontal="right"/>
      <protection/>
    </xf>
    <xf numFmtId="0" fontId="15" fillId="0" borderId="18" xfId="28" applyFont="1" applyFill="1" applyBorder="1" applyAlignment="1">
      <alignment horizontal="center"/>
      <protection/>
    </xf>
    <xf numFmtId="0" fontId="48" fillId="0" borderId="19" xfId="28" applyFont="1" applyFill="1" applyBorder="1" applyAlignment="1">
      <alignment horizontal="center"/>
      <protection/>
    </xf>
    <xf numFmtId="0" fontId="26" fillId="0" borderId="19" xfId="28" applyFont="1" applyFill="1" applyBorder="1">
      <alignment/>
      <protection/>
    </xf>
    <xf numFmtId="0" fontId="15" fillId="0" borderId="0" xfId="28" applyFont="1" applyFill="1" applyBorder="1">
      <alignment/>
      <protection/>
    </xf>
    <xf numFmtId="0" fontId="15" fillId="0" borderId="0" xfId="28" applyFont="1" applyFill="1">
      <alignment/>
      <protection/>
    </xf>
    <xf numFmtId="49" fontId="15" fillId="0" borderId="20" xfId="28" applyNumberFormat="1" applyFont="1" applyFill="1" applyBorder="1" applyAlignment="1">
      <alignment horizontal="center"/>
      <protection/>
    </xf>
    <xf numFmtId="49" fontId="49" fillId="0" borderId="21" xfId="28" applyNumberFormat="1" applyFont="1" applyFill="1" applyBorder="1" applyAlignment="1">
      <alignment horizontal="center" vertical="center" wrapText="1"/>
      <protection/>
    </xf>
    <xf numFmtId="0" fontId="49" fillId="0" borderId="22" xfId="28" applyFont="1" applyFill="1" applyBorder="1" applyAlignment="1">
      <alignment horizontal="center" vertical="center" wrapText="1"/>
      <protection/>
    </xf>
    <xf numFmtId="0" fontId="49" fillId="0" borderId="0" xfId="28" applyFont="1" applyFill="1">
      <alignment/>
      <protection/>
    </xf>
    <xf numFmtId="49" fontId="49" fillId="0" borderId="23" xfId="28" applyNumberFormat="1" applyFont="1" applyFill="1" applyBorder="1" applyAlignment="1">
      <alignment horizontal="center"/>
      <protection/>
    </xf>
    <xf numFmtId="0" fontId="49" fillId="0" borderId="0" xfId="28" applyFont="1" applyFill="1" applyBorder="1">
      <alignment/>
      <protection/>
    </xf>
    <xf numFmtId="0" fontId="15" fillId="0" borderId="24" xfId="28" applyFont="1" applyFill="1" applyBorder="1" applyAlignment="1">
      <alignment horizontal="center"/>
      <protection/>
    </xf>
    <xf numFmtId="0" fontId="15" fillId="0" borderId="25" xfId="28" applyFont="1" applyFill="1" applyBorder="1" applyAlignment="1">
      <alignment horizontal="center"/>
      <protection/>
    </xf>
    <xf numFmtId="49" fontId="15" fillId="0" borderId="23" xfId="28" applyNumberFormat="1" applyFont="1" applyFill="1" applyBorder="1" applyAlignment="1">
      <alignment horizontal="center" vertical="top"/>
      <protection/>
    </xf>
    <xf numFmtId="0" fontId="15" fillId="0" borderId="0" xfId="28" applyFont="1" applyFill="1" applyBorder="1" applyAlignment="1">
      <alignment horizontal="center"/>
      <protection/>
    </xf>
    <xf numFmtId="0" fontId="15" fillId="0" borderId="0" xfId="28" applyFont="1" applyFill="1" applyBorder="1" applyAlignment="1">
      <alignment horizontal="left" indent="2"/>
      <protection/>
    </xf>
    <xf numFmtId="0" fontId="15" fillId="0" borderId="0" xfId="28" applyFont="1" applyFill="1" applyBorder="1" applyAlignment="1">
      <alignment wrapText="1"/>
      <protection/>
    </xf>
    <xf numFmtId="0" fontId="50" fillId="0" borderId="0" xfId="28" applyFont="1" applyFill="1" applyBorder="1" applyAlignment="1">
      <alignment horizontal="left"/>
      <protection/>
    </xf>
    <xf numFmtId="49" fontId="15" fillId="0" borderId="23" xfId="28" applyNumberFormat="1" applyFont="1" applyFill="1" applyBorder="1" applyAlignment="1">
      <alignment horizontal="center"/>
      <protection/>
    </xf>
    <xf numFmtId="0" fontId="50" fillId="0" borderId="0" xfId="28" applyFont="1" applyFill="1" applyBorder="1">
      <alignment/>
      <protection/>
    </xf>
    <xf numFmtId="0" fontId="15" fillId="0" borderId="0" xfId="28" applyFont="1" applyFill="1" applyBorder="1" applyAlignment="1">
      <alignment horizontal="left" indent="3"/>
      <protection/>
    </xf>
    <xf numFmtId="0" fontId="15" fillId="0" borderId="0" xfId="28" applyFont="1" applyFill="1" applyBorder="1" applyAlignment="1">
      <alignment horizontal="left" indent="16"/>
      <protection/>
    </xf>
    <xf numFmtId="0" fontId="15" fillId="0" borderId="0" xfId="28" applyFont="1" applyFill="1" applyBorder="1" applyAlignment="1">
      <alignment horizontal="left" wrapText="1"/>
      <protection/>
    </xf>
    <xf numFmtId="0" fontId="49" fillId="0" borderId="0" xfId="28" applyFont="1" applyFill="1" applyBorder="1">
      <alignment/>
      <protection/>
    </xf>
    <xf numFmtId="0" fontId="48" fillId="0" borderId="0" xfId="28" applyFont="1" applyFill="1" applyBorder="1">
      <alignment/>
      <protection/>
    </xf>
    <xf numFmtId="49" fontId="15" fillId="0" borderId="26" xfId="28" applyNumberFormat="1" applyFont="1" applyFill="1" applyBorder="1" applyAlignment="1">
      <alignment horizontal="center"/>
      <protection/>
    </xf>
    <xf numFmtId="0" fontId="15" fillId="0" borderId="27" xfId="28" applyFont="1" applyFill="1" applyBorder="1" applyAlignment="1">
      <alignment horizontal="center"/>
      <protection/>
    </xf>
    <xf numFmtId="0" fontId="15" fillId="0" borderId="28" xfId="28" applyFont="1" applyFill="1" applyBorder="1" applyAlignment="1">
      <alignment horizontal="center"/>
      <protection/>
    </xf>
    <xf numFmtId="49" fontId="15" fillId="0" borderId="0" xfId="28" applyNumberFormat="1" applyFont="1" applyFill="1" applyBorder="1" applyAlignment="1">
      <alignment horizontal="center"/>
      <protection/>
    </xf>
    <xf numFmtId="0" fontId="15" fillId="0" borderId="29" xfId="28" applyFont="1" applyFill="1" applyBorder="1">
      <alignment/>
      <protection/>
    </xf>
    <xf numFmtId="0" fontId="52" fillId="0" borderId="0" xfId="28" applyFont="1" applyFill="1" applyBorder="1">
      <alignment/>
      <protection/>
    </xf>
    <xf numFmtId="49" fontId="15" fillId="0" borderId="0" xfId="28" applyNumberFormat="1" applyFont="1" applyFill="1" applyAlignment="1">
      <alignment horizontal="center"/>
      <protection/>
    </xf>
    <xf numFmtId="0" fontId="10" fillId="0" borderId="0" xfId="31" applyBorder="1" applyAlignment="1">
      <alignment horizontal="center"/>
      <protection/>
    </xf>
    <xf numFmtId="0" fontId="10" fillId="0" borderId="3" xfId="31" applyBorder="1" applyAlignment="1">
      <alignment horizontal="center"/>
      <protection/>
    </xf>
    <xf numFmtId="0" fontId="4" fillId="0" borderId="30" xfId="20" applyFont="1" applyBorder="1" applyAlignment="1">
      <alignment horizontal="left"/>
      <protection/>
    </xf>
    <xf numFmtId="0" fontId="4" fillId="5" borderId="14" xfId="20" applyFont="1" applyFill="1" applyBorder="1" applyAlignment="1">
      <alignment horizontal="center"/>
      <protection/>
    </xf>
    <xf numFmtId="0" fontId="6" fillId="5" borderId="5" xfId="20" applyFont="1" applyFill="1" applyBorder="1" applyAlignment="1">
      <alignment horizontal="left" vertical="center"/>
      <protection/>
    </xf>
    <xf numFmtId="0" fontId="6" fillId="5" borderId="15" xfId="20" applyFont="1" applyFill="1" applyBorder="1" applyAlignment="1">
      <alignment horizontal="center" vertical="center" wrapText="1"/>
      <protection/>
    </xf>
    <xf numFmtId="164" fontId="6" fillId="5" borderId="15" xfId="20" applyNumberFormat="1" applyFont="1" applyFill="1" applyBorder="1" applyAlignment="1">
      <alignment horizontal="center" vertical="center"/>
      <protection/>
    </xf>
    <xf numFmtId="9" fontId="6" fillId="5" borderId="8" xfId="20" applyNumberFormat="1" applyFont="1" applyFill="1" applyBorder="1" applyAlignment="1">
      <alignment horizontal="center" vertical="center"/>
      <protection/>
    </xf>
    <xf numFmtId="0" fontId="4" fillId="0" borderId="31" xfId="20" applyFont="1" applyBorder="1" applyAlignment="1">
      <alignment horizontal="center"/>
      <protection/>
    </xf>
    <xf numFmtId="165" fontId="4" fillId="0" borderId="31" xfId="20" applyNumberFormat="1" applyFont="1" applyBorder="1" applyAlignment="1">
      <alignment horizontal="right"/>
      <protection/>
    </xf>
    <xf numFmtId="165" fontId="4" fillId="0" borderId="32" xfId="20" applyNumberFormat="1" applyFont="1" applyBorder="1">
      <alignment/>
      <protection/>
    </xf>
    <xf numFmtId="0" fontId="4" fillId="0" borderId="33" xfId="20" applyFont="1" applyBorder="1" applyAlignment="1">
      <alignment horizontal="left"/>
      <protection/>
    </xf>
    <xf numFmtId="0" fontId="4" fillId="0" borderId="34" xfId="20" applyFont="1" applyBorder="1" applyAlignment="1">
      <alignment horizontal="center"/>
      <protection/>
    </xf>
    <xf numFmtId="165" fontId="4" fillId="0" borderId="34" xfId="20" applyNumberFormat="1" applyFont="1" applyBorder="1" applyAlignment="1">
      <alignment horizontal="right"/>
      <protection/>
    </xf>
    <xf numFmtId="0" fontId="57" fillId="0" borderId="3" xfId="20" applyFont="1" applyFill="1" applyBorder="1" applyAlignment="1">
      <alignment horizontal="center" vertical="center" wrapText="1"/>
      <protection/>
    </xf>
    <xf numFmtId="0" fontId="57" fillId="0" borderId="3" xfId="20" applyFont="1" applyFill="1" applyBorder="1" applyAlignment="1">
      <alignment horizontal="left" vertical="center"/>
      <protection/>
    </xf>
    <xf numFmtId="0" fontId="4" fillId="6" borderId="14" xfId="20" applyFont="1" applyFill="1" applyBorder="1" applyAlignment="1">
      <alignment horizontal="center"/>
      <protection/>
    </xf>
    <xf numFmtId="0" fontId="6" fillId="6" borderId="7" xfId="20" applyFont="1" applyFill="1" applyBorder="1" applyAlignment="1">
      <alignment horizontal="left" vertical="center"/>
      <protection/>
    </xf>
    <xf numFmtId="0" fontId="6" fillId="6" borderId="35" xfId="20" applyFont="1" applyFill="1" applyBorder="1" applyAlignment="1">
      <alignment horizontal="center" vertical="center" wrapText="1"/>
      <protection/>
    </xf>
    <xf numFmtId="164" fontId="6" fillId="6" borderId="35" xfId="20" applyNumberFormat="1" applyFont="1" applyFill="1" applyBorder="1" applyAlignment="1">
      <alignment horizontal="center" vertical="center"/>
      <protection/>
    </xf>
    <xf numFmtId="9" fontId="6" fillId="6" borderId="9" xfId="20" applyNumberFormat="1" applyFont="1" applyFill="1" applyBorder="1" applyAlignment="1">
      <alignment horizontal="center" vertical="center"/>
      <protection/>
    </xf>
    <xf numFmtId="165" fontId="57" fillId="0" borderId="3" xfId="20" applyNumberFormat="1" applyFont="1" applyFill="1" applyBorder="1" applyAlignment="1">
      <alignment horizontal="right" vertical="center"/>
      <protection/>
    </xf>
    <xf numFmtId="165" fontId="4" fillId="0" borderId="36" xfId="20" applyNumberFormat="1" applyFont="1" applyBorder="1" applyAlignment="1">
      <alignment horizontal="right"/>
      <protection/>
    </xf>
    <xf numFmtId="0" fontId="26" fillId="0" borderId="37" xfId="28" applyFont="1" applyFill="1" applyBorder="1">
      <alignment/>
      <protection/>
    </xf>
    <xf numFmtId="0" fontId="15" fillId="0" borderId="25" xfId="28" applyFont="1" applyFill="1" applyBorder="1">
      <alignment/>
      <protection/>
    </xf>
    <xf numFmtId="0" fontId="49" fillId="0" borderId="38" xfId="28" applyFont="1" applyFill="1" applyBorder="1" applyAlignment="1">
      <alignment horizontal="center" vertical="center"/>
      <protection/>
    </xf>
    <xf numFmtId="178" fontId="15" fillId="0" borderId="25" xfId="28" applyNumberFormat="1" applyFont="1" applyFill="1" applyBorder="1" applyAlignment="1">
      <alignment horizontal="center"/>
      <protection/>
    </xf>
    <xf numFmtId="0" fontId="15" fillId="0" borderId="0" xfId="28" applyFont="1" applyFill="1" applyAlignment="1">
      <alignment horizontal="center"/>
      <protection/>
    </xf>
    <xf numFmtId="0" fontId="50" fillId="0" borderId="0" xfId="28" applyFont="1" applyFill="1" applyBorder="1" applyAlignment="1">
      <alignment horizontal="left" wrapText="1" indent="2"/>
      <protection/>
    </xf>
    <xf numFmtId="0" fontId="15" fillId="0" borderId="0" xfId="28" applyFont="1" applyFill="1" applyBorder="1" applyAlignment="1">
      <alignment horizontal="left" indent="19"/>
      <protection/>
    </xf>
    <xf numFmtId="49" fontId="15" fillId="0" borderId="39" xfId="28" applyNumberFormat="1" applyFont="1" applyFill="1" applyBorder="1" applyAlignment="1">
      <alignment horizontal="center"/>
      <protection/>
    </xf>
    <xf numFmtId="0" fontId="15" fillId="0" borderId="40" xfId="28" applyFont="1" applyFill="1" applyBorder="1">
      <alignment/>
      <protection/>
    </xf>
    <xf numFmtId="0" fontId="15" fillId="0" borderId="41" xfId="28" applyFont="1" applyFill="1" applyBorder="1" applyAlignment="1">
      <alignment horizontal="center"/>
      <protection/>
    </xf>
    <xf numFmtId="178" fontId="15" fillId="0" borderId="42" xfId="28" applyNumberFormat="1" applyFont="1" applyFill="1" applyBorder="1" applyAlignment="1">
      <alignment horizontal="center"/>
      <protection/>
    </xf>
    <xf numFmtId="178" fontId="51" fillId="0" borderId="25" xfId="28" applyNumberFormat="1" applyFont="1" applyFill="1" applyBorder="1" applyAlignment="1">
      <alignment horizontal="center"/>
      <protection/>
    </xf>
    <xf numFmtId="0" fontId="26" fillId="0" borderId="29" xfId="28" applyFont="1" applyFill="1" applyBorder="1" applyAlignment="1">
      <alignment wrapText="1"/>
      <protection/>
    </xf>
    <xf numFmtId="0" fontId="4" fillId="0" borderId="43" xfId="20" applyFont="1" applyBorder="1" applyAlignment="1">
      <alignment horizontal="left"/>
      <protection/>
    </xf>
    <xf numFmtId="165" fontId="57" fillId="0" borderId="10" xfId="20" applyNumberFormat="1" applyFont="1" applyFill="1" applyBorder="1" applyAlignment="1">
      <alignment horizontal="right" vertical="center"/>
      <protection/>
    </xf>
    <xf numFmtId="0" fontId="4" fillId="7" borderId="14" xfId="20" applyFont="1" applyFill="1" applyBorder="1" applyAlignment="1">
      <alignment horizontal="center"/>
      <protection/>
    </xf>
    <xf numFmtId="0" fontId="6" fillId="7" borderId="5" xfId="20" applyFont="1" applyFill="1" applyBorder="1" applyAlignment="1">
      <alignment horizontal="left" vertical="center"/>
      <protection/>
    </xf>
    <xf numFmtId="0" fontId="6" fillId="7" borderId="15" xfId="20" applyFont="1" applyFill="1" applyBorder="1" applyAlignment="1">
      <alignment horizontal="center" vertical="center" wrapText="1"/>
      <protection/>
    </xf>
    <xf numFmtId="164" fontId="6" fillId="7" borderId="15" xfId="20" applyNumberFormat="1" applyFont="1" applyFill="1" applyBorder="1" applyAlignment="1">
      <alignment horizontal="center" vertical="center"/>
      <protection/>
    </xf>
    <xf numFmtId="9" fontId="6" fillId="7" borderId="8" xfId="20" applyNumberFormat="1" applyFont="1" applyFill="1" applyBorder="1" applyAlignment="1">
      <alignment horizontal="center" vertical="center"/>
      <protection/>
    </xf>
    <xf numFmtId="0" fontId="4" fillId="8" borderId="14" xfId="20" applyFont="1" applyFill="1" applyBorder="1" applyAlignment="1">
      <alignment horizontal="center"/>
      <protection/>
    </xf>
    <xf numFmtId="0" fontId="6" fillId="8" borderId="5" xfId="20" applyFont="1" applyFill="1" applyBorder="1" applyAlignment="1">
      <alignment horizontal="left" vertical="center"/>
      <protection/>
    </xf>
    <xf numFmtId="0" fontId="6" fillId="8" borderId="15" xfId="20" applyFont="1" applyFill="1" applyBorder="1" applyAlignment="1">
      <alignment horizontal="center" vertical="center" wrapText="1"/>
      <protection/>
    </xf>
    <xf numFmtId="164" fontId="6" fillId="8" borderId="15" xfId="20" applyNumberFormat="1" applyFont="1" applyFill="1" applyBorder="1" applyAlignment="1">
      <alignment horizontal="center" vertical="center"/>
      <protection/>
    </xf>
    <xf numFmtId="9" fontId="6" fillId="8" borderId="8" xfId="20" applyNumberFormat="1" applyFont="1" applyFill="1" applyBorder="1" applyAlignment="1">
      <alignment horizontal="center" vertical="center"/>
      <protection/>
    </xf>
    <xf numFmtId="0" fontId="15" fillId="0" borderId="0" xfId="28">
      <alignment/>
      <protection/>
    </xf>
    <xf numFmtId="0" fontId="23" fillId="0" borderId="0" xfId="28" applyFont="1" applyProtection="1">
      <alignment/>
      <protection locked="0"/>
    </xf>
    <xf numFmtId="0" fontId="23" fillId="0" borderId="0" xfId="28" applyFont="1" applyFill="1" applyAlignment="1" applyProtection="1">
      <alignment horizontal="center"/>
      <protection locked="0"/>
    </xf>
    <xf numFmtId="0" fontId="23" fillId="0" borderId="0" xfId="28" applyFont="1">
      <alignment/>
      <protection/>
    </xf>
    <xf numFmtId="49" fontId="24" fillId="0" borderId="44" xfId="28" applyNumberFormat="1" applyFont="1" applyBorder="1" applyAlignment="1" applyProtection="1">
      <alignment horizontal="left"/>
      <protection locked="0"/>
    </xf>
    <xf numFmtId="0" fontId="25" fillId="0" borderId="45" xfId="28" applyFont="1" applyBorder="1" applyAlignment="1" applyProtection="1">
      <alignment horizontal="center"/>
      <protection locked="0"/>
    </xf>
    <xf numFmtId="0" fontId="25" fillId="0" borderId="45" xfId="28" applyFont="1" applyFill="1" applyBorder="1" applyAlignment="1" applyProtection="1">
      <alignment horizontal="center"/>
      <protection locked="0"/>
    </xf>
    <xf numFmtId="2" fontId="25" fillId="0" borderId="45" xfId="28" applyNumberFormat="1" applyFont="1" applyBorder="1" applyAlignment="1" applyProtection="1">
      <alignment horizontal="right"/>
      <protection locked="0"/>
    </xf>
    <xf numFmtId="2" fontId="25" fillId="0" borderId="45" xfId="28" applyNumberFormat="1" applyFont="1" applyBorder="1" applyProtection="1">
      <alignment/>
      <protection locked="0"/>
    </xf>
    <xf numFmtId="0" fontId="25" fillId="0" borderId="45" xfId="28" applyFont="1" applyBorder="1" applyProtection="1">
      <alignment/>
      <protection locked="0"/>
    </xf>
    <xf numFmtId="2" fontId="24" fillId="0" borderId="46" xfId="28" applyNumberFormat="1" applyFont="1" applyBorder="1" applyProtection="1">
      <alignment/>
      <protection locked="0"/>
    </xf>
    <xf numFmtId="49" fontId="24" fillId="0" borderId="47" xfId="28" applyNumberFormat="1" applyFont="1" applyBorder="1" applyAlignment="1" applyProtection="1">
      <alignment horizontal="left"/>
      <protection locked="0"/>
    </xf>
    <xf numFmtId="0" fontId="25" fillId="0" borderId="0" xfId="28" applyFont="1" applyBorder="1" applyAlignment="1" applyProtection="1">
      <alignment horizontal="center"/>
      <protection locked="0"/>
    </xf>
    <xf numFmtId="0" fontId="25" fillId="0" borderId="0" xfId="28" applyFont="1" applyFill="1" applyBorder="1" applyAlignment="1" applyProtection="1">
      <alignment horizontal="center"/>
      <protection locked="0"/>
    </xf>
    <xf numFmtId="2" fontId="25" fillId="0" borderId="0" xfId="28" applyNumberFormat="1" applyFont="1" applyBorder="1" applyAlignment="1" applyProtection="1">
      <alignment horizontal="right"/>
      <protection locked="0"/>
    </xf>
    <xf numFmtId="2" fontId="25" fillId="0" borderId="0" xfId="28" applyNumberFormat="1" applyFont="1" applyBorder="1" applyProtection="1">
      <alignment/>
      <protection locked="0"/>
    </xf>
    <xf numFmtId="4" fontId="24" fillId="0" borderId="0" xfId="28" applyNumberFormat="1" applyFont="1" applyBorder="1" applyProtection="1">
      <alignment/>
      <protection locked="0"/>
    </xf>
    <xf numFmtId="4" fontId="25" fillId="0" borderId="48" xfId="28" applyNumberFormat="1" applyFont="1" applyBorder="1" applyProtection="1">
      <alignment/>
      <protection locked="0"/>
    </xf>
    <xf numFmtId="0" fontId="24" fillId="0" borderId="47" xfId="28" applyNumberFormat="1" applyFont="1" applyBorder="1" applyAlignment="1" applyProtection="1">
      <alignment horizontal="left"/>
      <protection locked="0"/>
    </xf>
    <xf numFmtId="4" fontId="25" fillId="0" borderId="0" xfId="28" applyNumberFormat="1" applyFont="1" applyBorder="1" applyProtection="1">
      <alignment/>
      <protection locked="0"/>
    </xf>
    <xf numFmtId="4" fontId="24" fillId="0" borderId="45" xfId="28" applyNumberFormat="1" applyFont="1" applyBorder="1" applyProtection="1">
      <alignment/>
      <protection locked="0"/>
    </xf>
    <xf numFmtId="4" fontId="24" fillId="0" borderId="46" xfId="28" applyNumberFormat="1" applyFont="1" applyBorder="1" applyProtection="1">
      <alignment/>
      <protection locked="0"/>
    </xf>
    <xf numFmtId="49" fontId="24" fillId="0" borderId="0" xfId="28" applyNumberFormat="1" applyFont="1" applyBorder="1" applyAlignment="1" applyProtection="1">
      <alignment horizontal="left"/>
      <protection locked="0"/>
    </xf>
    <xf numFmtId="0" fontId="25" fillId="0" borderId="0" xfId="28" applyFont="1" applyBorder="1" applyProtection="1">
      <alignment/>
      <protection locked="0"/>
    </xf>
    <xf numFmtId="49" fontId="23" fillId="0" borderId="0" xfId="28" applyNumberFormat="1" applyFont="1" applyBorder="1" applyAlignment="1" applyProtection="1">
      <alignment horizontal="left"/>
      <protection locked="0"/>
    </xf>
    <xf numFmtId="0" fontId="23" fillId="0" borderId="0" xfId="28" applyFont="1" applyBorder="1" applyAlignment="1" applyProtection="1">
      <alignment horizontal="center"/>
      <protection locked="0"/>
    </xf>
    <xf numFmtId="0" fontId="23" fillId="0" borderId="0" xfId="28" applyFont="1" applyFill="1" applyBorder="1" applyAlignment="1" applyProtection="1">
      <alignment horizontal="center"/>
      <protection locked="0"/>
    </xf>
    <xf numFmtId="2" fontId="23" fillId="0" borderId="0" xfId="28" applyNumberFormat="1" applyFont="1" applyBorder="1" applyAlignment="1" applyProtection="1">
      <alignment horizontal="right"/>
      <protection locked="0"/>
    </xf>
    <xf numFmtId="172" fontId="26" fillId="0" borderId="0" xfId="28" applyNumberFormat="1" applyFont="1" applyBorder="1" applyAlignment="1" applyProtection="1">
      <alignment horizontal="center"/>
      <protection locked="0"/>
    </xf>
    <xf numFmtId="2" fontId="23" fillId="0" borderId="0" xfId="28" applyNumberFormat="1" applyFont="1" applyBorder="1" applyProtection="1">
      <alignment/>
      <protection locked="0"/>
    </xf>
    <xf numFmtId="0" fontId="15" fillId="0" borderId="49" xfId="28" applyFont="1" applyBorder="1" applyAlignment="1">
      <alignment horizontal="center"/>
      <protection/>
    </xf>
    <xf numFmtId="49" fontId="26" fillId="0" borderId="2" xfId="28" applyNumberFormat="1" applyFont="1" applyBorder="1" applyAlignment="1" applyProtection="1">
      <alignment horizontal="left"/>
      <protection locked="0"/>
    </xf>
    <xf numFmtId="0" fontId="26" fillId="0" borderId="2" xfId="28" applyFont="1" applyBorder="1" applyAlignment="1" applyProtection="1">
      <alignment horizontal="center"/>
      <protection locked="0"/>
    </xf>
    <xf numFmtId="0" fontId="26" fillId="0" borderId="50" xfId="28" applyFont="1" applyFill="1" applyBorder="1" applyAlignment="1" applyProtection="1">
      <alignment horizontal="center"/>
      <protection locked="0"/>
    </xf>
    <xf numFmtId="0" fontId="20" fillId="0" borderId="0" xfId="28" applyFont="1" applyFill="1" applyBorder="1">
      <alignment/>
      <protection/>
    </xf>
    <xf numFmtId="173" fontId="20" fillId="0" borderId="0" xfId="28" applyNumberFormat="1" applyFont="1" applyFill="1" applyBorder="1" applyProtection="1">
      <alignment/>
      <protection hidden="1"/>
    </xf>
    <xf numFmtId="0" fontId="15" fillId="0" borderId="51" xfId="28" applyBorder="1">
      <alignment/>
      <protection/>
    </xf>
    <xf numFmtId="49" fontId="26" fillId="0" borderId="15" xfId="28" applyNumberFormat="1" applyFont="1" applyBorder="1" applyAlignment="1" applyProtection="1">
      <alignment horizontal="left"/>
      <protection locked="0"/>
    </xf>
    <xf numFmtId="0" fontId="26" fillId="0" borderId="15" xfId="28" applyFont="1" applyBorder="1" applyAlignment="1" applyProtection="1">
      <alignment horizontal="center"/>
      <protection locked="0"/>
    </xf>
    <xf numFmtId="0" fontId="26" fillId="0" borderId="15" xfId="28" applyFont="1" applyFill="1" applyBorder="1" applyAlignment="1" applyProtection="1">
      <alignment horizontal="center"/>
      <protection locked="0"/>
    </xf>
    <xf numFmtId="0" fontId="26" fillId="0" borderId="1" xfId="28" applyFont="1" applyBorder="1" applyAlignment="1" applyProtection="1">
      <alignment horizontal="center" wrapText="1"/>
      <protection locked="0"/>
    </xf>
    <xf numFmtId="0" fontId="27" fillId="0" borderId="52" xfId="28" applyFont="1" applyFill="1" applyBorder="1" applyAlignment="1">
      <alignment horizontal="center"/>
      <protection/>
    </xf>
    <xf numFmtId="49" fontId="23" fillId="0" borderId="1" xfId="28" applyNumberFormat="1" applyFont="1" applyBorder="1" applyAlignment="1" applyProtection="1">
      <alignment horizontal="left"/>
      <protection locked="0"/>
    </xf>
    <xf numFmtId="0" fontId="23" fillId="0" borderId="1" xfId="28" applyFont="1" applyBorder="1" applyAlignment="1" applyProtection="1">
      <alignment horizontal="center"/>
      <protection locked="0"/>
    </xf>
    <xf numFmtId="0" fontId="23" fillId="0" borderId="1" xfId="28" applyFont="1" applyFill="1" applyBorder="1" applyAlignment="1" applyProtection="1">
      <alignment horizontal="center"/>
      <protection locked="0"/>
    </xf>
    <xf numFmtId="4" fontId="23" fillId="0" borderId="1" xfId="28" applyNumberFormat="1" applyFont="1" applyBorder="1" applyAlignment="1" applyProtection="1">
      <alignment horizontal="right" wrapText="1"/>
      <protection locked="0"/>
    </xf>
    <xf numFmtId="4" fontId="23" fillId="0" borderId="1" xfId="28" applyNumberFormat="1" applyFont="1" applyBorder="1" applyAlignment="1" applyProtection="1">
      <alignment horizontal="right"/>
      <protection locked="0"/>
    </xf>
    <xf numFmtId="49" fontId="23" fillId="0" borderId="1" xfId="28" applyNumberFormat="1" applyFont="1" applyBorder="1" applyAlignment="1" applyProtection="1">
      <alignment horizontal="left" wrapText="1"/>
      <protection locked="0"/>
    </xf>
    <xf numFmtId="49" fontId="23" fillId="0" borderId="53" xfId="28" applyNumberFormat="1" applyFont="1" applyBorder="1" applyAlignment="1">
      <alignment horizontal="left"/>
      <protection/>
    </xf>
    <xf numFmtId="4" fontId="23" fillId="0" borderId="54" xfId="28" applyNumberFormat="1" applyFont="1" applyBorder="1" applyAlignment="1">
      <alignment horizontal="center"/>
      <protection/>
    </xf>
    <xf numFmtId="4" fontId="28" fillId="0" borderId="54" xfId="28" applyNumberFormat="1" applyFont="1" applyFill="1" applyBorder="1" applyAlignment="1">
      <alignment horizontal="center"/>
      <protection/>
    </xf>
    <xf numFmtId="4" fontId="23" fillId="0" borderId="54" xfId="28" applyNumberFormat="1" applyFont="1" applyBorder="1" applyAlignment="1">
      <alignment horizontal="right"/>
      <protection/>
    </xf>
    <xf numFmtId="4" fontId="26" fillId="0" borderId="54" xfId="28" applyNumberFormat="1" applyFont="1" applyBorder="1">
      <alignment/>
      <protection/>
    </xf>
    <xf numFmtId="4" fontId="23" fillId="0" borderId="54" xfId="28" applyNumberFormat="1" applyFont="1" applyBorder="1">
      <alignment/>
      <protection/>
    </xf>
    <xf numFmtId="4" fontId="26" fillId="0" borderId="55" xfId="28" applyNumberFormat="1" applyFont="1" applyBorder="1">
      <alignment/>
      <protection/>
    </xf>
    <xf numFmtId="49" fontId="23" fillId="0" borderId="56" xfId="28" applyNumberFormat="1" applyFont="1" applyBorder="1" applyAlignment="1">
      <alignment horizontal="left"/>
      <protection/>
    </xf>
    <xf numFmtId="9" fontId="23" fillId="0" borderId="1" xfId="28" applyNumberFormat="1" applyFont="1" applyBorder="1">
      <alignment/>
      <protection/>
    </xf>
    <xf numFmtId="0" fontId="23" fillId="0" borderId="1" xfId="28" applyFont="1" applyFill="1" applyBorder="1" applyAlignment="1">
      <alignment horizontal="center"/>
      <protection/>
    </xf>
    <xf numFmtId="4" fontId="23" fillId="0" borderId="1" xfId="28" applyNumberFormat="1" applyFont="1" applyBorder="1" applyAlignment="1">
      <alignment horizontal="right"/>
      <protection/>
    </xf>
    <xf numFmtId="4" fontId="23" fillId="0" borderId="1" xfId="28" applyNumberFormat="1" applyFont="1" applyBorder="1">
      <alignment/>
      <protection/>
    </xf>
    <xf numFmtId="4" fontId="23" fillId="0" borderId="57" xfId="28" applyNumberFormat="1" applyFont="1" applyBorder="1">
      <alignment/>
      <protection/>
    </xf>
    <xf numFmtId="49" fontId="23" fillId="0" borderId="58" xfId="28" applyNumberFormat="1" applyFont="1" applyBorder="1" applyAlignment="1">
      <alignment horizontal="left"/>
      <protection/>
    </xf>
    <xf numFmtId="9" fontId="23" fillId="0" borderId="59" xfId="28" applyNumberFormat="1" applyFont="1" applyBorder="1">
      <alignment/>
      <protection/>
    </xf>
    <xf numFmtId="0" fontId="23" fillId="0" borderId="59" xfId="28" applyFont="1" applyFill="1" applyBorder="1" applyAlignment="1">
      <alignment horizontal="center"/>
      <protection/>
    </xf>
    <xf numFmtId="4" fontId="23" fillId="0" borderId="59" xfId="28" applyNumberFormat="1" applyFont="1" applyBorder="1" applyAlignment="1">
      <alignment horizontal="right"/>
      <protection/>
    </xf>
    <xf numFmtId="4" fontId="23" fillId="0" borderId="59" xfId="28" applyNumberFormat="1" applyFont="1" applyBorder="1">
      <alignment/>
      <protection/>
    </xf>
    <xf numFmtId="4" fontId="29" fillId="0" borderId="60" xfId="28" applyNumberFormat="1" applyFont="1" applyBorder="1">
      <alignment/>
      <protection/>
    </xf>
    <xf numFmtId="9" fontId="23" fillId="0" borderId="0" xfId="28" applyNumberFormat="1" applyFont="1" applyBorder="1" applyProtection="1">
      <alignment/>
      <protection locked="0"/>
    </xf>
    <xf numFmtId="4" fontId="28" fillId="0" borderId="0" xfId="28" applyNumberFormat="1" applyFont="1" applyFill="1" applyBorder="1" applyAlignment="1" applyProtection="1">
      <alignment horizontal="center"/>
      <protection locked="0"/>
    </xf>
    <xf numFmtId="4" fontId="23" fillId="0" borderId="0" xfId="28" applyNumberFormat="1" applyFont="1" applyBorder="1" applyAlignment="1" applyProtection="1">
      <alignment horizontal="right"/>
      <protection locked="0"/>
    </xf>
    <xf numFmtId="4" fontId="23" fillId="0" borderId="0" xfId="28" applyNumberFormat="1" applyFont="1" applyBorder="1" applyProtection="1">
      <alignment/>
      <protection locked="0"/>
    </xf>
    <xf numFmtId="4" fontId="23" fillId="0" borderId="0" xfId="28" applyNumberFormat="1" applyFont="1">
      <alignment/>
      <protection/>
    </xf>
    <xf numFmtId="0" fontId="26" fillId="0" borderId="1" xfId="28" applyFont="1" applyBorder="1" applyAlignment="1" applyProtection="1">
      <alignment horizontal="left"/>
      <protection locked="0"/>
    </xf>
    <xf numFmtId="0" fontId="23" fillId="0" borderId="1" xfId="28" applyFont="1" applyBorder="1" applyProtection="1">
      <alignment/>
      <protection locked="0"/>
    </xf>
    <xf numFmtId="49" fontId="23" fillId="0" borderId="1" xfId="28" applyNumberFormat="1" applyFont="1" applyBorder="1" applyAlignment="1">
      <alignment horizontal="left" wrapText="1"/>
      <protection/>
    </xf>
    <xf numFmtId="0" fontId="23" fillId="0" borderId="1" xfId="28" applyFont="1" applyBorder="1" applyAlignment="1">
      <alignment horizontal="center"/>
      <protection/>
    </xf>
    <xf numFmtId="4" fontId="23" fillId="0" borderId="1" xfId="28" applyNumberFormat="1" applyFont="1" applyBorder="1" applyAlignment="1">
      <alignment horizontal="right" wrapText="1"/>
      <protection/>
    </xf>
    <xf numFmtId="49" fontId="23" fillId="0" borderId="1" xfId="28" applyNumberFormat="1" applyFont="1" applyBorder="1" applyAlignment="1" applyProtection="1">
      <alignment horizontal="left" wrapText="1" indent="3"/>
      <protection locked="0"/>
    </xf>
    <xf numFmtId="49" fontId="23" fillId="0" borderId="1" xfId="28" applyNumberFormat="1" applyFont="1" applyBorder="1" applyAlignment="1">
      <alignment horizontal="left" wrapText="1" indent="3"/>
      <protection/>
    </xf>
    <xf numFmtId="49" fontId="23" fillId="0" borderId="2" xfId="28" applyNumberFormat="1" applyFont="1" applyBorder="1" applyAlignment="1" applyProtection="1">
      <alignment horizontal="left" wrapText="1" indent="3"/>
      <protection locked="0"/>
    </xf>
    <xf numFmtId="0" fontId="23" fillId="0" borderId="2" xfId="28" applyFont="1" applyBorder="1" applyAlignment="1" applyProtection="1">
      <alignment horizontal="center"/>
      <protection locked="0"/>
    </xf>
    <xf numFmtId="0" fontId="23" fillId="0" borderId="2" xfId="28" applyFont="1" applyFill="1" applyBorder="1" applyAlignment="1" applyProtection="1">
      <alignment horizontal="center"/>
      <protection locked="0"/>
    </xf>
    <xf numFmtId="49" fontId="26" fillId="0" borderId="1" xfId="28" applyNumberFormat="1" applyFont="1" applyBorder="1" applyAlignment="1" applyProtection="1">
      <alignment horizontal="left" wrapText="1"/>
      <protection locked="0"/>
    </xf>
    <xf numFmtId="49" fontId="26" fillId="0" borderId="1" xfId="28" applyNumberFormat="1" applyFont="1" applyBorder="1" applyAlignment="1">
      <alignment horizontal="left" wrapText="1"/>
      <protection/>
    </xf>
    <xf numFmtId="49" fontId="23" fillId="0" borderId="15" xfId="28" applyNumberFormat="1" applyFont="1" applyBorder="1" applyAlignment="1">
      <alignment horizontal="left"/>
      <protection/>
    </xf>
    <xf numFmtId="0" fontId="23" fillId="0" borderId="15" xfId="28" applyFont="1" applyBorder="1" applyAlignment="1">
      <alignment horizontal="center"/>
      <protection/>
    </xf>
    <xf numFmtId="0" fontId="23" fillId="0" borderId="15" xfId="28" applyFont="1" applyFill="1" applyBorder="1" applyAlignment="1">
      <alignment horizontal="center"/>
      <protection/>
    </xf>
    <xf numFmtId="49" fontId="23" fillId="0" borderId="1" xfId="28" applyNumberFormat="1" applyFont="1" applyBorder="1" applyAlignment="1">
      <alignment horizontal="left"/>
      <protection/>
    </xf>
    <xf numFmtId="0" fontId="23" fillId="0" borderId="1" xfId="28" applyFont="1" applyBorder="1" applyAlignment="1" applyProtection="1">
      <alignment horizontal="left" wrapText="1"/>
      <protection locked="0"/>
    </xf>
    <xf numFmtId="49" fontId="23" fillId="0" borderId="0" xfId="28" applyNumberFormat="1" applyFont="1" applyBorder="1" applyAlignment="1">
      <alignment horizontal="left"/>
      <protection/>
    </xf>
    <xf numFmtId="9" fontId="23" fillId="0" borderId="0" xfId="28" applyNumberFormat="1" applyFont="1" applyBorder="1">
      <alignment/>
      <protection/>
    </xf>
    <xf numFmtId="4" fontId="28" fillId="0" borderId="0" xfId="28" applyNumberFormat="1" applyFont="1" applyFill="1" applyBorder="1" applyAlignment="1">
      <alignment horizontal="center"/>
      <protection/>
    </xf>
    <xf numFmtId="4" fontId="23" fillId="0" borderId="0" xfId="28" applyNumberFormat="1" applyFont="1" applyBorder="1" applyAlignment="1">
      <alignment horizontal="right"/>
      <protection/>
    </xf>
    <xf numFmtId="4" fontId="23" fillId="0" borderId="0" xfId="28" applyNumberFormat="1" applyFont="1" applyBorder="1">
      <alignment/>
      <protection/>
    </xf>
    <xf numFmtId="49" fontId="23" fillId="0" borderId="2" xfId="28" applyNumberFormat="1" applyFont="1" applyBorder="1" applyAlignment="1">
      <alignment horizontal="left"/>
      <protection/>
    </xf>
    <xf numFmtId="0" fontId="23" fillId="0" borderId="35" xfId="28" applyFont="1" applyBorder="1" applyAlignment="1">
      <alignment horizontal="center"/>
      <protection/>
    </xf>
    <xf numFmtId="0" fontId="23" fillId="0" borderId="35" xfId="28" applyFont="1" applyFill="1" applyBorder="1" applyAlignment="1">
      <alignment horizontal="center"/>
      <protection/>
    </xf>
    <xf numFmtId="4" fontId="23" fillId="0" borderId="2" xfId="28" applyNumberFormat="1" applyFont="1" applyBorder="1" applyAlignment="1">
      <alignment horizontal="right" wrapText="1"/>
      <protection/>
    </xf>
    <xf numFmtId="4" fontId="23" fillId="0" borderId="2" xfId="28" applyNumberFormat="1" applyFont="1" applyBorder="1" applyAlignment="1">
      <alignment horizontal="right"/>
      <protection/>
    </xf>
    <xf numFmtId="49" fontId="23" fillId="0" borderId="61" xfId="28" applyNumberFormat="1" applyFont="1" applyBorder="1" applyAlignment="1">
      <alignment horizontal="left"/>
      <protection/>
    </xf>
    <xf numFmtId="4" fontId="23" fillId="0" borderId="62" xfId="28" applyNumberFormat="1" applyFont="1" applyBorder="1" applyAlignment="1">
      <alignment horizontal="center"/>
      <protection/>
    </xf>
    <xf numFmtId="4" fontId="28" fillId="0" borderId="62" xfId="28" applyNumberFormat="1" applyFont="1" applyFill="1" applyBorder="1" applyAlignment="1">
      <alignment horizontal="center"/>
      <protection/>
    </xf>
    <xf numFmtId="4" fontId="23" fillId="0" borderId="62" xfId="28" applyNumberFormat="1" applyFont="1" applyBorder="1" applyAlignment="1">
      <alignment horizontal="right"/>
      <protection/>
    </xf>
    <xf numFmtId="4" fontId="29" fillId="0" borderId="62" xfId="28" applyNumberFormat="1" applyFont="1" applyBorder="1">
      <alignment/>
      <protection/>
    </xf>
    <xf numFmtId="4" fontId="23" fillId="0" borderId="62" xfId="28" applyNumberFormat="1" applyFont="1" applyBorder="1">
      <alignment/>
      <protection/>
    </xf>
    <xf numFmtId="4" fontId="23" fillId="0" borderId="63" xfId="28" applyNumberFormat="1" applyFont="1" applyBorder="1">
      <alignment/>
      <protection/>
    </xf>
    <xf numFmtId="0" fontId="23" fillId="0" borderId="0" xfId="28" applyFont="1" applyAlignment="1">
      <alignment horizontal="center"/>
      <protection/>
    </xf>
    <xf numFmtId="0" fontId="23" fillId="0" borderId="0" xfId="28" applyFont="1" applyFill="1" applyAlignment="1">
      <alignment horizontal="center"/>
      <protection/>
    </xf>
    <xf numFmtId="2" fontId="23" fillId="0" borderId="0" xfId="28" applyNumberFormat="1" applyFont="1" applyAlignment="1">
      <alignment horizontal="right"/>
      <protection/>
    </xf>
    <xf numFmtId="2" fontId="23" fillId="0" borderId="0" xfId="28" applyNumberFormat="1" applyFont="1">
      <alignment/>
      <protection/>
    </xf>
    <xf numFmtId="0" fontId="30" fillId="0" borderId="0" xfId="28" applyFont="1">
      <alignment/>
      <protection/>
    </xf>
    <xf numFmtId="0" fontId="31" fillId="0" borderId="0" xfId="28" applyFont="1">
      <alignment/>
      <protection/>
    </xf>
    <xf numFmtId="49" fontId="23" fillId="0" borderId="0" xfId="28" applyNumberFormat="1" applyFont="1" applyAlignment="1">
      <alignment horizontal="left"/>
      <protection/>
    </xf>
    <xf numFmtId="49" fontId="34" fillId="0" borderId="3" xfId="31" applyNumberFormat="1" applyFont="1" applyFill="1" applyBorder="1" applyAlignment="1">
      <alignment horizontal="center" vertical="top"/>
      <protection/>
    </xf>
    <xf numFmtId="49" fontId="34" fillId="0" borderId="3" xfId="31" applyNumberFormat="1" applyFont="1" applyFill="1" applyBorder="1" applyAlignment="1">
      <alignment horizontal="left" vertical="top"/>
      <protection/>
    </xf>
    <xf numFmtId="0" fontId="34" fillId="0" borderId="3" xfId="31" applyNumberFormat="1" applyFont="1" applyFill="1" applyBorder="1" applyAlignment="1">
      <alignment horizontal="center" vertical="top" wrapText="1"/>
      <protection/>
    </xf>
    <xf numFmtId="0" fontId="34" fillId="0" borderId="3" xfId="31" applyNumberFormat="1" applyFont="1" applyFill="1" applyBorder="1" applyAlignment="1">
      <alignment horizontal="left" vertical="top" wrapText="1"/>
      <protection/>
    </xf>
    <xf numFmtId="0" fontId="34" fillId="9" borderId="3" xfId="31" applyNumberFormat="1" applyFont="1" applyFill="1" applyBorder="1" applyAlignment="1">
      <alignment horizontal="left" vertical="top"/>
      <protection/>
    </xf>
    <xf numFmtId="0" fontId="34" fillId="0" borderId="3" xfId="31" applyFont="1" applyFill="1" applyBorder="1" applyAlignment="1">
      <alignment horizontal="center" vertical="top" wrapText="1"/>
      <protection/>
    </xf>
    <xf numFmtId="0" fontId="10" fillId="0" borderId="0" xfId="31" applyFill="1" applyAlignment="1">
      <alignment vertical="top"/>
      <protection/>
    </xf>
    <xf numFmtId="49" fontId="10" fillId="0" borderId="0" xfId="31" applyNumberFormat="1" applyFont="1" applyFill="1" applyBorder="1" applyAlignment="1" applyProtection="1">
      <alignment horizontal="left" vertical="top"/>
      <protection locked="0"/>
    </xf>
    <xf numFmtId="0" fontId="10" fillId="0" borderId="0" xfId="31" applyNumberFormat="1" applyFont="1" applyFill="1" applyBorder="1" applyAlignment="1" applyProtection="1">
      <alignment horizontal="left" vertical="top"/>
      <protection locked="0"/>
    </xf>
    <xf numFmtId="0" fontId="10" fillId="0" borderId="0" xfId="31" applyNumberFormat="1" applyFont="1" applyFill="1" applyBorder="1" applyAlignment="1" applyProtection="1">
      <alignment horizontal="center" vertical="top"/>
      <protection locked="0"/>
    </xf>
    <xf numFmtId="49" fontId="10" fillId="0" borderId="0" xfId="135" applyNumberFormat="1" applyFont="1" applyFill="1" applyBorder="1" applyAlignment="1" applyProtection="1">
      <alignment horizontal="left" vertical="top" wrapText="1"/>
      <protection hidden="1"/>
    </xf>
    <xf numFmtId="0" fontId="0" fillId="0" borderId="0" xfId="135" applyNumberFormat="1" applyFont="1" applyFill="1" applyBorder="1" applyAlignment="1" applyProtection="1">
      <alignment vertical="top" wrapText="1"/>
      <protection hidden="1"/>
    </xf>
    <xf numFmtId="0" fontId="60" fillId="9" borderId="0" xfId="31" applyNumberFormat="1" applyFont="1" applyFill="1" applyBorder="1" applyAlignment="1" applyProtection="1">
      <alignment/>
      <protection hidden="1"/>
    </xf>
    <xf numFmtId="0" fontId="20" fillId="0" borderId="0" xfId="135" applyNumberFormat="1" applyFont="1" applyFill="1" applyBorder="1" applyAlignment="1" applyProtection="1">
      <alignment vertical="top" wrapText="1"/>
      <protection hidden="1"/>
    </xf>
    <xf numFmtId="0" fontId="10" fillId="0" borderId="0" xfId="135" applyNumberFormat="1" applyFont="1" applyFill="1" applyBorder="1" applyAlignment="1" applyProtection="1">
      <alignment vertical="top" wrapText="1"/>
      <protection hidden="1"/>
    </xf>
    <xf numFmtId="0" fontId="53" fillId="0" borderId="0" xfId="31" applyNumberFormat="1" applyFont="1" applyFill="1" applyBorder="1" applyAlignment="1" applyProtection="1">
      <alignment horizontal="left" vertical="top"/>
      <protection locked="0"/>
    </xf>
    <xf numFmtId="0" fontId="61" fillId="0" borderId="0" xfId="31" applyNumberFormat="1" applyFont="1" applyFill="1" applyBorder="1" applyAlignment="1" applyProtection="1">
      <alignment horizontal="left" vertical="top"/>
      <protection locked="0"/>
    </xf>
    <xf numFmtId="0" fontId="1" fillId="0" borderId="0" xfId="31" applyNumberFormat="1" applyFont="1" applyFill="1" applyBorder="1" applyAlignment="1" applyProtection="1">
      <alignment horizontal="center" vertical="top"/>
      <protection locked="0"/>
    </xf>
    <xf numFmtId="49" fontId="1" fillId="0" borderId="0" xfId="31" applyNumberFormat="1" applyFont="1" applyFill="1" applyBorder="1" applyAlignment="1" applyProtection="1">
      <alignment horizontal="left" vertical="top"/>
      <protection locked="0"/>
    </xf>
    <xf numFmtId="0" fontId="1" fillId="0" borderId="0" xfId="135" applyNumberFormat="1" applyFont="1" applyFill="1" applyBorder="1" applyAlignment="1" applyProtection="1">
      <alignment vertical="top" wrapText="1"/>
      <protection hidden="1"/>
    </xf>
    <xf numFmtId="0" fontId="1" fillId="9" borderId="0" xfId="31" applyNumberFormat="1" applyFont="1" applyFill="1" applyBorder="1" applyAlignment="1" applyProtection="1">
      <alignment vertical="top"/>
      <protection hidden="1"/>
    </xf>
    <xf numFmtId="0" fontId="21" fillId="0" borderId="0" xfId="135" applyNumberFormat="1" applyFont="1" applyFill="1" applyBorder="1" applyAlignment="1" applyProtection="1">
      <alignment vertical="top" wrapText="1"/>
      <protection hidden="1"/>
    </xf>
    <xf numFmtId="0" fontId="1" fillId="0" borderId="0" xfId="31" applyFont="1" applyAlignment="1">
      <alignment vertical="top"/>
      <protection/>
    </xf>
    <xf numFmtId="0" fontId="1" fillId="0" borderId="0" xfId="31" applyFont="1" applyAlignment="1">
      <alignment horizontal="center" vertical="top"/>
      <protection/>
    </xf>
    <xf numFmtId="49" fontId="10" fillId="0" borderId="0" xfId="31" applyNumberFormat="1" applyFill="1" applyBorder="1" applyAlignment="1" applyProtection="1">
      <alignment horizontal="left" vertical="top" wrapText="1"/>
      <protection locked="0"/>
    </xf>
    <xf numFmtId="0" fontId="62" fillId="0" borderId="0" xfId="31" applyNumberFormat="1" applyFont="1" applyFill="1" applyBorder="1" applyAlignment="1" applyProtection="1">
      <alignment horizontal="left" vertical="top"/>
      <protection locked="0"/>
    </xf>
    <xf numFmtId="0" fontId="10" fillId="0" borderId="0" xfId="31" applyNumberFormat="1" applyFill="1" applyBorder="1" applyAlignment="1" applyProtection="1">
      <alignment horizontal="center" vertical="top"/>
      <protection locked="0"/>
    </xf>
    <xf numFmtId="0" fontId="10" fillId="9" borderId="0" xfId="135" applyNumberFormat="1" applyFont="1" applyFill="1" applyBorder="1" applyAlignment="1" applyProtection="1">
      <alignment vertical="top"/>
      <protection hidden="1"/>
    </xf>
    <xf numFmtId="0" fontId="10" fillId="0" borderId="0" xfId="31" applyAlignment="1">
      <alignment vertical="top"/>
      <protection/>
    </xf>
    <xf numFmtId="49" fontId="1" fillId="0" borderId="0" xfId="31" applyNumberFormat="1" applyFont="1" applyFill="1" applyBorder="1" applyAlignment="1" applyProtection="1">
      <alignment horizontal="left" vertical="top" wrapText="1"/>
      <protection locked="0"/>
    </xf>
    <xf numFmtId="0" fontId="63" fillId="0" borderId="0" xfId="31" applyNumberFormat="1" applyFont="1" applyFill="1" applyBorder="1" applyAlignment="1" applyProtection="1">
      <alignment horizontal="left" vertical="top"/>
      <protection locked="0"/>
    </xf>
    <xf numFmtId="0" fontId="1" fillId="0" borderId="0" xfId="135" applyNumberFormat="1" applyFont="1" applyFill="1" applyBorder="1" applyAlignment="1" applyProtection="1">
      <alignment horizontal="left" vertical="top" wrapText="1"/>
      <protection hidden="1"/>
    </xf>
    <xf numFmtId="0" fontId="64" fillId="0" borderId="0" xfId="31" applyNumberFormat="1" applyFont="1" applyFill="1" applyBorder="1" applyAlignment="1" applyProtection="1">
      <alignment horizontal="left" vertical="top"/>
      <protection locked="0"/>
    </xf>
    <xf numFmtId="0" fontId="10" fillId="0" borderId="0" xfId="31" applyNumberFormat="1" applyFont="1" applyFill="1" applyBorder="1" applyAlignment="1" applyProtection="1">
      <alignment horizontal="center" vertical="top"/>
      <protection locked="0"/>
    </xf>
    <xf numFmtId="0" fontId="62" fillId="9" borderId="0" xfId="31" applyNumberFormat="1" applyFont="1" applyFill="1" applyBorder="1" applyAlignment="1" applyProtection="1">
      <alignment vertical="top" wrapText="1"/>
      <protection hidden="1"/>
    </xf>
    <xf numFmtId="0" fontId="1" fillId="9" borderId="0" xfId="31" applyNumberFormat="1" applyFont="1" applyFill="1" applyBorder="1" applyAlignment="1" applyProtection="1">
      <alignment vertical="top" wrapText="1"/>
      <protection hidden="1"/>
    </xf>
    <xf numFmtId="0" fontId="1" fillId="0" borderId="0" xfId="31" applyFont="1" applyFill="1" applyAlignment="1">
      <alignment vertical="top"/>
      <protection/>
    </xf>
    <xf numFmtId="0" fontId="1" fillId="0" borderId="0" xfId="31" applyFont="1" applyFill="1" applyAlignment="1">
      <alignment horizontal="center" vertical="top"/>
      <protection/>
    </xf>
    <xf numFmtId="0" fontId="1" fillId="0" borderId="0" xfId="31" applyNumberFormat="1" applyFont="1" applyFill="1" applyBorder="1" applyAlignment="1" applyProtection="1">
      <alignment vertical="top" wrapText="1"/>
      <protection hidden="1"/>
    </xf>
    <xf numFmtId="0" fontId="33" fillId="0" borderId="0" xfId="31" applyNumberFormat="1" applyFont="1" applyFill="1" applyBorder="1" applyAlignment="1" applyProtection="1">
      <alignment horizontal="left" vertical="top"/>
      <protection locked="0"/>
    </xf>
    <xf numFmtId="0" fontId="10" fillId="0" borderId="0" xfId="31" applyNumberFormat="1" applyFont="1" applyFill="1" applyBorder="1" applyAlignment="1" applyProtection="1">
      <alignment horizontal="left" vertical="top"/>
      <protection locked="0"/>
    </xf>
    <xf numFmtId="49" fontId="10" fillId="0" borderId="0" xfId="31" applyNumberFormat="1" applyFont="1" applyFill="1" applyBorder="1" applyAlignment="1" applyProtection="1">
      <alignment horizontal="left" vertical="top"/>
      <protection locked="0"/>
    </xf>
    <xf numFmtId="0" fontId="10" fillId="0" borderId="0" xfId="135" applyNumberFormat="1" applyFont="1" applyFill="1" applyBorder="1" applyAlignment="1" applyProtection="1">
      <alignment wrapText="1"/>
      <protection hidden="1"/>
    </xf>
    <xf numFmtId="0" fontId="60" fillId="9" borderId="0" xfId="31" applyNumberFormat="1" applyFont="1" applyFill="1" applyBorder="1" applyAlignment="1" applyProtection="1">
      <alignment/>
      <protection hidden="1"/>
    </xf>
    <xf numFmtId="0" fontId="10" fillId="0" borderId="0" xfId="135" applyNumberFormat="1" applyFont="1" applyFill="1" applyBorder="1" applyAlignment="1" applyProtection="1">
      <alignment vertical="top" wrapText="1"/>
      <protection hidden="1"/>
    </xf>
    <xf numFmtId="0" fontId="10" fillId="0" borderId="0" xfId="31" applyFont="1" applyFill="1" applyAlignment="1">
      <alignment vertical="top"/>
      <protection/>
    </xf>
    <xf numFmtId="0" fontId="10" fillId="0" borderId="0" xfId="31" applyFont="1" applyFill="1">
      <alignment/>
      <protection/>
    </xf>
    <xf numFmtId="49" fontId="10" fillId="0" borderId="0" xfId="135" applyNumberFormat="1" applyFont="1" applyFill="1" applyBorder="1" applyAlignment="1" applyProtection="1">
      <alignment horizontal="center" vertical="top" wrapText="1"/>
      <protection hidden="1"/>
    </xf>
    <xf numFmtId="0" fontId="65" fillId="9" borderId="0" xfId="31" applyNumberFormat="1" applyFont="1" applyFill="1" applyBorder="1" applyAlignment="1" applyProtection="1">
      <alignment/>
      <protection hidden="1"/>
    </xf>
    <xf numFmtId="49" fontId="10" fillId="0" borderId="0" xfId="31" applyNumberFormat="1" applyFill="1" applyBorder="1" applyAlignment="1" applyProtection="1">
      <alignment horizontal="left" vertical="top"/>
      <protection locked="0"/>
    </xf>
    <xf numFmtId="49" fontId="10" fillId="0" borderId="0" xfId="135" applyNumberFormat="1" applyFont="1" applyFill="1" applyBorder="1" applyAlignment="1" applyProtection="1">
      <alignment vertical="top" wrapText="1"/>
      <protection hidden="1"/>
    </xf>
    <xf numFmtId="0" fontId="10" fillId="0" borderId="0" xfId="135" applyNumberFormat="1" applyFont="1" applyFill="1" applyBorder="1" applyAlignment="1" applyProtection="1">
      <alignment horizontal="right" vertical="top" wrapText="1"/>
      <protection hidden="1"/>
    </xf>
    <xf numFmtId="49" fontId="10" fillId="0" borderId="0" xfId="135" applyNumberFormat="1" applyFont="1" applyFill="1" applyBorder="1" applyAlignment="1" applyProtection="1">
      <alignment horizontal="left" vertical="top" wrapText="1"/>
      <protection hidden="1"/>
    </xf>
    <xf numFmtId="49" fontId="10" fillId="0" borderId="0" xfId="31" applyNumberFormat="1" applyFont="1" applyFill="1" applyBorder="1" applyAlignment="1" applyProtection="1">
      <alignment horizontal="left" vertical="top" wrapText="1"/>
      <protection locked="0"/>
    </xf>
    <xf numFmtId="49" fontId="10" fillId="0" borderId="0" xfId="135" applyNumberFormat="1" applyFont="1" applyFill="1" applyBorder="1" applyAlignment="1" applyProtection="1">
      <alignment vertical="top" wrapText="1"/>
      <protection hidden="1"/>
    </xf>
    <xf numFmtId="0" fontId="43" fillId="9" borderId="0" xfId="135" applyNumberFormat="1" applyFont="1" applyFill="1" applyBorder="1" applyAlignment="1" applyProtection="1">
      <alignment vertical="top"/>
      <protection hidden="1"/>
    </xf>
    <xf numFmtId="49" fontId="10" fillId="0" borderId="0" xfId="31" applyNumberFormat="1" applyFont="1" applyFill="1" applyAlignment="1">
      <alignment horizontal="left"/>
      <protection/>
    </xf>
    <xf numFmtId="0" fontId="10" fillId="0" borderId="0" xfId="31" applyFont="1" applyFill="1" applyAlignment="1">
      <alignment horizontal="left" vertical="top"/>
      <protection/>
    </xf>
    <xf numFmtId="49" fontId="10" fillId="0" borderId="0" xfId="31" applyNumberFormat="1" applyFont="1" applyFill="1" applyAlignment="1">
      <alignment horizontal="left"/>
      <protection/>
    </xf>
    <xf numFmtId="0" fontId="10" fillId="0" borderId="0" xfId="31" applyFill="1" applyAlignment="1">
      <alignment wrapText="1"/>
      <protection/>
    </xf>
    <xf numFmtId="0" fontId="60" fillId="9" borderId="0" xfId="31" applyFont="1" applyFill="1" applyAlignment="1">
      <alignment/>
      <protection/>
    </xf>
    <xf numFmtId="0" fontId="10" fillId="0" borderId="0" xfId="31" applyFont="1" applyFill="1">
      <alignment/>
      <protection/>
    </xf>
    <xf numFmtId="49" fontId="66" fillId="0" borderId="0" xfId="31" applyNumberFormat="1" applyFont="1" applyFill="1" applyBorder="1" applyAlignment="1" applyProtection="1">
      <alignment horizontal="left" vertical="top" wrapText="1"/>
      <protection locked="0"/>
    </xf>
    <xf numFmtId="0" fontId="62" fillId="9" borderId="0" xfId="135" applyNumberFormat="1" applyFont="1" applyFill="1" applyBorder="1" applyAlignment="1" applyProtection="1">
      <alignment vertical="top" wrapText="1"/>
      <protection hidden="1"/>
    </xf>
    <xf numFmtId="0" fontId="66" fillId="0" borderId="0" xfId="31" applyFont="1" applyAlignment="1">
      <alignment vertical="top"/>
      <protection/>
    </xf>
    <xf numFmtId="0" fontId="66" fillId="0" borderId="0" xfId="31" applyFont="1" applyFill="1" applyAlignment="1">
      <alignment vertical="top"/>
      <protection/>
    </xf>
    <xf numFmtId="0" fontId="10" fillId="0" borderId="0" xfId="31" applyFont="1" applyFill="1" applyAlignment="1">
      <alignment horizontal="center" vertical="top"/>
      <protection/>
    </xf>
    <xf numFmtId="0" fontId="10" fillId="0" borderId="0" xfId="31" applyFont="1" applyFill="1" applyAlignment="1">
      <alignment vertical="top"/>
      <protection/>
    </xf>
    <xf numFmtId="0" fontId="60" fillId="9" borderId="0" xfId="31" applyNumberFormat="1" applyFont="1" applyFill="1" applyBorder="1" applyAlignment="1" applyProtection="1">
      <alignment wrapText="1"/>
      <protection hidden="1"/>
    </xf>
    <xf numFmtId="0" fontId="60" fillId="0" borderId="0" xfId="31" applyNumberFormat="1" applyFont="1" applyFill="1" applyBorder="1" applyAlignment="1" applyProtection="1">
      <alignment wrapText="1"/>
      <protection hidden="1"/>
    </xf>
    <xf numFmtId="0" fontId="66" fillId="0" borderId="0" xfId="31" applyNumberFormat="1" applyFont="1" applyFill="1" applyBorder="1" applyAlignment="1" applyProtection="1">
      <alignment horizontal="center" vertical="top"/>
      <protection locked="0"/>
    </xf>
    <xf numFmtId="0" fontId="62" fillId="0" borderId="0" xfId="31" applyNumberFormat="1" applyFont="1" applyFill="1" applyBorder="1" applyAlignment="1" applyProtection="1">
      <alignment/>
      <protection hidden="1"/>
    </xf>
    <xf numFmtId="0" fontId="33" fillId="0" borderId="0" xfId="31" applyNumberFormat="1" applyFont="1" applyFill="1" applyBorder="1" applyAlignment="1" applyProtection="1">
      <alignment horizontal="left" vertical="top"/>
      <protection locked="0"/>
    </xf>
    <xf numFmtId="49" fontId="33" fillId="0" borderId="0" xfId="31" applyNumberFormat="1" applyFont="1" applyFill="1" applyBorder="1" applyAlignment="1" applyProtection="1">
      <alignment horizontal="left" vertical="top"/>
      <protection locked="0"/>
    </xf>
    <xf numFmtId="0" fontId="67" fillId="0" borderId="0" xfId="135" applyNumberFormat="1" applyFont="1" applyFill="1" applyBorder="1" applyAlignment="1" applyProtection="1">
      <alignment wrapText="1"/>
      <protection hidden="1"/>
    </xf>
    <xf numFmtId="0" fontId="68" fillId="9" borderId="0" xfId="31" applyNumberFormat="1" applyFont="1" applyFill="1" applyBorder="1" applyAlignment="1" applyProtection="1">
      <alignment/>
      <protection hidden="1"/>
    </xf>
    <xf numFmtId="0" fontId="67" fillId="0" borderId="0" xfId="135" applyNumberFormat="1" applyFont="1" applyFill="1" applyBorder="1" applyAlignment="1" applyProtection="1">
      <alignment vertical="top" wrapText="1"/>
      <protection hidden="1"/>
    </xf>
    <xf numFmtId="0" fontId="67" fillId="0" borderId="0" xfId="31" applyFont="1" applyFill="1" applyAlignment="1">
      <alignment vertical="top"/>
      <protection/>
    </xf>
    <xf numFmtId="0" fontId="67" fillId="0" borderId="0" xfId="31" applyFont="1" applyFill="1">
      <alignment/>
      <protection/>
    </xf>
    <xf numFmtId="0" fontId="54" fillId="0" borderId="0" xfId="136" applyFont="1" applyFill="1" applyBorder="1" applyAlignment="1">
      <alignment vertical="top" wrapText="1"/>
      <protection/>
    </xf>
    <xf numFmtId="0" fontId="68" fillId="0" borderId="0" xfId="31" applyNumberFormat="1" applyFont="1" applyFill="1" applyBorder="1" applyAlignment="1" applyProtection="1">
      <alignment/>
      <protection hidden="1"/>
    </xf>
    <xf numFmtId="0" fontId="1" fillId="0" borderId="0" xfId="31" applyNumberFormat="1" applyFont="1" applyFill="1" applyBorder="1" applyAlignment="1" applyProtection="1">
      <alignment horizontal="left" vertical="top"/>
      <protection locked="0"/>
    </xf>
    <xf numFmtId="49" fontId="1" fillId="0" borderId="0" xfId="135" applyNumberFormat="1" applyFont="1" applyFill="1" applyBorder="1" applyAlignment="1" applyProtection="1">
      <alignment horizontal="left" vertical="top" wrapText="1"/>
      <protection hidden="1"/>
    </xf>
    <xf numFmtId="0" fontId="1" fillId="0" borderId="0" xfId="135" applyNumberFormat="1" applyFont="1" applyFill="1" applyBorder="1" applyAlignment="1" applyProtection="1">
      <alignment vertical="top"/>
      <protection hidden="1"/>
    </xf>
    <xf numFmtId="0" fontId="54" fillId="0" borderId="0" xfId="135" applyNumberFormat="1" applyFont="1" applyFill="1" applyBorder="1" applyAlignment="1" applyProtection="1">
      <alignment vertical="top" wrapText="1"/>
      <protection hidden="1"/>
    </xf>
    <xf numFmtId="0" fontId="63" fillId="0" borderId="0" xfId="31" applyFont="1" applyFill="1" applyAlignment="1">
      <alignment horizontal="left" vertical="top"/>
      <protection/>
    </xf>
    <xf numFmtId="0" fontId="1" fillId="9" borderId="0" xfId="135" applyNumberFormat="1" applyFont="1" applyFill="1" applyBorder="1" applyAlignment="1" applyProtection="1">
      <alignment vertical="top" wrapText="1"/>
      <protection hidden="1"/>
    </xf>
    <xf numFmtId="49" fontId="1" fillId="0" borderId="0" xfId="31" applyNumberFormat="1" applyFont="1" applyFill="1" applyAlignment="1">
      <alignment horizontal="left"/>
      <protection/>
    </xf>
    <xf numFmtId="0" fontId="54" fillId="0" borderId="0" xfId="31" applyFont="1" applyAlignment="1">
      <alignment vertical="top" wrapText="1"/>
      <protection/>
    </xf>
    <xf numFmtId="0" fontId="1" fillId="9" borderId="0" xfId="31" applyFont="1" applyFill="1" applyAlignment="1">
      <alignment vertical="top"/>
      <protection/>
    </xf>
    <xf numFmtId="0" fontId="1" fillId="0" borderId="0" xfId="31" applyFont="1" applyAlignment="1">
      <alignment horizontal="center"/>
      <protection/>
    </xf>
    <xf numFmtId="0" fontId="1" fillId="0" borderId="0" xfId="31" applyFont="1">
      <alignment/>
      <protection/>
    </xf>
    <xf numFmtId="0" fontId="62" fillId="9" borderId="0" xfId="135" applyNumberFormat="1" applyFont="1" applyFill="1" applyBorder="1" applyAlignment="1" applyProtection="1">
      <alignment vertical="top"/>
      <protection hidden="1"/>
    </xf>
    <xf numFmtId="0" fontId="69" fillId="0" borderId="0" xfId="31" applyNumberFormat="1" applyFont="1" applyFill="1" applyBorder="1" applyAlignment="1" applyProtection="1">
      <alignment horizontal="left" vertical="top"/>
      <protection locked="0"/>
    </xf>
    <xf numFmtId="0" fontId="10" fillId="9" borderId="0" xfId="135" applyNumberFormat="1" applyFont="1" applyFill="1" applyBorder="1" applyAlignment="1" applyProtection="1">
      <alignment vertical="top"/>
      <protection hidden="1"/>
    </xf>
    <xf numFmtId="1" fontId="1" fillId="0" borderId="64" xfId="136" applyNumberFormat="1" applyFont="1" applyFill="1" applyBorder="1" applyAlignment="1" applyProtection="1">
      <alignment horizontal="left" vertical="top"/>
      <protection locked="0"/>
    </xf>
    <xf numFmtId="0" fontId="10" fillId="0" borderId="0" xfId="135" applyNumberFormat="1" applyFont="1" applyFill="1" applyBorder="1" applyAlignment="1" applyProtection="1">
      <alignment vertical="top"/>
      <protection hidden="1"/>
    </xf>
    <xf numFmtId="0" fontId="66" fillId="0" borderId="0" xfId="136" applyFont="1" applyFill="1" applyBorder="1" applyAlignment="1">
      <alignment vertical="top"/>
      <protection/>
    </xf>
    <xf numFmtId="0" fontId="66" fillId="0" borderId="0" xfId="31" applyFont="1">
      <alignment/>
      <protection/>
    </xf>
    <xf numFmtId="0" fontId="61" fillId="0" borderId="0" xfId="136" applyNumberFormat="1" applyFont="1" applyFill="1" applyBorder="1" applyAlignment="1" applyProtection="1">
      <alignment horizontal="left" vertical="top"/>
      <protection locked="0"/>
    </xf>
    <xf numFmtId="0" fontId="1" fillId="0" borderId="0" xfId="136" applyNumberFormat="1" applyFont="1" applyFill="1" applyBorder="1" applyAlignment="1" applyProtection="1">
      <alignment horizontal="center" vertical="top"/>
      <protection locked="0"/>
    </xf>
    <xf numFmtId="0" fontId="1" fillId="9" borderId="0" xfId="135" applyNumberFormat="1" applyFont="1" applyFill="1" applyBorder="1" applyAlignment="1" applyProtection="1">
      <alignment vertical="top"/>
      <protection hidden="1"/>
    </xf>
    <xf numFmtId="0" fontId="10" fillId="0" borderId="0" xfId="136">
      <alignment/>
      <protection/>
    </xf>
    <xf numFmtId="0" fontId="63" fillId="0" borderId="0" xfId="31" applyFont="1" applyFill="1" applyAlignment="1">
      <alignment vertical="top" wrapText="1"/>
      <protection/>
    </xf>
    <xf numFmtId="0" fontId="66" fillId="0" borderId="0" xfId="136" applyFont="1" applyFill="1">
      <alignment/>
      <protection/>
    </xf>
    <xf numFmtId="0" fontId="66" fillId="0" borderId="0" xfId="31" applyFont="1" applyFill="1" applyAlignment="1">
      <alignment horizontal="center"/>
      <protection/>
    </xf>
    <xf numFmtId="0" fontId="66" fillId="0" borderId="0" xfId="31" applyFont="1" applyFill="1">
      <alignment/>
      <protection/>
    </xf>
    <xf numFmtId="49" fontId="10" fillId="0" borderId="0" xfId="31" applyNumberFormat="1" applyFill="1" applyBorder="1" applyAlignment="1" applyProtection="1">
      <alignment vertical="center" wrapText="1"/>
      <protection/>
    </xf>
    <xf numFmtId="0" fontId="10" fillId="0" borderId="0" xfId="31" applyFont="1" applyFill="1" applyAlignment="1">
      <alignment horizontal="center"/>
      <protection/>
    </xf>
    <xf numFmtId="49" fontId="10" fillId="0" borderId="0" xfId="31" applyNumberFormat="1" applyFont="1" applyFill="1" applyBorder="1" applyAlignment="1" applyProtection="1">
      <alignment vertical="center" wrapText="1"/>
      <protection/>
    </xf>
    <xf numFmtId="0" fontId="70" fillId="0" borderId="0" xfId="31" applyNumberFormat="1" applyFont="1" applyFill="1" applyBorder="1" applyAlignment="1" applyProtection="1">
      <alignment horizontal="left" vertical="top"/>
      <protection locked="0"/>
    </xf>
    <xf numFmtId="0" fontId="33" fillId="0" borderId="0" xfId="31" applyNumberFormat="1" applyFont="1" applyFill="1" applyBorder="1" applyAlignment="1" applyProtection="1">
      <alignment horizontal="center" vertical="top"/>
      <protection locked="0"/>
    </xf>
    <xf numFmtId="49" fontId="33" fillId="0" borderId="0" xfId="31" applyNumberFormat="1" applyFont="1" applyFill="1" applyBorder="1" applyAlignment="1" applyProtection="1">
      <alignment vertical="top"/>
      <protection locked="0"/>
    </xf>
    <xf numFmtId="0" fontId="0" fillId="0" borderId="0" xfId="135" applyNumberFormat="1" applyFont="1" applyFill="1" applyBorder="1" applyAlignment="1" applyProtection="1">
      <alignment wrapText="1"/>
      <protection hidden="1"/>
    </xf>
    <xf numFmtId="0" fontId="10" fillId="9" borderId="0" xfId="31" applyNumberFormat="1" applyFont="1" applyFill="1" applyBorder="1" applyAlignment="1" applyProtection="1">
      <alignment/>
      <protection hidden="1"/>
    </xf>
    <xf numFmtId="0" fontId="10" fillId="0" borderId="0" xfId="31" applyFont="1">
      <alignment/>
      <protection/>
    </xf>
    <xf numFmtId="0" fontId="1" fillId="0" borderId="0" xfId="136" applyFont="1" applyFill="1" applyBorder="1" applyAlignment="1">
      <alignment vertical="top"/>
      <protection/>
    </xf>
    <xf numFmtId="0" fontId="10" fillId="0" borderId="0" xfId="136" applyFill="1" applyAlignment="1">
      <alignment vertical="top"/>
      <protection/>
    </xf>
    <xf numFmtId="0" fontId="61" fillId="0" borderId="0" xfId="136" applyFont="1" applyFill="1" applyBorder="1" applyAlignment="1">
      <alignment horizontal="left" vertical="top"/>
      <protection/>
    </xf>
    <xf numFmtId="49" fontId="1" fillId="0" borderId="0" xfId="136" applyNumberFormat="1" applyFont="1" applyFill="1" applyBorder="1" applyAlignment="1">
      <alignment horizontal="left" vertical="top"/>
      <protection/>
    </xf>
    <xf numFmtId="0" fontId="1" fillId="0" borderId="0" xfId="136" applyFont="1" applyBorder="1" applyAlignment="1">
      <alignment vertical="top" wrapText="1"/>
      <protection/>
    </xf>
    <xf numFmtId="0" fontId="1" fillId="9" borderId="0" xfId="136" applyFont="1" applyFill="1" applyBorder="1" applyAlignment="1">
      <alignment vertical="top"/>
      <protection/>
    </xf>
    <xf numFmtId="0" fontId="10" fillId="0" borderId="0" xfId="136" applyAlignment="1">
      <alignment vertical="top"/>
      <protection/>
    </xf>
    <xf numFmtId="0" fontId="10" fillId="0" borderId="0" xfId="136" applyFill="1">
      <alignment/>
      <protection/>
    </xf>
    <xf numFmtId="49" fontId="10" fillId="0" borderId="0" xfId="31" applyNumberFormat="1" applyFill="1" applyAlignment="1">
      <alignment horizontal="center" vertical="center" shrinkToFit="1"/>
      <protection/>
    </xf>
    <xf numFmtId="49" fontId="62" fillId="0" borderId="0" xfId="31" applyNumberFormat="1" applyFont="1" applyFill="1" applyAlignment="1">
      <alignment horizontal="center" vertical="center" shrinkToFit="1"/>
      <protection/>
    </xf>
    <xf numFmtId="49" fontId="10" fillId="0" borderId="0" xfId="31" applyNumberFormat="1" applyFont="1" applyFill="1" applyAlignment="1">
      <alignment horizontal="center" vertical="center" shrinkToFit="1"/>
      <protection/>
    </xf>
    <xf numFmtId="0" fontId="54" fillId="0" borderId="0" xfId="31" applyFont="1" applyFill="1" applyAlignment="1">
      <alignment horizontal="center" vertical="center" shrinkToFit="1"/>
      <protection/>
    </xf>
    <xf numFmtId="0" fontId="10" fillId="9" borderId="0" xfId="31" applyFont="1" applyFill="1" applyAlignment="1">
      <alignment wrapText="1" shrinkToFit="1"/>
      <protection/>
    </xf>
    <xf numFmtId="0" fontId="10" fillId="0" borderId="0" xfId="31" applyFont="1" applyFill="1" applyAlignment="1">
      <alignment horizontal="center" vertical="center" shrinkToFit="1"/>
      <protection/>
    </xf>
    <xf numFmtId="3" fontId="10" fillId="0" borderId="0" xfId="31" applyNumberFormat="1" applyFont="1" applyFill="1" applyAlignment="1">
      <alignment horizontal="center" vertical="center" shrinkToFit="1"/>
      <protection/>
    </xf>
    <xf numFmtId="0" fontId="10" fillId="0" borderId="0" xfId="31" applyFill="1" applyAlignment="1">
      <alignment shrinkToFit="1"/>
      <protection/>
    </xf>
    <xf numFmtId="0" fontId="71" fillId="0" borderId="0" xfId="31" applyFont="1" applyFill="1" applyAlignment="1">
      <alignment wrapText="1" shrinkToFit="1"/>
      <protection/>
    </xf>
    <xf numFmtId="49" fontId="1" fillId="0" borderId="18" xfId="31" applyNumberFormat="1" applyFont="1" applyFill="1" applyBorder="1" applyAlignment="1">
      <alignment horizontal="center" vertical="center" shrinkToFit="1"/>
      <protection/>
    </xf>
    <xf numFmtId="0" fontId="54" fillId="0" borderId="37" xfId="31" applyFont="1" applyFill="1" applyBorder="1" applyAlignment="1">
      <alignment horizontal="left" wrapText="1" shrinkToFit="1"/>
      <protection/>
    </xf>
    <xf numFmtId="3" fontId="10" fillId="9" borderId="0" xfId="31" applyNumberFormat="1" applyFont="1" applyFill="1" applyAlignment="1">
      <alignment horizontal="center" vertical="center" shrinkToFit="1"/>
      <protection/>
    </xf>
    <xf numFmtId="3" fontId="10" fillId="0" borderId="0" xfId="31" applyNumberFormat="1" applyFont="1" applyFill="1" applyAlignment="1">
      <alignment horizontal="center" vertical="center" shrinkToFit="1"/>
      <protection/>
    </xf>
    <xf numFmtId="49" fontId="10" fillId="0" borderId="0" xfId="31" applyNumberFormat="1" applyFont="1" applyFill="1" applyAlignment="1">
      <alignment horizontal="center" vertical="center" shrinkToFit="1"/>
      <protection/>
    </xf>
    <xf numFmtId="49" fontId="1" fillId="0" borderId="20" xfId="31" applyNumberFormat="1" applyFont="1" applyFill="1" applyBorder="1" applyAlignment="1">
      <alignment horizontal="center" vertical="center" shrinkToFit="1"/>
      <protection/>
    </xf>
    <xf numFmtId="0" fontId="10" fillId="0" borderId="25" xfId="31" applyFill="1" applyBorder="1" applyAlignment="1">
      <alignment horizontal="left" vertical="center" wrapText="1" shrinkToFit="1"/>
      <protection/>
    </xf>
    <xf numFmtId="3" fontId="10" fillId="9" borderId="0" xfId="31" applyNumberFormat="1" applyFont="1" applyFill="1" applyAlignment="1">
      <alignment horizontal="center" vertical="center" shrinkToFit="1"/>
      <protection/>
    </xf>
    <xf numFmtId="0" fontId="10" fillId="0" borderId="0" xfId="31" applyFont="1" applyFill="1" applyAlignment="1">
      <alignment horizontal="right" shrinkToFit="1"/>
      <protection/>
    </xf>
    <xf numFmtId="0" fontId="10" fillId="0" borderId="0" xfId="31" applyFont="1" applyFill="1" applyAlignment="1">
      <alignment shrinkToFit="1"/>
      <protection/>
    </xf>
    <xf numFmtId="0" fontId="10" fillId="0" borderId="25" xfId="31" applyFont="1" applyFill="1" applyBorder="1" applyAlignment="1">
      <alignment horizontal="left" vertical="center" wrapText="1" shrinkToFit="1"/>
      <protection/>
    </xf>
    <xf numFmtId="3" fontId="10" fillId="0" borderId="0" xfId="31" applyNumberFormat="1" applyFont="1" applyFill="1" applyAlignment="1">
      <alignment horizontal="right" vertical="center" shrinkToFit="1"/>
      <protection/>
    </xf>
    <xf numFmtId="49" fontId="1" fillId="0" borderId="65" xfId="31" applyNumberFormat="1" applyFont="1" applyFill="1" applyBorder="1" applyAlignment="1">
      <alignment horizontal="center" vertical="center" shrinkToFit="1"/>
      <protection/>
    </xf>
    <xf numFmtId="0" fontId="10" fillId="0" borderId="28" xfId="31" applyFont="1" applyFill="1" applyBorder="1" applyAlignment="1">
      <alignment horizontal="left" vertical="center" wrapText="1" shrinkToFit="1"/>
      <protection/>
    </xf>
    <xf numFmtId="49" fontId="10" fillId="0" borderId="0" xfId="31" applyNumberFormat="1" applyAlignment="1">
      <alignment horizontal="left"/>
      <protection/>
    </xf>
    <xf numFmtId="0" fontId="62" fillId="0" borderId="0" xfId="31" applyFont="1" applyFill="1" applyAlignment="1">
      <alignment horizontal="left" vertical="top"/>
      <protection/>
    </xf>
    <xf numFmtId="0" fontId="10" fillId="0" borderId="0" xfId="31" applyAlignment="1">
      <alignment wrapText="1"/>
      <protection/>
    </xf>
    <xf numFmtId="0" fontId="10" fillId="0" borderId="0" xfId="31" applyFont="1">
      <alignment/>
      <protection/>
    </xf>
    <xf numFmtId="0" fontId="22" fillId="4" borderId="17" xfId="31" applyFont="1" applyFill="1" applyBorder="1" applyAlignment="1">
      <alignment horizontal="center"/>
      <protection/>
    </xf>
    <xf numFmtId="0" fontId="20" fillId="0" borderId="0" xfId="31" applyFont="1" applyFill="1">
      <alignment/>
      <protection/>
    </xf>
    <xf numFmtId="0" fontId="10" fillId="0" borderId="0" xfId="31" applyAlignment="1" applyProtection="1">
      <alignment horizontal="justify"/>
      <protection hidden="1"/>
    </xf>
    <xf numFmtId="0" fontId="10" fillId="0" borderId="0" xfId="31" applyFont="1" applyFill="1" applyBorder="1" applyAlignment="1">
      <alignment horizontal="justify" wrapText="1"/>
      <protection/>
    </xf>
    <xf numFmtId="0" fontId="11" fillId="0" borderId="0" xfId="31" applyFont="1" applyAlignment="1">
      <alignment horizontal="justify" wrapText="1"/>
      <protection/>
    </xf>
    <xf numFmtId="0" fontId="10" fillId="0" borderId="0" xfId="31" applyFont="1" applyFill="1" applyBorder="1" applyAlignment="1" applyProtection="1">
      <alignment horizontal="justify"/>
      <protection hidden="1"/>
    </xf>
    <xf numFmtId="49" fontId="34" fillId="10" borderId="66" xfId="31" applyNumberFormat="1" applyFont="1" applyFill="1" applyBorder="1" applyAlignment="1">
      <alignment horizontal="center" vertical="top"/>
      <protection/>
    </xf>
    <xf numFmtId="0" fontId="34" fillId="10" borderId="67" xfId="31" applyFont="1" applyFill="1" applyBorder="1" applyAlignment="1">
      <alignment horizontal="center"/>
      <protection/>
    </xf>
    <xf numFmtId="49" fontId="34" fillId="10" borderId="26" xfId="31" applyNumberFormat="1" applyFont="1" applyFill="1" applyBorder="1" applyAlignment="1">
      <alignment horizontal="center" vertical="top"/>
      <protection/>
    </xf>
    <xf numFmtId="0" fontId="34" fillId="10" borderId="27" xfId="31" applyFont="1" applyFill="1" applyBorder="1" applyAlignment="1">
      <alignment horizontal="center"/>
      <protection/>
    </xf>
    <xf numFmtId="0" fontId="34" fillId="10" borderId="27" xfId="31" applyFont="1" applyFill="1" applyBorder="1">
      <alignment/>
      <protection/>
    </xf>
    <xf numFmtId="44" fontId="34" fillId="10" borderId="12" xfId="23" applyFont="1" applyFill="1" applyBorder="1" applyAlignment="1">
      <alignment horizontal="center"/>
    </xf>
    <xf numFmtId="44" fontId="34" fillId="10" borderId="33" xfId="23" applyFont="1" applyFill="1" applyBorder="1" applyAlignment="1">
      <alignment horizontal="center"/>
    </xf>
    <xf numFmtId="49" fontId="10" fillId="0" borderId="23" xfId="31" applyNumberFormat="1" applyBorder="1" applyAlignment="1">
      <alignment horizontal="center" vertical="top"/>
      <protection/>
    </xf>
    <xf numFmtId="0" fontId="10" fillId="0" borderId="24" xfId="31" applyBorder="1" applyAlignment="1">
      <alignment horizontal="center"/>
      <protection/>
    </xf>
    <xf numFmtId="0" fontId="10" fillId="0" borderId="24" xfId="31" applyBorder="1">
      <alignment/>
      <protection/>
    </xf>
    <xf numFmtId="44" fontId="0" fillId="0" borderId="24" xfId="23" applyFont="1" applyBorder="1"/>
    <xf numFmtId="44" fontId="0" fillId="0" borderId="24" xfId="23" applyFont="1" applyFill="1" applyBorder="1"/>
    <xf numFmtId="49" fontId="10" fillId="0" borderId="20" xfId="31" applyNumberFormat="1" applyBorder="1" applyAlignment="1">
      <alignment horizontal="center" vertical="top"/>
      <protection/>
    </xf>
    <xf numFmtId="44" fontId="0" fillId="0" borderId="0" xfId="23" applyFont="1" applyBorder="1"/>
    <xf numFmtId="44" fontId="0" fillId="0" borderId="0" xfId="23" applyFont="1" applyFill="1" applyBorder="1"/>
    <xf numFmtId="0" fontId="10" fillId="0" borderId="40" xfId="31" applyBorder="1">
      <alignment/>
      <protection/>
    </xf>
    <xf numFmtId="0" fontId="10" fillId="0" borderId="30" xfId="31" applyBorder="1">
      <alignment/>
      <protection/>
    </xf>
    <xf numFmtId="0" fontId="10" fillId="0" borderId="68" xfId="31" applyBorder="1">
      <alignment/>
      <protection/>
    </xf>
    <xf numFmtId="0" fontId="10" fillId="0" borderId="69" xfId="31" applyBorder="1">
      <alignment/>
      <protection/>
    </xf>
    <xf numFmtId="0" fontId="10" fillId="0" borderId="70" xfId="31" applyBorder="1">
      <alignment/>
      <protection/>
    </xf>
    <xf numFmtId="49" fontId="10" fillId="0" borderId="23" xfId="31" applyNumberFormat="1" applyFill="1" applyBorder="1" applyAlignment="1">
      <alignment horizontal="center" vertical="top"/>
      <protection/>
    </xf>
    <xf numFmtId="0" fontId="10" fillId="0" borderId="24" xfId="31" applyFill="1" applyBorder="1" applyAlignment="1">
      <alignment horizontal="center"/>
      <protection/>
    </xf>
    <xf numFmtId="0" fontId="73" fillId="0" borderId="0" xfId="31" applyFont="1" applyAlignment="1">
      <alignment horizontal="justify"/>
      <protection/>
    </xf>
    <xf numFmtId="1" fontId="10" fillId="0" borderId="24" xfId="31" applyNumberFormat="1" applyFill="1" applyBorder="1">
      <alignment/>
      <protection/>
    </xf>
    <xf numFmtId="41" fontId="10" fillId="0" borderId="24" xfId="31" applyNumberFormat="1" applyFill="1" applyBorder="1" applyAlignment="1">
      <alignment vertical="center"/>
      <protection/>
    </xf>
    <xf numFmtId="167" fontId="0" fillId="0" borderId="68" xfId="23" applyNumberFormat="1" applyFont="1" applyFill="1" applyBorder="1"/>
    <xf numFmtId="167" fontId="0" fillId="0" borderId="24" xfId="23" applyNumberFormat="1" applyFont="1" applyFill="1" applyBorder="1"/>
    <xf numFmtId="0" fontId="2" fillId="0" borderId="0" xfId="31" applyFont="1" applyAlignment="1">
      <alignment horizontal="justify"/>
      <protection/>
    </xf>
    <xf numFmtId="167" fontId="0" fillId="0" borderId="64" xfId="23" applyNumberFormat="1" applyFont="1" applyFill="1" applyBorder="1"/>
    <xf numFmtId="0" fontId="10" fillId="0" borderId="24" xfId="31" applyFill="1" applyBorder="1" applyAlignment="1">
      <alignment wrapText="1"/>
      <protection/>
    </xf>
    <xf numFmtId="0" fontId="10" fillId="0" borderId="24" xfId="31" applyFill="1" applyBorder="1">
      <alignment/>
      <protection/>
    </xf>
    <xf numFmtId="0" fontId="10" fillId="0" borderId="0" xfId="31" applyFill="1" applyBorder="1" applyAlignment="1">
      <alignment horizontal="left"/>
      <protection/>
    </xf>
    <xf numFmtId="0" fontId="10" fillId="0" borderId="68" xfId="31" applyFill="1" applyBorder="1" applyAlignment="1">
      <alignment horizontal="center"/>
      <protection/>
    </xf>
    <xf numFmtId="0" fontId="2" fillId="0" borderId="24" xfId="31" applyFont="1" applyBorder="1" applyAlignment="1">
      <alignment horizontal="justify"/>
      <protection/>
    </xf>
    <xf numFmtId="0" fontId="74" fillId="0" borderId="0" xfId="31" applyFont="1" applyAlignment="1">
      <alignment horizontal="justify"/>
      <protection/>
    </xf>
    <xf numFmtId="0" fontId="75" fillId="0" borderId="0" xfId="31" applyFont="1" applyAlignment="1">
      <alignment horizontal="justify"/>
      <protection/>
    </xf>
    <xf numFmtId="49" fontId="2" fillId="0" borderId="0" xfId="31" applyNumberFormat="1" applyFont="1" applyAlignment="1">
      <alignment horizontal="justify"/>
      <protection/>
    </xf>
    <xf numFmtId="49" fontId="74" fillId="0" borderId="0" xfId="31" applyNumberFormat="1" applyFont="1" applyAlignment="1">
      <alignment horizontal="justify"/>
      <protection/>
    </xf>
    <xf numFmtId="49" fontId="10" fillId="0" borderId="71" xfId="31" applyNumberFormat="1" applyBorder="1" applyAlignment="1">
      <alignment horizontal="center" vertical="top"/>
      <protection/>
    </xf>
    <xf numFmtId="0" fontId="10" fillId="0" borderId="3" xfId="31" applyFill="1" applyBorder="1" applyAlignment="1">
      <alignment horizontal="center"/>
      <protection/>
    </xf>
    <xf numFmtId="0" fontId="34" fillId="0" borderId="3" xfId="31" applyFont="1" applyBorder="1">
      <alignment/>
      <protection/>
    </xf>
    <xf numFmtId="1" fontId="10" fillId="0" borderId="3" xfId="31" applyNumberFormat="1" applyBorder="1">
      <alignment/>
      <protection/>
    </xf>
    <xf numFmtId="167" fontId="0" fillId="0" borderId="3" xfId="23" applyNumberFormat="1" applyFont="1" applyBorder="1"/>
    <xf numFmtId="167" fontId="34" fillId="0" borderId="3" xfId="23" applyNumberFormat="1" applyFont="1" applyFill="1" applyBorder="1"/>
    <xf numFmtId="49" fontId="10" fillId="0" borderId="0" xfId="31" applyNumberFormat="1" applyBorder="1" applyAlignment="1">
      <alignment horizontal="center" vertical="top"/>
      <protection/>
    </xf>
    <xf numFmtId="0" fontId="34" fillId="0" borderId="0" xfId="31" applyFont="1" applyBorder="1">
      <alignment/>
      <protection/>
    </xf>
    <xf numFmtId="1" fontId="10" fillId="0" borderId="0" xfId="31" applyNumberFormat="1" applyBorder="1">
      <alignment/>
      <protection/>
    </xf>
    <xf numFmtId="167" fontId="0" fillId="0" borderId="0" xfId="23" applyNumberFormat="1" applyFont="1" applyBorder="1"/>
    <xf numFmtId="167" fontId="34" fillId="0" borderId="0" xfId="23" applyNumberFormat="1" applyFont="1" applyFill="1" applyBorder="1"/>
    <xf numFmtId="0" fontId="10" fillId="0" borderId="0" xfId="31" applyFont="1" applyBorder="1">
      <alignment/>
      <protection/>
    </xf>
    <xf numFmtId="49" fontId="10" fillId="0" borderId="0" xfId="31" applyNumberFormat="1" applyAlignment="1">
      <alignment horizontal="center" vertical="top"/>
      <protection/>
    </xf>
    <xf numFmtId="44" fontId="0" fillId="0" borderId="0" xfId="23" applyFont="1"/>
    <xf numFmtId="44" fontId="0" fillId="0" borderId="0" xfId="23" applyFont="1" applyFill="1"/>
    <xf numFmtId="49" fontId="23" fillId="0" borderId="2" xfId="28" applyNumberFormat="1" applyFont="1" applyBorder="1" applyAlignment="1" applyProtection="1">
      <alignment horizontal="left"/>
      <protection locked="0"/>
    </xf>
    <xf numFmtId="2" fontId="26" fillId="0" borderId="1" xfId="28" applyNumberFormat="1" applyFont="1" applyBorder="1" applyAlignment="1" applyProtection="1">
      <alignment horizontal="center"/>
      <protection locked="0"/>
    </xf>
    <xf numFmtId="2" fontId="26" fillId="0" borderId="1" xfId="28" applyNumberFormat="1" applyFont="1" applyBorder="1" applyAlignment="1" applyProtection="1">
      <alignment horizontal="center" wrapText="1"/>
      <protection locked="0"/>
    </xf>
    <xf numFmtId="49" fontId="19" fillId="11" borderId="0" xfId="134" applyNumberFormat="1" applyFont="1" applyFill="1" applyAlignment="1" applyProtection="1">
      <alignment/>
      <protection/>
    </xf>
    <xf numFmtId="49" fontId="20" fillId="11" borderId="0" xfId="134" applyNumberFormat="1" applyFont="1" applyFill="1" applyAlignment="1" applyProtection="1">
      <alignment/>
      <protection/>
    </xf>
    <xf numFmtId="0" fontId="21" fillId="11" borderId="0" xfId="134" applyFont="1" applyFill="1" applyProtection="1">
      <alignment/>
      <protection/>
    </xf>
    <xf numFmtId="0" fontId="21" fillId="0" borderId="0" xfId="134" applyFont="1" applyProtection="1">
      <alignment/>
      <protection locked="0"/>
    </xf>
    <xf numFmtId="49" fontId="22" fillId="11" borderId="0" xfId="134" applyNumberFormat="1" applyFont="1" applyFill="1" applyAlignment="1" applyProtection="1">
      <alignment vertical="center"/>
      <protection/>
    </xf>
    <xf numFmtId="49" fontId="20" fillId="11" borderId="0" xfId="134" applyNumberFormat="1" applyFont="1" applyFill="1" applyAlignment="1" applyProtection="1">
      <alignment vertical="center"/>
      <protection/>
    </xf>
    <xf numFmtId="0" fontId="20" fillId="11" borderId="0" xfId="134" applyNumberFormat="1" applyFont="1" applyFill="1" applyAlignment="1" applyProtection="1">
      <alignment horizontal="left" vertical="center"/>
      <protection/>
    </xf>
    <xf numFmtId="49" fontId="20" fillId="11" borderId="0" xfId="134" applyNumberFormat="1" applyFont="1" applyFill="1" applyAlignment="1" applyProtection="1">
      <alignment vertical="center"/>
      <protection/>
    </xf>
    <xf numFmtId="49" fontId="20" fillId="12" borderId="72" xfId="134" applyNumberFormat="1" applyFont="1" applyFill="1" applyBorder="1" applyAlignment="1" applyProtection="1">
      <alignment horizontal="center" vertical="center" wrapText="1"/>
      <protection/>
    </xf>
    <xf numFmtId="49" fontId="20" fillId="12" borderId="73" xfId="134" applyNumberFormat="1" applyFont="1" applyFill="1" applyBorder="1" applyAlignment="1" applyProtection="1">
      <alignment horizontal="center" vertical="center" wrapText="1"/>
      <protection/>
    </xf>
    <xf numFmtId="49" fontId="21" fillId="12" borderId="74" xfId="134" applyNumberFormat="1" applyFont="1" applyFill="1" applyBorder="1" applyAlignment="1" applyProtection="1">
      <alignment horizontal="center" vertical="center" wrapText="1"/>
      <protection/>
    </xf>
    <xf numFmtId="49" fontId="21" fillId="12" borderId="75" xfId="134" applyNumberFormat="1" applyFont="1" applyFill="1" applyBorder="1" applyAlignment="1" applyProtection="1">
      <alignment horizontal="center" vertical="center" wrapText="1"/>
      <protection/>
    </xf>
    <xf numFmtId="49" fontId="20" fillId="12" borderId="75" xfId="134" applyNumberFormat="1" applyFont="1" applyFill="1" applyBorder="1" applyAlignment="1" applyProtection="1">
      <alignment horizontal="center" vertical="center" wrapText="1"/>
      <protection/>
    </xf>
    <xf numFmtId="0" fontId="21" fillId="0" borderId="64" xfId="134" applyFont="1" applyBorder="1" applyProtection="1">
      <alignment/>
      <protection locked="0"/>
    </xf>
    <xf numFmtId="1" fontId="20" fillId="12" borderId="76" xfId="134" applyNumberFormat="1" applyFont="1" applyFill="1" applyBorder="1" applyAlignment="1" applyProtection="1">
      <alignment horizontal="center" vertical="center" wrapText="1"/>
      <protection/>
    </xf>
    <xf numFmtId="1" fontId="20" fillId="12" borderId="77" xfId="134" applyNumberFormat="1" applyFont="1" applyFill="1" applyBorder="1" applyAlignment="1" applyProtection="1">
      <alignment horizontal="center" vertical="center" wrapText="1"/>
      <protection/>
    </xf>
    <xf numFmtId="1" fontId="21" fillId="12" borderId="78" xfId="134" applyNumberFormat="1" applyFont="1" applyFill="1" applyBorder="1" applyAlignment="1" applyProtection="1">
      <alignment horizontal="center" vertical="center" wrapText="1"/>
      <protection/>
    </xf>
    <xf numFmtId="1" fontId="21" fillId="12" borderId="79" xfId="134" applyNumberFormat="1" applyFont="1" applyFill="1" applyBorder="1" applyAlignment="1" applyProtection="1">
      <alignment horizontal="center" vertical="center" wrapText="1"/>
      <protection/>
    </xf>
    <xf numFmtId="1" fontId="20" fillId="12" borderId="79" xfId="134" applyNumberFormat="1" applyFont="1" applyFill="1" applyBorder="1" applyAlignment="1" applyProtection="1">
      <alignment horizontal="center" vertical="center" wrapText="1"/>
      <protection/>
    </xf>
    <xf numFmtId="49" fontId="20" fillId="11" borderId="0" xfId="134" applyNumberFormat="1" applyFont="1" applyFill="1" applyBorder="1" applyAlignment="1" applyProtection="1">
      <alignment/>
      <protection/>
    </xf>
    <xf numFmtId="0" fontId="21" fillId="11" borderId="0" xfId="134" applyFont="1" applyFill="1" applyBorder="1" applyProtection="1">
      <alignment/>
      <protection/>
    </xf>
    <xf numFmtId="0" fontId="21" fillId="11" borderId="68" xfId="134" applyFont="1" applyFill="1" applyBorder="1" applyProtection="1">
      <alignment/>
      <protection/>
    </xf>
    <xf numFmtId="0" fontId="77" fillId="0" borderId="40" xfId="134" applyFont="1" applyBorder="1" applyAlignment="1" applyProtection="1">
      <alignment vertical="center"/>
      <protection/>
    </xf>
    <xf numFmtId="168" fontId="77" fillId="0" borderId="40" xfId="134" applyNumberFormat="1" applyFont="1" applyBorder="1" applyAlignment="1" applyProtection="1">
      <alignment horizontal="center" vertical="center"/>
      <protection/>
    </xf>
    <xf numFmtId="4" fontId="77" fillId="0" borderId="40" xfId="134" applyNumberFormat="1" applyFont="1" applyBorder="1" applyAlignment="1" applyProtection="1">
      <alignment horizontal="right" vertical="center"/>
      <protection/>
    </xf>
    <xf numFmtId="169" fontId="77" fillId="0" borderId="40" xfId="134" applyNumberFormat="1" applyFont="1" applyBorder="1" applyAlignment="1" applyProtection="1">
      <alignment horizontal="right" vertical="center"/>
      <protection/>
    </xf>
    <xf numFmtId="0" fontId="77" fillId="0" borderId="0" xfId="134" applyFont="1" applyAlignment="1">
      <alignment vertical="center"/>
      <protection/>
    </xf>
    <xf numFmtId="0" fontId="78" fillId="0" borderId="0" xfId="134" applyFont="1" applyAlignment="1">
      <alignment vertical="center"/>
      <protection/>
    </xf>
    <xf numFmtId="168" fontId="78" fillId="0" borderId="0" xfId="134" applyNumberFormat="1" applyFont="1" applyAlignment="1">
      <alignment horizontal="center" vertical="center"/>
      <protection/>
    </xf>
    <xf numFmtId="4" fontId="78" fillId="0" borderId="0" xfId="134" applyNumberFormat="1" applyFont="1" applyAlignment="1">
      <alignment horizontal="right" vertical="center"/>
      <protection/>
    </xf>
    <xf numFmtId="169" fontId="78" fillId="0" borderId="0" xfId="134" applyNumberFormat="1" applyFont="1" applyAlignment="1">
      <alignment horizontal="right" vertical="center"/>
      <protection/>
    </xf>
    <xf numFmtId="168" fontId="21" fillId="0" borderId="0" xfId="134" applyNumberFormat="1" applyFont="1" applyAlignment="1">
      <alignment horizontal="center" vertical="center"/>
      <protection/>
    </xf>
    <xf numFmtId="49" fontId="21" fillId="0" borderId="0" xfId="134" applyNumberFormat="1" applyFont="1" applyAlignment="1">
      <alignment vertical="top"/>
      <protection/>
    </xf>
    <xf numFmtId="0" fontId="21" fillId="0" borderId="0" xfId="134" applyFont="1" applyAlignment="1">
      <alignment vertical="center" wrapText="1"/>
      <protection/>
    </xf>
    <xf numFmtId="169" fontId="21" fillId="0" borderId="0" xfId="134" applyNumberFormat="1" applyFont="1" applyAlignment="1">
      <alignment horizontal="right" vertical="center"/>
      <protection/>
    </xf>
    <xf numFmtId="4" fontId="21" fillId="0" borderId="0" xfId="134" applyNumberFormat="1" applyFont="1" applyAlignment="1">
      <alignment horizontal="right" vertical="center"/>
      <protection/>
    </xf>
    <xf numFmtId="170" fontId="21" fillId="0" borderId="0" xfId="134" applyNumberFormat="1" applyFont="1" applyAlignment="1">
      <alignment horizontal="right" vertical="center"/>
      <protection/>
    </xf>
    <xf numFmtId="171" fontId="21" fillId="0" borderId="0" xfId="134" applyNumberFormat="1" applyFont="1" applyAlignment="1">
      <alignment horizontal="right" vertical="center"/>
      <protection/>
    </xf>
    <xf numFmtId="168" fontId="21" fillId="0" borderId="0" xfId="134" applyNumberFormat="1" applyFont="1" applyAlignment="1">
      <alignment horizontal="right" vertical="center"/>
      <protection/>
    </xf>
    <xf numFmtId="0" fontId="21" fillId="0" borderId="0" xfId="134" applyFont="1" applyAlignment="1">
      <alignment vertical="center"/>
      <protection/>
    </xf>
    <xf numFmtId="0" fontId="79" fillId="0" borderId="0" xfId="134" applyFont="1" applyAlignment="1">
      <alignment vertical="center"/>
      <protection/>
    </xf>
    <xf numFmtId="0" fontId="80" fillId="0" borderId="0" xfId="134" applyFont="1" applyAlignment="1">
      <alignment vertical="center"/>
      <protection/>
    </xf>
    <xf numFmtId="0" fontId="80" fillId="0" borderId="0" xfId="134" applyFont="1" applyAlignment="1">
      <alignment vertical="center" wrapText="1"/>
      <protection/>
    </xf>
    <xf numFmtId="169" fontId="80" fillId="0" borderId="0" xfId="134" applyNumberFormat="1" applyFont="1" applyAlignment="1">
      <alignment horizontal="right" vertical="center"/>
      <protection/>
    </xf>
    <xf numFmtId="0" fontId="81" fillId="0" borderId="0" xfId="134" applyFont="1" applyAlignment="1">
      <alignment vertical="center"/>
      <protection/>
    </xf>
    <xf numFmtId="0" fontId="81" fillId="0" borderId="0" xfId="134" applyFont="1" applyAlignment="1">
      <alignment vertical="center" wrapText="1"/>
      <protection/>
    </xf>
    <xf numFmtId="169" fontId="81" fillId="0" borderId="0" xfId="134" applyNumberFormat="1" applyFont="1" applyAlignment="1">
      <alignment horizontal="right" vertical="center"/>
      <protection/>
    </xf>
    <xf numFmtId="0" fontId="82" fillId="0" borderId="0" xfId="134" applyFont="1" applyAlignment="1">
      <alignment vertical="center"/>
      <protection/>
    </xf>
    <xf numFmtId="0" fontId="82" fillId="0" borderId="0" xfId="134" applyFont="1" applyAlignment="1">
      <alignment vertical="center" wrapText="1"/>
      <protection/>
    </xf>
    <xf numFmtId="169" fontId="82" fillId="0" borderId="0" xfId="134" applyNumberFormat="1" applyFont="1" applyAlignment="1">
      <alignment horizontal="right" vertical="center"/>
      <protection/>
    </xf>
    <xf numFmtId="0" fontId="83" fillId="0" borderId="0" xfId="134" applyFont="1" applyAlignment="1">
      <alignment vertical="center"/>
      <protection/>
    </xf>
    <xf numFmtId="0" fontId="83" fillId="0" borderId="0" xfId="134" applyFont="1" applyAlignment="1">
      <alignment vertical="center" wrapText="1"/>
      <protection/>
    </xf>
    <xf numFmtId="169" fontId="83" fillId="0" borderId="0" xfId="134" applyNumberFormat="1" applyFont="1" applyAlignment="1">
      <alignment horizontal="right" vertical="center"/>
      <protection/>
    </xf>
    <xf numFmtId="168" fontId="84" fillId="0" borderId="0" xfId="134" applyNumberFormat="1" applyFont="1" applyAlignment="1">
      <alignment horizontal="center" vertical="center"/>
      <protection/>
    </xf>
    <xf numFmtId="49" fontId="84" fillId="0" borderId="0" xfId="134" applyNumberFormat="1" applyFont="1" applyAlignment="1">
      <alignment vertical="top"/>
      <protection/>
    </xf>
    <xf numFmtId="0" fontId="84" fillId="0" borderId="0" xfId="134" applyFont="1" applyAlignment="1">
      <alignment vertical="center" wrapText="1"/>
      <protection/>
    </xf>
    <xf numFmtId="169" fontId="84" fillId="0" borderId="0" xfId="134" applyNumberFormat="1" applyFont="1" applyAlignment="1">
      <alignment horizontal="right" vertical="center"/>
      <protection/>
    </xf>
    <xf numFmtId="4" fontId="84" fillId="0" borderId="0" xfId="134" applyNumberFormat="1" applyFont="1" applyAlignment="1">
      <alignment horizontal="right" vertical="center"/>
      <protection/>
    </xf>
    <xf numFmtId="170" fontId="84" fillId="0" borderId="0" xfId="134" applyNumberFormat="1" applyFont="1" applyAlignment="1">
      <alignment horizontal="right" vertical="center"/>
      <protection/>
    </xf>
    <xf numFmtId="171" fontId="84" fillId="0" borderId="0" xfId="134" applyNumberFormat="1" applyFont="1" applyAlignment="1">
      <alignment horizontal="right" vertical="center"/>
      <protection/>
    </xf>
    <xf numFmtId="168" fontId="84" fillId="0" borderId="0" xfId="134" applyNumberFormat="1" applyFont="1" applyAlignment="1">
      <alignment horizontal="right" vertical="center"/>
      <protection/>
    </xf>
    <xf numFmtId="0" fontId="84" fillId="0" borderId="0" xfId="134" applyFont="1" applyAlignment="1">
      <alignment vertical="center"/>
      <protection/>
    </xf>
    <xf numFmtId="168" fontId="77" fillId="0" borderId="0" xfId="134" applyNumberFormat="1" applyFont="1" applyAlignment="1">
      <alignment horizontal="center" vertical="center"/>
      <protection/>
    </xf>
    <xf numFmtId="4" fontId="77" fillId="0" borderId="0" xfId="134" applyNumberFormat="1" applyFont="1" applyAlignment="1">
      <alignment horizontal="right" vertical="center"/>
      <protection/>
    </xf>
    <xf numFmtId="169" fontId="77" fillId="0" borderId="0" xfId="134" applyNumberFormat="1" applyFont="1" applyAlignment="1">
      <alignment horizontal="right" vertical="center"/>
      <protection/>
    </xf>
    <xf numFmtId="0" fontId="85" fillId="0" borderId="0" xfId="134" applyFont="1" applyAlignment="1">
      <alignment vertical="center"/>
      <protection/>
    </xf>
    <xf numFmtId="4" fontId="85" fillId="0" borderId="0" xfId="134" applyNumberFormat="1" applyFont="1" applyAlignment="1">
      <alignment horizontal="right" vertical="center"/>
      <protection/>
    </xf>
    <xf numFmtId="169" fontId="85" fillId="0" borderId="0" xfId="134" applyNumberFormat="1" applyFont="1" applyAlignment="1">
      <alignment horizontal="right" vertical="center"/>
      <protection/>
    </xf>
    <xf numFmtId="4" fontId="21" fillId="9" borderId="0" xfId="134" applyNumberFormat="1" applyFont="1" applyFill="1" applyAlignment="1">
      <alignment horizontal="right" vertical="center"/>
      <protection/>
    </xf>
    <xf numFmtId="4" fontId="84" fillId="9" borderId="0" xfId="134" applyNumberFormat="1" applyFont="1" applyFill="1" applyAlignment="1">
      <alignment horizontal="right" vertical="center"/>
      <protection/>
    </xf>
    <xf numFmtId="0" fontId="21" fillId="0" borderId="0" xfId="134" applyFont="1" applyProtection="1">
      <alignment/>
      <protection/>
    </xf>
    <xf numFmtId="49" fontId="20" fillId="11" borderId="0" xfId="134" applyNumberFormat="1" applyFont="1" applyFill="1" applyAlignment="1" applyProtection="1">
      <alignment/>
      <protection locked="0"/>
    </xf>
    <xf numFmtId="49" fontId="20" fillId="12" borderId="73" xfId="134" applyNumberFormat="1" applyFont="1" applyFill="1" applyBorder="1" applyAlignment="1" applyProtection="1">
      <alignment horizontal="center" vertical="center" wrapText="1"/>
      <protection locked="0"/>
    </xf>
    <xf numFmtId="0" fontId="21" fillId="0" borderId="64" xfId="134" applyFont="1" applyBorder="1" applyProtection="1">
      <alignment/>
      <protection/>
    </xf>
    <xf numFmtId="1" fontId="20" fillId="12" borderId="77" xfId="134" applyNumberFormat="1" applyFont="1" applyFill="1" applyBorder="1" applyAlignment="1" applyProtection="1">
      <alignment horizontal="center" vertical="center" wrapText="1"/>
      <protection locked="0"/>
    </xf>
    <xf numFmtId="49" fontId="20" fillId="11" borderId="0" xfId="134" applyNumberFormat="1" applyFont="1" applyFill="1" applyBorder="1" applyAlignment="1" applyProtection="1">
      <alignment/>
      <protection locked="0"/>
    </xf>
    <xf numFmtId="0" fontId="77" fillId="0" borderId="40" xfId="134" applyFont="1" applyBorder="1" applyAlignment="1" applyProtection="1">
      <alignment vertical="center"/>
      <protection locked="0"/>
    </xf>
    <xf numFmtId="0" fontId="78" fillId="0" borderId="0" xfId="134" applyFont="1" applyAlignment="1" applyProtection="1">
      <alignment vertical="center"/>
      <protection locked="0"/>
    </xf>
    <xf numFmtId="171" fontId="21" fillId="13" borderId="0" xfId="134" applyNumberFormat="1" applyFont="1" applyFill="1" applyAlignment="1" applyProtection="1">
      <alignment horizontal="right" vertical="center"/>
      <protection locked="0"/>
    </xf>
    <xf numFmtId="0" fontId="77" fillId="0" borderId="0" xfId="134" applyFont="1" applyAlignment="1" applyProtection="1">
      <alignment vertical="center"/>
      <protection locked="0"/>
    </xf>
    <xf numFmtId="171" fontId="84" fillId="13" borderId="0" xfId="134" applyNumberFormat="1" applyFont="1" applyFill="1" applyAlignment="1" applyProtection="1">
      <alignment horizontal="right" vertical="center"/>
      <protection locked="0"/>
    </xf>
    <xf numFmtId="0" fontId="85" fillId="0" borderId="0" xfId="134" applyFont="1" applyAlignment="1" applyProtection="1">
      <alignment vertical="center"/>
      <protection locked="0"/>
    </xf>
    <xf numFmtId="4" fontId="23" fillId="9" borderId="1" xfId="28" applyNumberFormat="1" applyFont="1" applyFill="1" applyBorder="1" applyAlignment="1" applyProtection="1">
      <alignment horizontal="right" wrapText="1"/>
      <protection locked="0"/>
    </xf>
    <xf numFmtId="4" fontId="23" fillId="9" borderId="1" xfId="28" applyNumberFormat="1" applyFont="1" applyFill="1" applyBorder="1" applyAlignment="1">
      <alignment horizontal="right" wrapText="1"/>
      <protection/>
    </xf>
    <xf numFmtId="4" fontId="23" fillId="9" borderId="2" xfId="28" applyNumberFormat="1" applyFont="1" applyFill="1" applyBorder="1" applyAlignment="1" applyProtection="1">
      <alignment horizontal="right" wrapText="1"/>
      <protection locked="0"/>
    </xf>
    <xf numFmtId="4" fontId="23" fillId="0" borderId="1" xfId="28" applyNumberFormat="1" applyFont="1" applyFill="1" applyBorder="1" applyAlignment="1">
      <alignment horizontal="right" wrapText="1"/>
      <protection/>
    </xf>
    <xf numFmtId="4" fontId="23" fillId="9" borderId="2" xfId="28" applyNumberFormat="1" applyFont="1" applyFill="1" applyBorder="1" applyAlignment="1">
      <alignment horizontal="right" wrapText="1"/>
      <protection/>
    </xf>
    <xf numFmtId="4" fontId="10" fillId="0" borderId="0" xfId="31" applyNumberFormat="1" applyFont="1" applyFill="1" applyAlignment="1">
      <alignment horizontal="center" vertical="center" shrinkToFit="1"/>
      <protection/>
    </xf>
    <xf numFmtId="0" fontId="10" fillId="9" borderId="0" xfId="135" applyNumberFormat="1" applyFont="1" applyFill="1" applyBorder="1" applyAlignment="1" applyProtection="1">
      <alignment vertical="top" wrapText="1"/>
      <protection hidden="1"/>
    </xf>
    <xf numFmtId="2" fontId="10" fillId="0" borderId="0" xfId="31" applyNumberFormat="1" applyAlignment="1">
      <alignment vertical="top"/>
      <protection/>
    </xf>
    <xf numFmtId="0" fontId="10" fillId="9" borderId="0" xfId="135" applyNumberFormat="1" applyFont="1" applyFill="1" applyBorder="1" applyAlignment="1" applyProtection="1">
      <alignment horizontal="right" vertical="top" wrapText="1"/>
      <protection hidden="1"/>
    </xf>
    <xf numFmtId="0" fontId="10" fillId="9" borderId="0" xfId="31" applyFont="1" applyFill="1">
      <alignment/>
      <protection/>
    </xf>
    <xf numFmtId="0" fontId="66" fillId="9" borderId="0" xfId="31" applyFont="1" applyFill="1" applyAlignment="1">
      <alignment vertical="top"/>
      <protection/>
    </xf>
    <xf numFmtId="4" fontId="1" fillId="9" borderId="0" xfId="135" applyNumberFormat="1" applyFont="1" applyFill="1" applyBorder="1" applyAlignment="1" applyProtection="1">
      <alignment vertical="top" wrapText="1"/>
      <protection hidden="1"/>
    </xf>
    <xf numFmtId="166" fontId="10" fillId="9" borderId="0" xfId="31" applyNumberFormat="1" applyFill="1">
      <alignment/>
      <protection/>
    </xf>
    <xf numFmtId="166" fontId="10" fillId="9" borderId="0" xfId="31" applyNumberFormat="1" applyFill="1" applyProtection="1">
      <alignment/>
      <protection hidden="1" locked="0"/>
    </xf>
    <xf numFmtId="166" fontId="10" fillId="9" borderId="0" xfId="31" applyNumberFormat="1" applyFont="1" applyFill="1">
      <alignment/>
      <protection/>
    </xf>
    <xf numFmtId="167" fontId="0" fillId="9" borderId="64" xfId="23" applyNumberFormat="1" applyFont="1" applyFill="1" applyBorder="1"/>
    <xf numFmtId="0" fontId="5" fillId="12" borderId="0" xfId="20" applyFont="1" applyFill="1" applyAlignment="1">
      <alignment horizontal="left"/>
      <protection/>
    </xf>
    <xf numFmtId="0" fontId="5" fillId="0" borderId="0" xfId="20" applyFont="1" applyFill="1" applyAlignment="1">
      <alignment horizontal="left"/>
      <protection/>
    </xf>
    <xf numFmtId="0" fontId="62" fillId="0" borderId="0" xfId="135" applyNumberFormat="1" applyFont="1" applyFill="1" applyBorder="1" applyAlignment="1" applyProtection="1">
      <alignment vertical="top" wrapText="1"/>
      <protection hidden="1"/>
    </xf>
    <xf numFmtId="0" fontId="66" fillId="0" borderId="0" xfId="31" applyFont="1" applyBorder="1" applyAlignment="1">
      <alignment vertical="top"/>
      <protection/>
    </xf>
    <xf numFmtId="0" fontId="66" fillId="0" borderId="0" xfId="31" applyFont="1" applyFill="1" applyBorder="1" applyAlignment="1">
      <alignment vertical="top"/>
      <protection/>
    </xf>
    <xf numFmtId="0" fontId="1" fillId="0" borderId="0" xfId="31" applyFont="1" applyFill="1" applyBorder="1" applyAlignment="1">
      <alignment vertical="top"/>
      <protection/>
    </xf>
    <xf numFmtId="0" fontId="86" fillId="0" borderId="0" xfId="31" applyFont="1" applyFill="1" applyAlignment="1">
      <alignment vertical="top"/>
      <protection/>
    </xf>
    <xf numFmtId="0" fontId="54" fillId="0" borderId="0" xfId="31" applyFont="1" applyFill="1" applyAlignment="1">
      <alignment horizontal="center" vertical="top"/>
      <protection/>
    </xf>
    <xf numFmtId="4" fontId="21" fillId="9" borderId="0" xfId="134" applyNumberFormat="1" applyFont="1" applyFill="1" applyAlignment="1" applyProtection="1">
      <alignment horizontal="right" vertical="center"/>
      <protection locked="0"/>
    </xf>
    <xf numFmtId="4" fontId="84" fillId="9" borderId="0" xfId="134" applyNumberFormat="1" applyFont="1" applyFill="1" applyAlignment="1" applyProtection="1">
      <alignment horizontal="right" vertical="center"/>
      <protection locked="0"/>
    </xf>
    <xf numFmtId="0" fontId="55" fillId="6" borderId="66" xfId="20" applyFont="1" applyFill="1" applyBorder="1" applyAlignment="1">
      <alignment horizontal="center" vertical="center" textRotation="255" wrapText="1"/>
      <protection/>
    </xf>
    <xf numFmtId="0" fontId="55" fillId="6" borderId="23" xfId="20" applyFont="1" applyFill="1" applyBorder="1" applyAlignment="1">
      <alignment horizontal="center" vertical="center" textRotation="255" wrapText="1"/>
      <protection/>
    </xf>
    <xf numFmtId="0" fontId="55" fillId="6" borderId="26" xfId="20" applyFont="1" applyFill="1" applyBorder="1" applyAlignment="1">
      <alignment horizontal="center" vertical="center" textRotation="255" wrapText="1"/>
      <protection/>
    </xf>
    <xf numFmtId="0" fontId="17" fillId="6" borderId="80" xfId="20" applyFont="1" applyFill="1" applyBorder="1" applyAlignment="1">
      <alignment horizontal="left" vertical="center" wrapText="1"/>
      <protection/>
    </xf>
    <xf numFmtId="0" fontId="18" fillId="6" borderId="80" xfId="20" applyFont="1" applyFill="1" applyBorder="1" applyAlignment="1">
      <alignment wrapText="1"/>
      <protection/>
    </xf>
    <xf numFmtId="0" fontId="18" fillId="6" borderId="81" xfId="20" applyFont="1" applyFill="1" applyBorder="1" applyAlignment="1">
      <alignment wrapText="1"/>
      <protection/>
    </xf>
    <xf numFmtId="0" fontId="11" fillId="0" borderId="0" xfId="21" applyFont="1" applyFill="1" applyAlignment="1">
      <alignment horizontal="justify" vertical="top" wrapText="1"/>
    </xf>
    <xf numFmtId="0" fontId="3" fillId="0" borderId="0" xfId="20" applyFont="1" applyBorder="1" applyAlignment="1">
      <alignment horizontal="left" vertical="center"/>
      <protection/>
    </xf>
    <xf numFmtId="0" fontId="18" fillId="7" borderId="66" xfId="20" applyFont="1" applyFill="1" applyBorder="1" applyAlignment="1">
      <alignment horizontal="center" vertical="center" textRotation="255"/>
      <protection/>
    </xf>
    <xf numFmtId="0" fontId="18" fillId="7" borderId="23" xfId="20" applyFont="1" applyFill="1" applyBorder="1" applyAlignment="1">
      <alignment horizontal="center" vertical="center" textRotation="255"/>
      <protection/>
    </xf>
    <xf numFmtId="0" fontId="18" fillId="7" borderId="26" xfId="20" applyFont="1" applyFill="1" applyBorder="1" applyAlignment="1">
      <alignment horizontal="center" vertical="center" textRotation="255"/>
      <protection/>
    </xf>
    <xf numFmtId="0" fontId="17" fillId="7" borderId="80" xfId="20" applyFont="1" applyFill="1" applyBorder="1" applyAlignment="1">
      <alignment horizontal="left" vertical="center" wrapText="1"/>
      <protection/>
    </xf>
    <xf numFmtId="0" fontId="18" fillId="7" borderId="80" xfId="20" applyFont="1" applyFill="1" applyBorder="1" applyAlignment="1">
      <alignment wrapText="1"/>
      <protection/>
    </xf>
    <xf numFmtId="0" fontId="18" fillId="7" borderId="81" xfId="20" applyFont="1" applyFill="1" applyBorder="1" applyAlignment="1">
      <alignment wrapText="1"/>
      <protection/>
    </xf>
    <xf numFmtId="0" fontId="18" fillId="8" borderId="66" xfId="20" applyFont="1" applyFill="1" applyBorder="1" applyAlignment="1">
      <alignment horizontal="center" vertical="center" textRotation="255"/>
      <protection/>
    </xf>
    <xf numFmtId="0" fontId="18" fillId="8" borderId="23" xfId="20" applyFont="1" applyFill="1" applyBorder="1" applyAlignment="1">
      <alignment horizontal="center" vertical="center" textRotation="255"/>
      <protection/>
    </xf>
    <xf numFmtId="0" fontId="18" fillId="8" borderId="26" xfId="20" applyFont="1" applyFill="1" applyBorder="1" applyAlignment="1">
      <alignment horizontal="center" vertical="center" textRotation="255"/>
      <protection/>
    </xf>
    <xf numFmtId="0" fontId="17" fillId="8" borderId="80" xfId="20" applyFont="1" applyFill="1" applyBorder="1" applyAlignment="1">
      <alignment horizontal="left" vertical="center" wrapText="1"/>
      <protection/>
    </xf>
    <xf numFmtId="0" fontId="18" fillId="8" borderId="80" xfId="20" applyFont="1" applyFill="1" applyBorder="1" applyAlignment="1">
      <alignment wrapText="1"/>
      <protection/>
    </xf>
    <xf numFmtId="0" fontId="18" fillId="8" borderId="81" xfId="20" applyFont="1" applyFill="1" applyBorder="1" applyAlignment="1">
      <alignment wrapText="1"/>
      <protection/>
    </xf>
    <xf numFmtId="0" fontId="3" fillId="0" borderId="0" xfId="20" applyFont="1" applyBorder="1" applyAlignment="1">
      <alignment horizontal="left"/>
      <protection/>
    </xf>
    <xf numFmtId="0" fontId="17" fillId="2" borderId="80" xfId="20" applyFont="1" applyFill="1" applyBorder="1" applyAlignment="1">
      <alignment horizontal="left" vertical="center" wrapText="1"/>
      <protection/>
    </xf>
    <xf numFmtId="0" fontId="18" fillId="2" borderId="80" xfId="20" applyFont="1" applyFill="1" applyBorder="1" applyAlignment="1">
      <alignment wrapText="1"/>
      <protection/>
    </xf>
    <xf numFmtId="0" fontId="18" fillId="2" borderId="81" xfId="20" applyFont="1" applyFill="1" applyBorder="1" applyAlignment="1">
      <alignment wrapText="1"/>
      <protection/>
    </xf>
    <xf numFmtId="0" fontId="59" fillId="5" borderId="66" xfId="20" applyFont="1" applyFill="1" applyBorder="1" applyAlignment="1">
      <alignment horizontal="center" vertical="center" textRotation="255" wrapText="1"/>
      <protection/>
    </xf>
    <xf numFmtId="0" fontId="59" fillId="5" borderId="23" xfId="20" applyFont="1" applyFill="1" applyBorder="1" applyAlignment="1">
      <alignment horizontal="center" vertical="center" textRotation="255" wrapText="1"/>
      <protection/>
    </xf>
    <xf numFmtId="0" fontId="59" fillId="5" borderId="26" xfId="20" applyFont="1" applyFill="1" applyBorder="1" applyAlignment="1">
      <alignment horizontal="center" vertical="center" textRotation="255" wrapText="1"/>
      <protection/>
    </xf>
    <xf numFmtId="0" fontId="17" fillId="5" borderId="80" xfId="20" applyFont="1" applyFill="1" applyBorder="1" applyAlignment="1">
      <alignment horizontal="left" vertical="center" wrapText="1"/>
      <protection/>
    </xf>
    <xf numFmtId="0" fontId="18" fillId="5" borderId="80" xfId="20" applyFont="1" applyFill="1" applyBorder="1" applyAlignment="1">
      <alignment wrapText="1"/>
      <protection/>
    </xf>
    <xf numFmtId="0" fontId="18" fillId="5" borderId="81" xfId="20" applyFont="1" applyFill="1" applyBorder="1" applyAlignment="1">
      <alignment wrapText="1"/>
      <protection/>
    </xf>
    <xf numFmtId="0" fontId="17" fillId="3" borderId="80" xfId="20" applyFont="1" applyFill="1" applyBorder="1" applyAlignment="1">
      <alignment horizontal="left" vertical="center" wrapText="1"/>
      <protection/>
    </xf>
    <xf numFmtId="0" fontId="18" fillId="3" borderId="80" xfId="20" applyFont="1" applyFill="1" applyBorder="1" applyAlignment="1">
      <alignment wrapText="1"/>
      <protection/>
    </xf>
    <xf numFmtId="0" fontId="18" fillId="3" borderId="81" xfId="20" applyFont="1" applyFill="1" applyBorder="1" applyAlignment="1">
      <alignment wrapText="1"/>
      <protection/>
    </xf>
    <xf numFmtId="0" fontId="56" fillId="3" borderId="66" xfId="20" applyFont="1" applyFill="1" applyBorder="1" applyAlignment="1">
      <alignment horizontal="center" vertical="center" textRotation="255"/>
      <protection/>
    </xf>
    <xf numFmtId="0" fontId="56" fillId="3" borderId="23" xfId="20" applyFont="1" applyFill="1" applyBorder="1" applyAlignment="1">
      <alignment horizontal="center" vertical="center" textRotation="255"/>
      <protection/>
    </xf>
    <xf numFmtId="0" fontId="56" fillId="3" borderId="26" xfId="20" applyFont="1" applyFill="1" applyBorder="1" applyAlignment="1">
      <alignment horizontal="center" vertical="center" textRotation="255"/>
      <protection/>
    </xf>
    <xf numFmtId="0" fontId="18" fillId="2" borderId="66" xfId="20" applyFont="1" applyFill="1" applyBorder="1" applyAlignment="1">
      <alignment horizontal="center" vertical="center" textRotation="255"/>
      <protection/>
    </xf>
    <xf numFmtId="0" fontId="18" fillId="2" borderId="23" xfId="20" applyFont="1" applyFill="1" applyBorder="1" applyAlignment="1">
      <alignment horizontal="center" vertical="center" textRotation="255"/>
      <protection/>
    </xf>
    <xf numFmtId="0" fontId="18" fillId="2" borderId="26" xfId="20" applyFont="1" applyFill="1" applyBorder="1" applyAlignment="1">
      <alignment horizontal="center" vertical="center" textRotation="255"/>
      <protection/>
    </xf>
    <xf numFmtId="2" fontId="26" fillId="0" borderId="1" xfId="28" applyNumberFormat="1" applyFont="1" applyBorder="1" applyAlignment="1" applyProtection="1">
      <alignment horizontal="center"/>
      <protection locked="0"/>
    </xf>
    <xf numFmtId="2" fontId="26" fillId="0" borderId="1" xfId="28" applyNumberFormat="1" applyFont="1" applyBorder="1" applyAlignment="1" applyProtection="1">
      <alignment horizontal="center" wrapText="1"/>
      <protection locked="0"/>
    </xf>
    <xf numFmtId="0" fontId="11" fillId="0" borderId="0" xfId="31" applyFont="1" applyAlignment="1">
      <alignment wrapText="1"/>
      <protection/>
    </xf>
    <xf numFmtId="0" fontId="10" fillId="0" borderId="82" xfId="31" applyBorder="1" applyAlignment="1">
      <alignment horizontal="center"/>
      <protection/>
    </xf>
    <xf numFmtId="0" fontId="10" fillId="0" borderId="69" xfId="31" applyBorder="1" applyAlignment="1">
      <alignment horizontal="center"/>
      <protection/>
    </xf>
    <xf numFmtId="0" fontId="34" fillId="10" borderId="16" xfId="31" applyFont="1" applyFill="1" applyBorder="1" applyAlignment="1">
      <alignment horizontal="center"/>
      <protection/>
    </xf>
    <xf numFmtId="0" fontId="34" fillId="10" borderId="83" xfId="31" applyFont="1" applyFill="1" applyBorder="1" applyAlignment="1">
      <alignment/>
      <protection/>
    </xf>
    <xf numFmtId="44" fontId="34" fillId="10" borderId="84" xfId="23" applyFont="1" applyFill="1" applyBorder="1" applyAlignment="1">
      <alignment horizontal="center"/>
    </xf>
    <xf numFmtId="44" fontId="34" fillId="10" borderId="85" xfId="23" applyFont="1" applyFill="1" applyBorder="1" applyAlignment="1">
      <alignment horizontal="center"/>
    </xf>
    <xf numFmtId="44" fontId="34" fillId="10" borderId="86" xfId="23" applyFont="1" applyFill="1" applyBorder="1" applyAlignment="1">
      <alignment horizontal="center"/>
    </xf>
    <xf numFmtId="0" fontId="34" fillId="0" borderId="87" xfId="31" applyFont="1" applyBorder="1" applyAlignment="1">
      <alignment horizontal="justify"/>
      <protection/>
    </xf>
    <xf numFmtId="0" fontId="34" fillId="0" borderId="40" xfId="31" applyFont="1" applyBorder="1" applyAlignment="1">
      <alignment horizontal="justify"/>
      <protection/>
    </xf>
    <xf numFmtId="0" fontId="10" fillId="0" borderId="64" xfId="31" applyFont="1" applyBorder="1" applyAlignment="1">
      <alignment horizontal="justify" vertical="justify" wrapText="1"/>
      <protection/>
    </xf>
    <xf numFmtId="0" fontId="10" fillId="0" borderId="0" xfId="31" applyFont="1" applyBorder="1" applyAlignment="1">
      <alignment horizontal="justify" vertical="justify" wrapText="1"/>
      <protection/>
    </xf>
    <xf numFmtId="0" fontId="34" fillId="0" borderId="64" xfId="31" applyFont="1" applyBorder="1" applyAlignment="1">
      <alignment horizontal="justify" wrapText="1"/>
      <protection/>
    </xf>
    <xf numFmtId="0" fontId="34" fillId="0" borderId="0" xfId="31" applyFont="1" applyBorder="1" applyAlignment="1">
      <alignment horizontal="justify" wrapText="1"/>
      <protection/>
    </xf>
    <xf numFmtId="0" fontId="10" fillId="0" borderId="64" xfId="31" applyBorder="1" applyAlignment="1">
      <alignment horizontal="justify" vertical="justify" wrapText="1"/>
      <protection/>
    </xf>
    <xf numFmtId="0" fontId="10" fillId="0" borderId="0" xfId="31" applyBorder="1" applyAlignment="1">
      <alignment horizontal="justify" vertical="justify" wrapText="1"/>
      <protection/>
    </xf>
    <xf numFmtId="0" fontId="10" fillId="0" borderId="68" xfId="31" applyBorder="1" applyAlignment="1">
      <alignment horizontal="justify" vertical="justify" wrapText="1"/>
      <protection/>
    </xf>
    <xf numFmtId="0" fontId="10" fillId="0" borderId="64" xfId="31" applyBorder="1" applyAlignment="1">
      <alignment horizontal="left"/>
      <protection/>
    </xf>
    <xf numFmtId="0" fontId="10" fillId="0" borderId="0" xfId="31" applyBorder="1" applyAlignment="1">
      <alignment horizontal="left"/>
      <protection/>
    </xf>
    <xf numFmtId="0" fontId="10" fillId="0" borderId="68" xfId="31" applyBorder="1" applyAlignment="1">
      <alignment horizontal="left"/>
      <protection/>
    </xf>
    <xf numFmtId="0" fontId="10" fillId="0" borderId="64" xfId="31" applyBorder="1" applyAlignment="1">
      <alignment horizontal="justify" vertical="justify"/>
      <protection/>
    </xf>
    <xf numFmtId="0" fontId="10" fillId="0" borderId="0" xfId="31" applyBorder="1" applyAlignment="1">
      <alignment horizontal="justify" vertical="justify"/>
      <protection/>
    </xf>
    <xf numFmtId="0" fontId="10" fillId="0" borderId="68" xfId="31" applyBorder="1" applyAlignment="1">
      <alignment horizontal="justify" vertical="justify"/>
      <protection/>
    </xf>
    <xf numFmtId="0" fontId="21" fillId="0" borderId="0" xfId="134" applyFont="1" applyAlignment="1">
      <alignment vertical="center" wrapText="1"/>
      <protection/>
    </xf>
    <xf numFmtId="49" fontId="21" fillId="0" borderId="0" xfId="134" applyNumberFormat="1" applyFont="1" applyAlignment="1">
      <alignment vertical="top"/>
      <protection/>
    </xf>
    <xf numFmtId="168" fontId="21" fillId="0" borderId="0" xfId="134" applyNumberFormat="1" applyFont="1" applyAlignment="1">
      <alignment horizontal="center" vertical="center"/>
      <protection/>
    </xf>
  </cellXfs>
  <cellStyles count="1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  <cellStyle name="Hypertextový odkaz 2" xfId="22"/>
    <cellStyle name="měny 2" xfId="23"/>
    <cellStyle name="Nedefinován" xfId="24"/>
    <cellStyle name="normální 3" xfId="25"/>
    <cellStyle name="normální 4" xfId="26"/>
    <cellStyle name="normální 6" xfId="27"/>
    <cellStyle name="normální 7" xfId="28"/>
    <cellStyle name="Standard_aktuell" xfId="29"/>
    <cellStyle name="Měna 2" xfId="30"/>
    <cellStyle name="normální 2 2" xfId="31"/>
    <cellStyle name="Normální 4 2" xfId="32"/>
    <cellStyle name="normální 10" xfId="33"/>
    <cellStyle name="normální 36" xfId="34"/>
    <cellStyle name="normální 38" xfId="35"/>
    <cellStyle name="normální 39" xfId="36"/>
    <cellStyle name="normální 37" xfId="37"/>
    <cellStyle name="normální 40" xfId="38"/>
    <cellStyle name="normální 42" xfId="39"/>
    <cellStyle name="normální 49" xfId="40"/>
    <cellStyle name="normální 54" xfId="41"/>
    <cellStyle name="normální 55" xfId="42"/>
    <cellStyle name="normální 56" xfId="43"/>
    <cellStyle name="normální 57" xfId="44"/>
    <cellStyle name="normální 59" xfId="45"/>
    <cellStyle name="normální 10 10" xfId="46"/>
    <cellStyle name="normální 10 11" xfId="47"/>
    <cellStyle name="normální 10 12" xfId="48"/>
    <cellStyle name="normální 10 13" xfId="49"/>
    <cellStyle name="normální 10 14" xfId="50"/>
    <cellStyle name="normální 10 15" xfId="51"/>
    <cellStyle name="normální 10 16" xfId="52"/>
    <cellStyle name="normální 10 17" xfId="53"/>
    <cellStyle name="normální 10 18" xfId="54"/>
    <cellStyle name="normální 10 19" xfId="55"/>
    <cellStyle name="normální 10 2" xfId="56"/>
    <cellStyle name="normální 10 20" xfId="57"/>
    <cellStyle name="normální 10 21" xfId="58"/>
    <cellStyle name="normální 10 22" xfId="59"/>
    <cellStyle name="normální 10 23" xfId="60"/>
    <cellStyle name="normální 10 24" xfId="61"/>
    <cellStyle name="normální 10 25" xfId="62"/>
    <cellStyle name="normální 10 3" xfId="63"/>
    <cellStyle name="normální 10 4" xfId="64"/>
    <cellStyle name="normální 10 5" xfId="65"/>
    <cellStyle name="normální 10 6" xfId="66"/>
    <cellStyle name="normální 10 7" xfId="67"/>
    <cellStyle name="normální 10 8" xfId="68"/>
    <cellStyle name="normální 10 9" xfId="69"/>
    <cellStyle name="normální 11" xfId="70"/>
    <cellStyle name="normální 12" xfId="71"/>
    <cellStyle name="normální 13" xfId="72"/>
    <cellStyle name="normální 14" xfId="73"/>
    <cellStyle name="normální 15" xfId="74"/>
    <cellStyle name="normální 16" xfId="75"/>
    <cellStyle name="normální 17" xfId="76"/>
    <cellStyle name="normální 18" xfId="77"/>
    <cellStyle name="normální 19" xfId="78"/>
    <cellStyle name="Normální 2 10" xfId="79"/>
    <cellStyle name="Normální 2 11" xfId="80"/>
    <cellStyle name="Normální 2 12" xfId="81"/>
    <cellStyle name="Normální 2 13" xfId="82"/>
    <cellStyle name="Normální 2 14" xfId="83"/>
    <cellStyle name="Normální 2 15" xfId="84"/>
    <cellStyle name="Normální 2 16" xfId="85"/>
    <cellStyle name="Normální 2 17" xfId="86"/>
    <cellStyle name="Normální 2 18" xfId="87"/>
    <cellStyle name="Normální 2 19" xfId="88"/>
    <cellStyle name="Normální 2 20" xfId="89"/>
    <cellStyle name="Normální 2 21" xfId="90"/>
    <cellStyle name="Normální 2 22" xfId="91"/>
    <cellStyle name="Normální 2 23" xfId="92"/>
    <cellStyle name="Normální 2 24" xfId="93"/>
    <cellStyle name="Normální 2 25" xfId="94"/>
    <cellStyle name="Normální 2 26" xfId="95"/>
    <cellStyle name="Normální 2 27" xfId="96"/>
    <cellStyle name="Normální 2 28" xfId="97"/>
    <cellStyle name="Normální 2 29" xfId="98"/>
    <cellStyle name="Normální 2 3" xfId="99"/>
    <cellStyle name="Normální 2 30" xfId="100"/>
    <cellStyle name="Normální 2 31" xfId="101"/>
    <cellStyle name="Normální 2 32" xfId="102"/>
    <cellStyle name="Normální 2 33" xfId="103"/>
    <cellStyle name="Normální 2 34" xfId="104"/>
    <cellStyle name="Normální 2 35" xfId="105"/>
    <cellStyle name="Normální 2 36" xfId="106"/>
    <cellStyle name="Normální 2 37" xfId="107"/>
    <cellStyle name="Normální 2 4" xfId="108"/>
    <cellStyle name="Normální 2 5" xfId="109"/>
    <cellStyle name="Normální 2 6" xfId="110"/>
    <cellStyle name="Normální 2 7" xfId="111"/>
    <cellStyle name="Normální 2 8" xfId="112"/>
    <cellStyle name="Normální 2 9" xfId="113"/>
    <cellStyle name="normální 20" xfId="114"/>
    <cellStyle name="normální 21" xfId="115"/>
    <cellStyle name="normální 22" xfId="116"/>
    <cellStyle name="normální 23" xfId="117"/>
    <cellStyle name="normální 24" xfId="118"/>
    <cellStyle name="normální 25" xfId="119"/>
    <cellStyle name="normální 26" xfId="120"/>
    <cellStyle name="normální 27" xfId="121"/>
    <cellStyle name="normální 28" xfId="122"/>
    <cellStyle name="normální 29" xfId="123"/>
    <cellStyle name="normální 30" xfId="124"/>
    <cellStyle name="normální 31" xfId="125"/>
    <cellStyle name="normální 32" xfId="126"/>
    <cellStyle name="normální 33" xfId="127"/>
    <cellStyle name="normální 34" xfId="128"/>
    <cellStyle name="normální 35" xfId="129"/>
    <cellStyle name="normální 8" xfId="130"/>
    <cellStyle name="normální 9" xfId="131"/>
    <cellStyle name="Euro" xfId="132"/>
    <cellStyle name="Excel Built-in Normal" xfId="133"/>
    <cellStyle name="normální 41" xfId="134"/>
    <cellStyle name="čárky 2" xfId="135"/>
    <cellStyle name="normální 8 2" xfId="136"/>
    <cellStyle name="1ZN" xfId="137"/>
    <cellStyle name="1ZN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V-R-%20Vykazy%20vymer%20,%20rozpocet\A-%20stavebni%20E\Rozpo&#269;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zivatel\Plocha\pristavba%20saten%204.2018\17058%20celkovy%20vykaz%20vymer_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avebni%20vykaz%20vymer_ARCH\hlavn&#237;%20objekt%202018-08-16\15019_(001)_15019%20-%20Pr&#225;delna%20v%20are&#225;lu%20nemocnice%20&#268;esk&#233;%20Bud&#283;jovice,%20a.s._VV%20&#8211;%20kopi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avebni%20vykaz%20vymer_ARCH\15019-2_(001)_15019-2%20-%20Pr&#225;delna%20v%20are&#225;lu%20nemocnice%20&#268;.B.-Zpevn&#283;n&#233;%20plochy%20a%20ter&#233;nn&#237;_V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kce\15YBLU~M.S\650R3N~6\D-DPS\SXJ3B3~C\DJ4P49~S\22G8G2~6\298_(002)_298-1%20-%20P&#345;elo&#382;ka%20st&#225;vaj&#237;c&#237;%20spla&#353;kov&#233;%20a%20de&#353;&#357;ov&#233;%20kanalizace%20-%20SO-03_V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avebni%20vykaz%20vymer_ARCH\15019-3_(001)_15019-3%20-%20Pr&#225;delna%20v%20are&#225;lu%20nemocnice%20C.B.%20Vedlaj&#353;&#237;%20rozpo&#269;tov&#233;%20n&#225;klady_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</sheetNames>
    <sheetDataSet>
      <sheetData sheetId="0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ARC"/>
      <sheetName val="VKO"/>
      <sheetName val="ZTI"/>
      <sheetName val="VYT"/>
      <sheetName val="VZT"/>
      <sheetName val="EI"/>
      <sheetName val="EPS"/>
      <sheetName val="MaR"/>
      <sheetName val="HRO"/>
      <sheetName val="VRN"/>
      <sheetName val="List4"/>
    </sheetNames>
    <sheetDataSet>
      <sheetData sheetId="0" refreshError="1"/>
      <sheetData sheetId="1">
        <row r="1439">
          <cell r="I1439">
            <v>0</v>
          </cell>
        </row>
      </sheetData>
      <sheetData sheetId="2">
        <row r="236">
          <cell r="I236">
            <v>0</v>
          </cell>
        </row>
      </sheetData>
      <sheetData sheetId="3">
        <row r="167">
          <cell r="I167">
            <v>0</v>
          </cell>
        </row>
      </sheetData>
      <sheetData sheetId="4">
        <row r="148">
          <cell r="I148">
            <v>0</v>
          </cell>
        </row>
      </sheetData>
      <sheetData sheetId="5">
        <row r="143">
          <cell r="G143">
            <v>0</v>
          </cell>
        </row>
      </sheetData>
      <sheetData sheetId="6">
        <row r="12">
          <cell r="F12">
            <v>0</v>
          </cell>
        </row>
      </sheetData>
      <sheetData sheetId="7">
        <row r="9">
          <cell r="F9">
            <v>0</v>
          </cell>
        </row>
      </sheetData>
      <sheetData sheetId="8">
        <row r="91">
          <cell r="E91">
            <v>0</v>
          </cell>
        </row>
      </sheetData>
      <sheetData sheetId="9">
        <row r="10">
          <cell r="H10">
            <v>0</v>
          </cell>
        </row>
      </sheetData>
      <sheetData sheetId="10">
        <row r="29">
          <cell r="I29">
            <v>0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5">
          <cell r="E5" t="str">
            <v>Prádelna v areálu nemocnice České Budějovice, a.s.</v>
          </cell>
          <cell r="P5" t="str">
            <v> </v>
          </cell>
        </row>
        <row r="7">
          <cell r="E7" t="str">
            <v> 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5">
          <cell r="E5" t="str">
            <v>Prádelna v areálu nemocnice České Budějovice a.s</v>
          </cell>
          <cell r="P5" t="str">
            <v> </v>
          </cell>
        </row>
        <row r="7">
          <cell r="E7" t="str">
            <v>Zpevněné plochy a terénní úpravy 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5">
          <cell r="E5" t="str">
            <v>Prádelna v areálu nemocnice České Budějovice a.s.</v>
          </cell>
          <cell r="P5" t="str">
            <v> </v>
          </cell>
        </row>
        <row r="7">
          <cell r="E7" t="str">
            <v>Přeložka stávající splaškové a dešťové kanalizace - SO-03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5">
          <cell r="E5" t="str">
            <v>Prádelna v areálu nemocnice České Budějovice a.s.</v>
          </cell>
          <cell r="P5" t="str">
            <v> </v>
          </cell>
        </row>
        <row r="7">
          <cell r="E7" t="str">
            <v>Vedlejší rozpočtové náklady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V1021"/>
  <sheetViews>
    <sheetView workbookViewId="0" topLeftCell="A1">
      <selection activeCell="G14" sqref="G14"/>
    </sheetView>
  </sheetViews>
  <sheetFormatPr defaultColWidth="15.140625" defaultRowHeight="15" customHeight="1"/>
  <cols>
    <col min="1" max="1" width="6.28125" style="2" customWidth="1"/>
    <col min="2" max="2" width="34.57421875" style="20" customWidth="1"/>
    <col min="3" max="3" width="9.140625" style="2" customWidth="1"/>
    <col min="4" max="4" width="17.57421875" style="2" customWidth="1"/>
    <col min="5" max="5" width="16.00390625" style="2" customWidth="1"/>
    <col min="6" max="6" width="11.421875" style="2" customWidth="1"/>
    <col min="7" max="7" width="11.7109375" style="2" customWidth="1"/>
    <col min="8" max="8" width="11.00390625" style="2" customWidth="1"/>
    <col min="9" max="22" width="7.57421875" style="2" customWidth="1"/>
    <col min="23" max="256" width="15.140625" style="2" customWidth="1"/>
    <col min="257" max="257" width="28.00390625" style="2" customWidth="1"/>
    <col min="258" max="258" width="6.57421875" style="2" customWidth="1"/>
    <col min="259" max="259" width="9.140625" style="2" customWidth="1"/>
    <col min="260" max="260" width="16.8515625" style="2" customWidth="1"/>
    <col min="261" max="262" width="11.421875" style="2" customWidth="1"/>
    <col min="263" max="263" width="11.7109375" style="2" customWidth="1"/>
    <col min="264" max="264" width="11.00390625" style="2" customWidth="1"/>
    <col min="265" max="278" width="7.57421875" style="2" customWidth="1"/>
    <col min="279" max="512" width="15.140625" style="2" customWidth="1"/>
    <col min="513" max="513" width="28.00390625" style="2" customWidth="1"/>
    <col min="514" max="514" width="6.57421875" style="2" customWidth="1"/>
    <col min="515" max="515" width="9.140625" style="2" customWidth="1"/>
    <col min="516" max="516" width="16.8515625" style="2" customWidth="1"/>
    <col min="517" max="518" width="11.421875" style="2" customWidth="1"/>
    <col min="519" max="519" width="11.7109375" style="2" customWidth="1"/>
    <col min="520" max="520" width="11.00390625" style="2" customWidth="1"/>
    <col min="521" max="534" width="7.57421875" style="2" customWidth="1"/>
    <col min="535" max="768" width="15.140625" style="2" customWidth="1"/>
    <col min="769" max="769" width="28.00390625" style="2" customWidth="1"/>
    <col min="770" max="770" width="6.57421875" style="2" customWidth="1"/>
    <col min="771" max="771" width="9.140625" style="2" customWidth="1"/>
    <col min="772" max="772" width="16.8515625" style="2" customWidth="1"/>
    <col min="773" max="774" width="11.421875" style="2" customWidth="1"/>
    <col min="775" max="775" width="11.7109375" style="2" customWidth="1"/>
    <col min="776" max="776" width="11.00390625" style="2" customWidth="1"/>
    <col min="777" max="790" width="7.57421875" style="2" customWidth="1"/>
    <col min="791" max="1024" width="15.140625" style="2" customWidth="1"/>
    <col min="1025" max="1025" width="28.00390625" style="2" customWidth="1"/>
    <col min="1026" max="1026" width="6.57421875" style="2" customWidth="1"/>
    <col min="1027" max="1027" width="9.140625" style="2" customWidth="1"/>
    <col min="1028" max="1028" width="16.8515625" style="2" customWidth="1"/>
    <col min="1029" max="1030" width="11.421875" style="2" customWidth="1"/>
    <col min="1031" max="1031" width="11.7109375" style="2" customWidth="1"/>
    <col min="1032" max="1032" width="11.00390625" style="2" customWidth="1"/>
    <col min="1033" max="1046" width="7.57421875" style="2" customWidth="1"/>
    <col min="1047" max="1280" width="15.140625" style="2" customWidth="1"/>
    <col min="1281" max="1281" width="28.00390625" style="2" customWidth="1"/>
    <col min="1282" max="1282" width="6.57421875" style="2" customWidth="1"/>
    <col min="1283" max="1283" width="9.140625" style="2" customWidth="1"/>
    <col min="1284" max="1284" width="16.8515625" style="2" customWidth="1"/>
    <col min="1285" max="1286" width="11.421875" style="2" customWidth="1"/>
    <col min="1287" max="1287" width="11.7109375" style="2" customWidth="1"/>
    <col min="1288" max="1288" width="11.00390625" style="2" customWidth="1"/>
    <col min="1289" max="1302" width="7.57421875" style="2" customWidth="1"/>
    <col min="1303" max="1536" width="15.140625" style="2" customWidth="1"/>
    <col min="1537" max="1537" width="28.00390625" style="2" customWidth="1"/>
    <col min="1538" max="1538" width="6.57421875" style="2" customWidth="1"/>
    <col min="1539" max="1539" width="9.140625" style="2" customWidth="1"/>
    <col min="1540" max="1540" width="16.8515625" style="2" customWidth="1"/>
    <col min="1541" max="1542" width="11.421875" style="2" customWidth="1"/>
    <col min="1543" max="1543" width="11.7109375" style="2" customWidth="1"/>
    <col min="1544" max="1544" width="11.00390625" style="2" customWidth="1"/>
    <col min="1545" max="1558" width="7.57421875" style="2" customWidth="1"/>
    <col min="1559" max="1792" width="15.140625" style="2" customWidth="1"/>
    <col min="1793" max="1793" width="28.00390625" style="2" customWidth="1"/>
    <col min="1794" max="1794" width="6.57421875" style="2" customWidth="1"/>
    <col min="1795" max="1795" width="9.140625" style="2" customWidth="1"/>
    <col min="1796" max="1796" width="16.8515625" style="2" customWidth="1"/>
    <col min="1797" max="1798" width="11.421875" style="2" customWidth="1"/>
    <col min="1799" max="1799" width="11.7109375" style="2" customWidth="1"/>
    <col min="1800" max="1800" width="11.00390625" style="2" customWidth="1"/>
    <col min="1801" max="1814" width="7.57421875" style="2" customWidth="1"/>
    <col min="1815" max="2048" width="15.140625" style="2" customWidth="1"/>
    <col min="2049" max="2049" width="28.00390625" style="2" customWidth="1"/>
    <col min="2050" max="2050" width="6.57421875" style="2" customWidth="1"/>
    <col min="2051" max="2051" width="9.140625" style="2" customWidth="1"/>
    <col min="2052" max="2052" width="16.8515625" style="2" customWidth="1"/>
    <col min="2053" max="2054" width="11.421875" style="2" customWidth="1"/>
    <col min="2055" max="2055" width="11.7109375" style="2" customWidth="1"/>
    <col min="2056" max="2056" width="11.00390625" style="2" customWidth="1"/>
    <col min="2057" max="2070" width="7.57421875" style="2" customWidth="1"/>
    <col min="2071" max="2304" width="15.140625" style="2" customWidth="1"/>
    <col min="2305" max="2305" width="28.00390625" style="2" customWidth="1"/>
    <col min="2306" max="2306" width="6.57421875" style="2" customWidth="1"/>
    <col min="2307" max="2307" width="9.140625" style="2" customWidth="1"/>
    <col min="2308" max="2308" width="16.8515625" style="2" customWidth="1"/>
    <col min="2309" max="2310" width="11.421875" style="2" customWidth="1"/>
    <col min="2311" max="2311" width="11.7109375" style="2" customWidth="1"/>
    <col min="2312" max="2312" width="11.00390625" style="2" customWidth="1"/>
    <col min="2313" max="2326" width="7.57421875" style="2" customWidth="1"/>
    <col min="2327" max="2560" width="15.140625" style="2" customWidth="1"/>
    <col min="2561" max="2561" width="28.00390625" style="2" customWidth="1"/>
    <col min="2562" max="2562" width="6.57421875" style="2" customWidth="1"/>
    <col min="2563" max="2563" width="9.140625" style="2" customWidth="1"/>
    <col min="2564" max="2564" width="16.8515625" style="2" customWidth="1"/>
    <col min="2565" max="2566" width="11.421875" style="2" customWidth="1"/>
    <col min="2567" max="2567" width="11.7109375" style="2" customWidth="1"/>
    <col min="2568" max="2568" width="11.00390625" style="2" customWidth="1"/>
    <col min="2569" max="2582" width="7.57421875" style="2" customWidth="1"/>
    <col min="2583" max="2816" width="15.140625" style="2" customWidth="1"/>
    <col min="2817" max="2817" width="28.00390625" style="2" customWidth="1"/>
    <col min="2818" max="2818" width="6.57421875" style="2" customWidth="1"/>
    <col min="2819" max="2819" width="9.140625" style="2" customWidth="1"/>
    <col min="2820" max="2820" width="16.8515625" style="2" customWidth="1"/>
    <col min="2821" max="2822" width="11.421875" style="2" customWidth="1"/>
    <col min="2823" max="2823" width="11.7109375" style="2" customWidth="1"/>
    <col min="2824" max="2824" width="11.00390625" style="2" customWidth="1"/>
    <col min="2825" max="2838" width="7.57421875" style="2" customWidth="1"/>
    <col min="2839" max="3072" width="15.140625" style="2" customWidth="1"/>
    <col min="3073" max="3073" width="28.00390625" style="2" customWidth="1"/>
    <col min="3074" max="3074" width="6.57421875" style="2" customWidth="1"/>
    <col min="3075" max="3075" width="9.140625" style="2" customWidth="1"/>
    <col min="3076" max="3076" width="16.8515625" style="2" customWidth="1"/>
    <col min="3077" max="3078" width="11.421875" style="2" customWidth="1"/>
    <col min="3079" max="3079" width="11.7109375" style="2" customWidth="1"/>
    <col min="3080" max="3080" width="11.00390625" style="2" customWidth="1"/>
    <col min="3081" max="3094" width="7.57421875" style="2" customWidth="1"/>
    <col min="3095" max="3328" width="15.140625" style="2" customWidth="1"/>
    <col min="3329" max="3329" width="28.00390625" style="2" customWidth="1"/>
    <col min="3330" max="3330" width="6.57421875" style="2" customWidth="1"/>
    <col min="3331" max="3331" width="9.140625" style="2" customWidth="1"/>
    <col min="3332" max="3332" width="16.8515625" style="2" customWidth="1"/>
    <col min="3333" max="3334" width="11.421875" style="2" customWidth="1"/>
    <col min="3335" max="3335" width="11.7109375" style="2" customWidth="1"/>
    <col min="3336" max="3336" width="11.00390625" style="2" customWidth="1"/>
    <col min="3337" max="3350" width="7.57421875" style="2" customWidth="1"/>
    <col min="3351" max="3584" width="15.140625" style="2" customWidth="1"/>
    <col min="3585" max="3585" width="28.00390625" style="2" customWidth="1"/>
    <col min="3586" max="3586" width="6.57421875" style="2" customWidth="1"/>
    <col min="3587" max="3587" width="9.140625" style="2" customWidth="1"/>
    <col min="3588" max="3588" width="16.8515625" style="2" customWidth="1"/>
    <col min="3589" max="3590" width="11.421875" style="2" customWidth="1"/>
    <col min="3591" max="3591" width="11.7109375" style="2" customWidth="1"/>
    <col min="3592" max="3592" width="11.00390625" style="2" customWidth="1"/>
    <col min="3593" max="3606" width="7.57421875" style="2" customWidth="1"/>
    <col min="3607" max="3840" width="15.140625" style="2" customWidth="1"/>
    <col min="3841" max="3841" width="28.00390625" style="2" customWidth="1"/>
    <col min="3842" max="3842" width="6.57421875" style="2" customWidth="1"/>
    <col min="3843" max="3843" width="9.140625" style="2" customWidth="1"/>
    <col min="3844" max="3844" width="16.8515625" style="2" customWidth="1"/>
    <col min="3845" max="3846" width="11.421875" style="2" customWidth="1"/>
    <col min="3847" max="3847" width="11.7109375" style="2" customWidth="1"/>
    <col min="3848" max="3848" width="11.00390625" style="2" customWidth="1"/>
    <col min="3849" max="3862" width="7.57421875" style="2" customWidth="1"/>
    <col min="3863" max="4096" width="15.140625" style="2" customWidth="1"/>
    <col min="4097" max="4097" width="28.00390625" style="2" customWidth="1"/>
    <col min="4098" max="4098" width="6.57421875" style="2" customWidth="1"/>
    <col min="4099" max="4099" width="9.140625" style="2" customWidth="1"/>
    <col min="4100" max="4100" width="16.8515625" style="2" customWidth="1"/>
    <col min="4101" max="4102" width="11.421875" style="2" customWidth="1"/>
    <col min="4103" max="4103" width="11.7109375" style="2" customWidth="1"/>
    <col min="4104" max="4104" width="11.00390625" style="2" customWidth="1"/>
    <col min="4105" max="4118" width="7.57421875" style="2" customWidth="1"/>
    <col min="4119" max="4352" width="15.140625" style="2" customWidth="1"/>
    <col min="4353" max="4353" width="28.00390625" style="2" customWidth="1"/>
    <col min="4354" max="4354" width="6.57421875" style="2" customWidth="1"/>
    <col min="4355" max="4355" width="9.140625" style="2" customWidth="1"/>
    <col min="4356" max="4356" width="16.8515625" style="2" customWidth="1"/>
    <col min="4357" max="4358" width="11.421875" style="2" customWidth="1"/>
    <col min="4359" max="4359" width="11.7109375" style="2" customWidth="1"/>
    <col min="4360" max="4360" width="11.00390625" style="2" customWidth="1"/>
    <col min="4361" max="4374" width="7.57421875" style="2" customWidth="1"/>
    <col min="4375" max="4608" width="15.140625" style="2" customWidth="1"/>
    <col min="4609" max="4609" width="28.00390625" style="2" customWidth="1"/>
    <col min="4610" max="4610" width="6.57421875" style="2" customWidth="1"/>
    <col min="4611" max="4611" width="9.140625" style="2" customWidth="1"/>
    <col min="4612" max="4612" width="16.8515625" style="2" customWidth="1"/>
    <col min="4613" max="4614" width="11.421875" style="2" customWidth="1"/>
    <col min="4615" max="4615" width="11.7109375" style="2" customWidth="1"/>
    <col min="4616" max="4616" width="11.00390625" style="2" customWidth="1"/>
    <col min="4617" max="4630" width="7.57421875" style="2" customWidth="1"/>
    <col min="4631" max="4864" width="15.140625" style="2" customWidth="1"/>
    <col min="4865" max="4865" width="28.00390625" style="2" customWidth="1"/>
    <col min="4866" max="4866" width="6.57421875" style="2" customWidth="1"/>
    <col min="4867" max="4867" width="9.140625" style="2" customWidth="1"/>
    <col min="4868" max="4868" width="16.8515625" style="2" customWidth="1"/>
    <col min="4869" max="4870" width="11.421875" style="2" customWidth="1"/>
    <col min="4871" max="4871" width="11.7109375" style="2" customWidth="1"/>
    <col min="4872" max="4872" width="11.00390625" style="2" customWidth="1"/>
    <col min="4873" max="4886" width="7.57421875" style="2" customWidth="1"/>
    <col min="4887" max="5120" width="15.140625" style="2" customWidth="1"/>
    <col min="5121" max="5121" width="28.00390625" style="2" customWidth="1"/>
    <col min="5122" max="5122" width="6.57421875" style="2" customWidth="1"/>
    <col min="5123" max="5123" width="9.140625" style="2" customWidth="1"/>
    <col min="5124" max="5124" width="16.8515625" style="2" customWidth="1"/>
    <col min="5125" max="5126" width="11.421875" style="2" customWidth="1"/>
    <col min="5127" max="5127" width="11.7109375" style="2" customWidth="1"/>
    <col min="5128" max="5128" width="11.00390625" style="2" customWidth="1"/>
    <col min="5129" max="5142" width="7.57421875" style="2" customWidth="1"/>
    <col min="5143" max="5376" width="15.140625" style="2" customWidth="1"/>
    <col min="5377" max="5377" width="28.00390625" style="2" customWidth="1"/>
    <col min="5378" max="5378" width="6.57421875" style="2" customWidth="1"/>
    <col min="5379" max="5379" width="9.140625" style="2" customWidth="1"/>
    <col min="5380" max="5380" width="16.8515625" style="2" customWidth="1"/>
    <col min="5381" max="5382" width="11.421875" style="2" customWidth="1"/>
    <col min="5383" max="5383" width="11.7109375" style="2" customWidth="1"/>
    <col min="5384" max="5384" width="11.00390625" style="2" customWidth="1"/>
    <col min="5385" max="5398" width="7.57421875" style="2" customWidth="1"/>
    <col min="5399" max="5632" width="15.140625" style="2" customWidth="1"/>
    <col min="5633" max="5633" width="28.00390625" style="2" customWidth="1"/>
    <col min="5634" max="5634" width="6.57421875" style="2" customWidth="1"/>
    <col min="5635" max="5635" width="9.140625" style="2" customWidth="1"/>
    <col min="5636" max="5636" width="16.8515625" style="2" customWidth="1"/>
    <col min="5637" max="5638" width="11.421875" style="2" customWidth="1"/>
    <col min="5639" max="5639" width="11.7109375" style="2" customWidth="1"/>
    <col min="5640" max="5640" width="11.00390625" style="2" customWidth="1"/>
    <col min="5641" max="5654" width="7.57421875" style="2" customWidth="1"/>
    <col min="5655" max="5888" width="15.140625" style="2" customWidth="1"/>
    <col min="5889" max="5889" width="28.00390625" style="2" customWidth="1"/>
    <col min="5890" max="5890" width="6.57421875" style="2" customWidth="1"/>
    <col min="5891" max="5891" width="9.140625" style="2" customWidth="1"/>
    <col min="5892" max="5892" width="16.8515625" style="2" customWidth="1"/>
    <col min="5893" max="5894" width="11.421875" style="2" customWidth="1"/>
    <col min="5895" max="5895" width="11.7109375" style="2" customWidth="1"/>
    <col min="5896" max="5896" width="11.00390625" style="2" customWidth="1"/>
    <col min="5897" max="5910" width="7.57421875" style="2" customWidth="1"/>
    <col min="5911" max="6144" width="15.140625" style="2" customWidth="1"/>
    <col min="6145" max="6145" width="28.00390625" style="2" customWidth="1"/>
    <col min="6146" max="6146" width="6.57421875" style="2" customWidth="1"/>
    <col min="6147" max="6147" width="9.140625" style="2" customWidth="1"/>
    <col min="6148" max="6148" width="16.8515625" style="2" customWidth="1"/>
    <col min="6149" max="6150" width="11.421875" style="2" customWidth="1"/>
    <col min="6151" max="6151" width="11.7109375" style="2" customWidth="1"/>
    <col min="6152" max="6152" width="11.00390625" style="2" customWidth="1"/>
    <col min="6153" max="6166" width="7.57421875" style="2" customWidth="1"/>
    <col min="6167" max="6400" width="15.140625" style="2" customWidth="1"/>
    <col min="6401" max="6401" width="28.00390625" style="2" customWidth="1"/>
    <col min="6402" max="6402" width="6.57421875" style="2" customWidth="1"/>
    <col min="6403" max="6403" width="9.140625" style="2" customWidth="1"/>
    <col min="6404" max="6404" width="16.8515625" style="2" customWidth="1"/>
    <col min="6405" max="6406" width="11.421875" style="2" customWidth="1"/>
    <col min="6407" max="6407" width="11.7109375" style="2" customWidth="1"/>
    <col min="6408" max="6408" width="11.00390625" style="2" customWidth="1"/>
    <col min="6409" max="6422" width="7.57421875" style="2" customWidth="1"/>
    <col min="6423" max="6656" width="15.140625" style="2" customWidth="1"/>
    <col min="6657" max="6657" width="28.00390625" style="2" customWidth="1"/>
    <col min="6658" max="6658" width="6.57421875" style="2" customWidth="1"/>
    <col min="6659" max="6659" width="9.140625" style="2" customWidth="1"/>
    <col min="6660" max="6660" width="16.8515625" style="2" customWidth="1"/>
    <col min="6661" max="6662" width="11.421875" style="2" customWidth="1"/>
    <col min="6663" max="6663" width="11.7109375" style="2" customWidth="1"/>
    <col min="6664" max="6664" width="11.00390625" style="2" customWidth="1"/>
    <col min="6665" max="6678" width="7.57421875" style="2" customWidth="1"/>
    <col min="6679" max="6912" width="15.140625" style="2" customWidth="1"/>
    <col min="6913" max="6913" width="28.00390625" style="2" customWidth="1"/>
    <col min="6914" max="6914" width="6.57421875" style="2" customWidth="1"/>
    <col min="6915" max="6915" width="9.140625" style="2" customWidth="1"/>
    <col min="6916" max="6916" width="16.8515625" style="2" customWidth="1"/>
    <col min="6917" max="6918" width="11.421875" style="2" customWidth="1"/>
    <col min="6919" max="6919" width="11.7109375" style="2" customWidth="1"/>
    <col min="6920" max="6920" width="11.00390625" style="2" customWidth="1"/>
    <col min="6921" max="6934" width="7.57421875" style="2" customWidth="1"/>
    <col min="6935" max="7168" width="15.140625" style="2" customWidth="1"/>
    <col min="7169" max="7169" width="28.00390625" style="2" customWidth="1"/>
    <col min="7170" max="7170" width="6.57421875" style="2" customWidth="1"/>
    <col min="7171" max="7171" width="9.140625" style="2" customWidth="1"/>
    <col min="7172" max="7172" width="16.8515625" style="2" customWidth="1"/>
    <col min="7173" max="7174" width="11.421875" style="2" customWidth="1"/>
    <col min="7175" max="7175" width="11.7109375" style="2" customWidth="1"/>
    <col min="7176" max="7176" width="11.00390625" style="2" customWidth="1"/>
    <col min="7177" max="7190" width="7.57421875" style="2" customWidth="1"/>
    <col min="7191" max="7424" width="15.140625" style="2" customWidth="1"/>
    <col min="7425" max="7425" width="28.00390625" style="2" customWidth="1"/>
    <col min="7426" max="7426" width="6.57421875" style="2" customWidth="1"/>
    <col min="7427" max="7427" width="9.140625" style="2" customWidth="1"/>
    <col min="7428" max="7428" width="16.8515625" style="2" customWidth="1"/>
    <col min="7429" max="7430" width="11.421875" style="2" customWidth="1"/>
    <col min="7431" max="7431" width="11.7109375" style="2" customWidth="1"/>
    <col min="7432" max="7432" width="11.00390625" style="2" customWidth="1"/>
    <col min="7433" max="7446" width="7.57421875" style="2" customWidth="1"/>
    <col min="7447" max="7680" width="15.140625" style="2" customWidth="1"/>
    <col min="7681" max="7681" width="28.00390625" style="2" customWidth="1"/>
    <col min="7682" max="7682" width="6.57421875" style="2" customWidth="1"/>
    <col min="7683" max="7683" width="9.140625" style="2" customWidth="1"/>
    <col min="7684" max="7684" width="16.8515625" style="2" customWidth="1"/>
    <col min="7685" max="7686" width="11.421875" style="2" customWidth="1"/>
    <col min="7687" max="7687" width="11.7109375" style="2" customWidth="1"/>
    <col min="7688" max="7688" width="11.00390625" style="2" customWidth="1"/>
    <col min="7689" max="7702" width="7.57421875" style="2" customWidth="1"/>
    <col min="7703" max="7936" width="15.140625" style="2" customWidth="1"/>
    <col min="7937" max="7937" width="28.00390625" style="2" customWidth="1"/>
    <col min="7938" max="7938" width="6.57421875" style="2" customWidth="1"/>
    <col min="7939" max="7939" width="9.140625" style="2" customWidth="1"/>
    <col min="7940" max="7940" width="16.8515625" style="2" customWidth="1"/>
    <col min="7941" max="7942" width="11.421875" style="2" customWidth="1"/>
    <col min="7943" max="7943" width="11.7109375" style="2" customWidth="1"/>
    <col min="7944" max="7944" width="11.00390625" style="2" customWidth="1"/>
    <col min="7945" max="7958" width="7.57421875" style="2" customWidth="1"/>
    <col min="7959" max="8192" width="15.140625" style="2" customWidth="1"/>
    <col min="8193" max="8193" width="28.00390625" style="2" customWidth="1"/>
    <col min="8194" max="8194" width="6.57421875" style="2" customWidth="1"/>
    <col min="8195" max="8195" width="9.140625" style="2" customWidth="1"/>
    <col min="8196" max="8196" width="16.8515625" style="2" customWidth="1"/>
    <col min="8197" max="8198" width="11.421875" style="2" customWidth="1"/>
    <col min="8199" max="8199" width="11.7109375" style="2" customWidth="1"/>
    <col min="8200" max="8200" width="11.00390625" style="2" customWidth="1"/>
    <col min="8201" max="8214" width="7.57421875" style="2" customWidth="1"/>
    <col min="8215" max="8448" width="15.140625" style="2" customWidth="1"/>
    <col min="8449" max="8449" width="28.00390625" style="2" customWidth="1"/>
    <col min="8450" max="8450" width="6.57421875" style="2" customWidth="1"/>
    <col min="8451" max="8451" width="9.140625" style="2" customWidth="1"/>
    <col min="8452" max="8452" width="16.8515625" style="2" customWidth="1"/>
    <col min="8453" max="8454" width="11.421875" style="2" customWidth="1"/>
    <col min="8455" max="8455" width="11.7109375" style="2" customWidth="1"/>
    <col min="8456" max="8456" width="11.00390625" style="2" customWidth="1"/>
    <col min="8457" max="8470" width="7.57421875" style="2" customWidth="1"/>
    <col min="8471" max="8704" width="15.140625" style="2" customWidth="1"/>
    <col min="8705" max="8705" width="28.00390625" style="2" customWidth="1"/>
    <col min="8706" max="8706" width="6.57421875" style="2" customWidth="1"/>
    <col min="8707" max="8707" width="9.140625" style="2" customWidth="1"/>
    <col min="8708" max="8708" width="16.8515625" style="2" customWidth="1"/>
    <col min="8709" max="8710" width="11.421875" style="2" customWidth="1"/>
    <col min="8711" max="8711" width="11.7109375" style="2" customWidth="1"/>
    <col min="8712" max="8712" width="11.00390625" style="2" customWidth="1"/>
    <col min="8713" max="8726" width="7.57421875" style="2" customWidth="1"/>
    <col min="8727" max="8960" width="15.140625" style="2" customWidth="1"/>
    <col min="8961" max="8961" width="28.00390625" style="2" customWidth="1"/>
    <col min="8962" max="8962" width="6.57421875" style="2" customWidth="1"/>
    <col min="8963" max="8963" width="9.140625" style="2" customWidth="1"/>
    <col min="8964" max="8964" width="16.8515625" style="2" customWidth="1"/>
    <col min="8965" max="8966" width="11.421875" style="2" customWidth="1"/>
    <col min="8967" max="8967" width="11.7109375" style="2" customWidth="1"/>
    <col min="8968" max="8968" width="11.00390625" style="2" customWidth="1"/>
    <col min="8969" max="8982" width="7.57421875" style="2" customWidth="1"/>
    <col min="8983" max="9216" width="15.140625" style="2" customWidth="1"/>
    <col min="9217" max="9217" width="28.00390625" style="2" customWidth="1"/>
    <col min="9218" max="9218" width="6.57421875" style="2" customWidth="1"/>
    <col min="9219" max="9219" width="9.140625" style="2" customWidth="1"/>
    <col min="9220" max="9220" width="16.8515625" style="2" customWidth="1"/>
    <col min="9221" max="9222" width="11.421875" style="2" customWidth="1"/>
    <col min="9223" max="9223" width="11.7109375" style="2" customWidth="1"/>
    <col min="9224" max="9224" width="11.00390625" style="2" customWidth="1"/>
    <col min="9225" max="9238" width="7.57421875" style="2" customWidth="1"/>
    <col min="9239" max="9472" width="15.140625" style="2" customWidth="1"/>
    <col min="9473" max="9473" width="28.00390625" style="2" customWidth="1"/>
    <col min="9474" max="9474" width="6.57421875" style="2" customWidth="1"/>
    <col min="9475" max="9475" width="9.140625" style="2" customWidth="1"/>
    <col min="9476" max="9476" width="16.8515625" style="2" customWidth="1"/>
    <col min="9477" max="9478" width="11.421875" style="2" customWidth="1"/>
    <col min="9479" max="9479" width="11.7109375" style="2" customWidth="1"/>
    <col min="9480" max="9480" width="11.00390625" style="2" customWidth="1"/>
    <col min="9481" max="9494" width="7.57421875" style="2" customWidth="1"/>
    <col min="9495" max="9728" width="15.140625" style="2" customWidth="1"/>
    <col min="9729" max="9729" width="28.00390625" style="2" customWidth="1"/>
    <col min="9730" max="9730" width="6.57421875" style="2" customWidth="1"/>
    <col min="9731" max="9731" width="9.140625" style="2" customWidth="1"/>
    <col min="9732" max="9732" width="16.8515625" style="2" customWidth="1"/>
    <col min="9733" max="9734" width="11.421875" style="2" customWidth="1"/>
    <col min="9735" max="9735" width="11.7109375" style="2" customWidth="1"/>
    <col min="9736" max="9736" width="11.00390625" style="2" customWidth="1"/>
    <col min="9737" max="9750" width="7.57421875" style="2" customWidth="1"/>
    <col min="9751" max="9984" width="15.140625" style="2" customWidth="1"/>
    <col min="9985" max="9985" width="28.00390625" style="2" customWidth="1"/>
    <col min="9986" max="9986" width="6.57421875" style="2" customWidth="1"/>
    <col min="9987" max="9987" width="9.140625" style="2" customWidth="1"/>
    <col min="9988" max="9988" width="16.8515625" style="2" customWidth="1"/>
    <col min="9989" max="9990" width="11.421875" style="2" customWidth="1"/>
    <col min="9991" max="9991" width="11.7109375" style="2" customWidth="1"/>
    <col min="9992" max="9992" width="11.00390625" style="2" customWidth="1"/>
    <col min="9993" max="10006" width="7.57421875" style="2" customWidth="1"/>
    <col min="10007" max="10240" width="15.140625" style="2" customWidth="1"/>
    <col min="10241" max="10241" width="28.00390625" style="2" customWidth="1"/>
    <col min="10242" max="10242" width="6.57421875" style="2" customWidth="1"/>
    <col min="10243" max="10243" width="9.140625" style="2" customWidth="1"/>
    <col min="10244" max="10244" width="16.8515625" style="2" customWidth="1"/>
    <col min="10245" max="10246" width="11.421875" style="2" customWidth="1"/>
    <col min="10247" max="10247" width="11.7109375" style="2" customWidth="1"/>
    <col min="10248" max="10248" width="11.00390625" style="2" customWidth="1"/>
    <col min="10249" max="10262" width="7.57421875" style="2" customWidth="1"/>
    <col min="10263" max="10496" width="15.140625" style="2" customWidth="1"/>
    <col min="10497" max="10497" width="28.00390625" style="2" customWidth="1"/>
    <col min="10498" max="10498" width="6.57421875" style="2" customWidth="1"/>
    <col min="10499" max="10499" width="9.140625" style="2" customWidth="1"/>
    <col min="10500" max="10500" width="16.8515625" style="2" customWidth="1"/>
    <col min="10501" max="10502" width="11.421875" style="2" customWidth="1"/>
    <col min="10503" max="10503" width="11.7109375" style="2" customWidth="1"/>
    <col min="10504" max="10504" width="11.00390625" style="2" customWidth="1"/>
    <col min="10505" max="10518" width="7.57421875" style="2" customWidth="1"/>
    <col min="10519" max="10752" width="15.140625" style="2" customWidth="1"/>
    <col min="10753" max="10753" width="28.00390625" style="2" customWidth="1"/>
    <col min="10754" max="10754" width="6.57421875" style="2" customWidth="1"/>
    <col min="10755" max="10755" width="9.140625" style="2" customWidth="1"/>
    <col min="10756" max="10756" width="16.8515625" style="2" customWidth="1"/>
    <col min="10757" max="10758" width="11.421875" style="2" customWidth="1"/>
    <col min="10759" max="10759" width="11.7109375" style="2" customWidth="1"/>
    <col min="10760" max="10760" width="11.00390625" style="2" customWidth="1"/>
    <col min="10761" max="10774" width="7.57421875" style="2" customWidth="1"/>
    <col min="10775" max="11008" width="15.140625" style="2" customWidth="1"/>
    <col min="11009" max="11009" width="28.00390625" style="2" customWidth="1"/>
    <col min="11010" max="11010" width="6.57421875" style="2" customWidth="1"/>
    <col min="11011" max="11011" width="9.140625" style="2" customWidth="1"/>
    <col min="11012" max="11012" width="16.8515625" style="2" customWidth="1"/>
    <col min="11013" max="11014" width="11.421875" style="2" customWidth="1"/>
    <col min="11015" max="11015" width="11.7109375" style="2" customWidth="1"/>
    <col min="11016" max="11016" width="11.00390625" style="2" customWidth="1"/>
    <col min="11017" max="11030" width="7.57421875" style="2" customWidth="1"/>
    <col min="11031" max="11264" width="15.140625" style="2" customWidth="1"/>
    <col min="11265" max="11265" width="28.00390625" style="2" customWidth="1"/>
    <col min="11266" max="11266" width="6.57421875" style="2" customWidth="1"/>
    <col min="11267" max="11267" width="9.140625" style="2" customWidth="1"/>
    <col min="11268" max="11268" width="16.8515625" style="2" customWidth="1"/>
    <col min="11269" max="11270" width="11.421875" style="2" customWidth="1"/>
    <col min="11271" max="11271" width="11.7109375" style="2" customWidth="1"/>
    <col min="11272" max="11272" width="11.00390625" style="2" customWidth="1"/>
    <col min="11273" max="11286" width="7.57421875" style="2" customWidth="1"/>
    <col min="11287" max="11520" width="15.140625" style="2" customWidth="1"/>
    <col min="11521" max="11521" width="28.00390625" style="2" customWidth="1"/>
    <col min="11522" max="11522" width="6.57421875" style="2" customWidth="1"/>
    <col min="11523" max="11523" width="9.140625" style="2" customWidth="1"/>
    <col min="11524" max="11524" width="16.8515625" style="2" customWidth="1"/>
    <col min="11525" max="11526" width="11.421875" style="2" customWidth="1"/>
    <col min="11527" max="11527" width="11.7109375" style="2" customWidth="1"/>
    <col min="11528" max="11528" width="11.00390625" style="2" customWidth="1"/>
    <col min="11529" max="11542" width="7.57421875" style="2" customWidth="1"/>
    <col min="11543" max="11776" width="15.140625" style="2" customWidth="1"/>
    <col min="11777" max="11777" width="28.00390625" style="2" customWidth="1"/>
    <col min="11778" max="11778" width="6.57421875" style="2" customWidth="1"/>
    <col min="11779" max="11779" width="9.140625" style="2" customWidth="1"/>
    <col min="11780" max="11780" width="16.8515625" style="2" customWidth="1"/>
    <col min="11781" max="11782" width="11.421875" style="2" customWidth="1"/>
    <col min="11783" max="11783" width="11.7109375" style="2" customWidth="1"/>
    <col min="11784" max="11784" width="11.00390625" style="2" customWidth="1"/>
    <col min="11785" max="11798" width="7.57421875" style="2" customWidth="1"/>
    <col min="11799" max="12032" width="15.140625" style="2" customWidth="1"/>
    <col min="12033" max="12033" width="28.00390625" style="2" customWidth="1"/>
    <col min="12034" max="12034" width="6.57421875" style="2" customWidth="1"/>
    <col min="12035" max="12035" width="9.140625" style="2" customWidth="1"/>
    <col min="12036" max="12036" width="16.8515625" style="2" customWidth="1"/>
    <col min="12037" max="12038" width="11.421875" style="2" customWidth="1"/>
    <col min="12039" max="12039" width="11.7109375" style="2" customWidth="1"/>
    <col min="12040" max="12040" width="11.00390625" style="2" customWidth="1"/>
    <col min="12041" max="12054" width="7.57421875" style="2" customWidth="1"/>
    <col min="12055" max="12288" width="15.140625" style="2" customWidth="1"/>
    <col min="12289" max="12289" width="28.00390625" style="2" customWidth="1"/>
    <col min="12290" max="12290" width="6.57421875" style="2" customWidth="1"/>
    <col min="12291" max="12291" width="9.140625" style="2" customWidth="1"/>
    <col min="12292" max="12292" width="16.8515625" style="2" customWidth="1"/>
    <col min="12293" max="12294" width="11.421875" style="2" customWidth="1"/>
    <col min="12295" max="12295" width="11.7109375" style="2" customWidth="1"/>
    <col min="12296" max="12296" width="11.00390625" style="2" customWidth="1"/>
    <col min="12297" max="12310" width="7.57421875" style="2" customWidth="1"/>
    <col min="12311" max="12544" width="15.140625" style="2" customWidth="1"/>
    <col min="12545" max="12545" width="28.00390625" style="2" customWidth="1"/>
    <col min="12546" max="12546" width="6.57421875" style="2" customWidth="1"/>
    <col min="12547" max="12547" width="9.140625" style="2" customWidth="1"/>
    <col min="12548" max="12548" width="16.8515625" style="2" customWidth="1"/>
    <col min="12549" max="12550" width="11.421875" style="2" customWidth="1"/>
    <col min="12551" max="12551" width="11.7109375" style="2" customWidth="1"/>
    <col min="12552" max="12552" width="11.00390625" style="2" customWidth="1"/>
    <col min="12553" max="12566" width="7.57421875" style="2" customWidth="1"/>
    <col min="12567" max="12800" width="15.140625" style="2" customWidth="1"/>
    <col min="12801" max="12801" width="28.00390625" style="2" customWidth="1"/>
    <col min="12802" max="12802" width="6.57421875" style="2" customWidth="1"/>
    <col min="12803" max="12803" width="9.140625" style="2" customWidth="1"/>
    <col min="12804" max="12804" width="16.8515625" style="2" customWidth="1"/>
    <col min="12805" max="12806" width="11.421875" style="2" customWidth="1"/>
    <col min="12807" max="12807" width="11.7109375" style="2" customWidth="1"/>
    <col min="12808" max="12808" width="11.00390625" style="2" customWidth="1"/>
    <col min="12809" max="12822" width="7.57421875" style="2" customWidth="1"/>
    <col min="12823" max="13056" width="15.140625" style="2" customWidth="1"/>
    <col min="13057" max="13057" width="28.00390625" style="2" customWidth="1"/>
    <col min="13058" max="13058" width="6.57421875" style="2" customWidth="1"/>
    <col min="13059" max="13059" width="9.140625" style="2" customWidth="1"/>
    <col min="13060" max="13060" width="16.8515625" style="2" customWidth="1"/>
    <col min="13061" max="13062" width="11.421875" style="2" customWidth="1"/>
    <col min="13063" max="13063" width="11.7109375" style="2" customWidth="1"/>
    <col min="13064" max="13064" width="11.00390625" style="2" customWidth="1"/>
    <col min="13065" max="13078" width="7.57421875" style="2" customWidth="1"/>
    <col min="13079" max="13312" width="15.140625" style="2" customWidth="1"/>
    <col min="13313" max="13313" width="28.00390625" style="2" customWidth="1"/>
    <col min="13314" max="13314" width="6.57421875" style="2" customWidth="1"/>
    <col min="13315" max="13315" width="9.140625" style="2" customWidth="1"/>
    <col min="13316" max="13316" width="16.8515625" style="2" customWidth="1"/>
    <col min="13317" max="13318" width="11.421875" style="2" customWidth="1"/>
    <col min="13319" max="13319" width="11.7109375" style="2" customWidth="1"/>
    <col min="13320" max="13320" width="11.00390625" style="2" customWidth="1"/>
    <col min="13321" max="13334" width="7.57421875" style="2" customWidth="1"/>
    <col min="13335" max="13568" width="15.140625" style="2" customWidth="1"/>
    <col min="13569" max="13569" width="28.00390625" style="2" customWidth="1"/>
    <col min="13570" max="13570" width="6.57421875" style="2" customWidth="1"/>
    <col min="13571" max="13571" width="9.140625" style="2" customWidth="1"/>
    <col min="13572" max="13572" width="16.8515625" style="2" customWidth="1"/>
    <col min="13573" max="13574" width="11.421875" style="2" customWidth="1"/>
    <col min="13575" max="13575" width="11.7109375" style="2" customWidth="1"/>
    <col min="13576" max="13576" width="11.00390625" style="2" customWidth="1"/>
    <col min="13577" max="13590" width="7.57421875" style="2" customWidth="1"/>
    <col min="13591" max="13824" width="15.140625" style="2" customWidth="1"/>
    <col min="13825" max="13825" width="28.00390625" style="2" customWidth="1"/>
    <col min="13826" max="13826" width="6.57421875" style="2" customWidth="1"/>
    <col min="13827" max="13827" width="9.140625" style="2" customWidth="1"/>
    <col min="13828" max="13828" width="16.8515625" style="2" customWidth="1"/>
    <col min="13829" max="13830" width="11.421875" style="2" customWidth="1"/>
    <col min="13831" max="13831" width="11.7109375" style="2" customWidth="1"/>
    <col min="13832" max="13832" width="11.00390625" style="2" customWidth="1"/>
    <col min="13833" max="13846" width="7.57421875" style="2" customWidth="1"/>
    <col min="13847" max="14080" width="15.140625" style="2" customWidth="1"/>
    <col min="14081" max="14081" width="28.00390625" style="2" customWidth="1"/>
    <col min="14082" max="14082" width="6.57421875" style="2" customWidth="1"/>
    <col min="14083" max="14083" width="9.140625" style="2" customWidth="1"/>
    <col min="14084" max="14084" width="16.8515625" style="2" customWidth="1"/>
    <col min="14085" max="14086" width="11.421875" style="2" customWidth="1"/>
    <col min="14087" max="14087" width="11.7109375" style="2" customWidth="1"/>
    <col min="14088" max="14088" width="11.00390625" style="2" customWidth="1"/>
    <col min="14089" max="14102" width="7.57421875" style="2" customWidth="1"/>
    <col min="14103" max="14336" width="15.140625" style="2" customWidth="1"/>
    <col min="14337" max="14337" width="28.00390625" style="2" customWidth="1"/>
    <col min="14338" max="14338" width="6.57421875" style="2" customWidth="1"/>
    <col min="14339" max="14339" width="9.140625" style="2" customWidth="1"/>
    <col min="14340" max="14340" width="16.8515625" style="2" customWidth="1"/>
    <col min="14341" max="14342" width="11.421875" style="2" customWidth="1"/>
    <col min="14343" max="14343" width="11.7109375" style="2" customWidth="1"/>
    <col min="14344" max="14344" width="11.00390625" style="2" customWidth="1"/>
    <col min="14345" max="14358" width="7.57421875" style="2" customWidth="1"/>
    <col min="14359" max="14592" width="15.140625" style="2" customWidth="1"/>
    <col min="14593" max="14593" width="28.00390625" style="2" customWidth="1"/>
    <col min="14594" max="14594" width="6.57421875" style="2" customWidth="1"/>
    <col min="14595" max="14595" width="9.140625" style="2" customWidth="1"/>
    <col min="14596" max="14596" width="16.8515625" style="2" customWidth="1"/>
    <col min="14597" max="14598" width="11.421875" style="2" customWidth="1"/>
    <col min="14599" max="14599" width="11.7109375" style="2" customWidth="1"/>
    <col min="14600" max="14600" width="11.00390625" style="2" customWidth="1"/>
    <col min="14601" max="14614" width="7.57421875" style="2" customWidth="1"/>
    <col min="14615" max="14848" width="15.140625" style="2" customWidth="1"/>
    <col min="14849" max="14849" width="28.00390625" style="2" customWidth="1"/>
    <col min="14850" max="14850" width="6.57421875" style="2" customWidth="1"/>
    <col min="14851" max="14851" width="9.140625" style="2" customWidth="1"/>
    <col min="14852" max="14852" width="16.8515625" style="2" customWidth="1"/>
    <col min="14853" max="14854" width="11.421875" style="2" customWidth="1"/>
    <col min="14855" max="14855" width="11.7109375" style="2" customWidth="1"/>
    <col min="14856" max="14856" width="11.00390625" style="2" customWidth="1"/>
    <col min="14857" max="14870" width="7.57421875" style="2" customWidth="1"/>
    <col min="14871" max="15104" width="15.140625" style="2" customWidth="1"/>
    <col min="15105" max="15105" width="28.00390625" style="2" customWidth="1"/>
    <col min="15106" max="15106" width="6.57421875" style="2" customWidth="1"/>
    <col min="15107" max="15107" width="9.140625" style="2" customWidth="1"/>
    <col min="15108" max="15108" width="16.8515625" style="2" customWidth="1"/>
    <col min="15109" max="15110" width="11.421875" style="2" customWidth="1"/>
    <col min="15111" max="15111" width="11.7109375" style="2" customWidth="1"/>
    <col min="15112" max="15112" width="11.00390625" style="2" customWidth="1"/>
    <col min="15113" max="15126" width="7.57421875" style="2" customWidth="1"/>
    <col min="15127" max="15360" width="15.140625" style="2" customWidth="1"/>
    <col min="15361" max="15361" width="28.00390625" style="2" customWidth="1"/>
    <col min="15362" max="15362" width="6.57421875" style="2" customWidth="1"/>
    <col min="15363" max="15363" width="9.140625" style="2" customWidth="1"/>
    <col min="15364" max="15364" width="16.8515625" style="2" customWidth="1"/>
    <col min="15365" max="15366" width="11.421875" style="2" customWidth="1"/>
    <col min="15367" max="15367" width="11.7109375" style="2" customWidth="1"/>
    <col min="15368" max="15368" width="11.00390625" style="2" customWidth="1"/>
    <col min="15369" max="15382" width="7.57421875" style="2" customWidth="1"/>
    <col min="15383" max="15616" width="15.140625" style="2" customWidth="1"/>
    <col min="15617" max="15617" width="28.00390625" style="2" customWidth="1"/>
    <col min="15618" max="15618" width="6.57421875" style="2" customWidth="1"/>
    <col min="15619" max="15619" width="9.140625" style="2" customWidth="1"/>
    <col min="15620" max="15620" width="16.8515625" style="2" customWidth="1"/>
    <col min="15621" max="15622" width="11.421875" style="2" customWidth="1"/>
    <col min="15623" max="15623" width="11.7109375" style="2" customWidth="1"/>
    <col min="15624" max="15624" width="11.00390625" style="2" customWidth="1"/>
    <col min="15625" max="15638" width="7.57421875" style="2" customWidth="1"/>
    <col min="15639" max="15872" width="15.140625" style="2" customWidth="1"/>
    <col min="15873" max="15873" width="28.00390625" style="2" customWidth="1"/>
    <col min="15874" max="15874" width="6.57421875" style="2" customWidth="1"/>
    <col min="15875" max="15875" width="9.140625" style="2" customWidth="1"/>
    <col min="15876" max="15876" width="16.8515625" style="2" customWidth="1"/>
    <col min="15877" max="15878" width="11.421875" style="2" customWidth="1"/>
    <col min="15879" max="15879" width="11.7109375" style="2" customWidth="1"/>
    <col min="15880" max="15880" width="11.00390625" style="2" customWidth="1"/>
    <col min="15881" max="15894" width="7.57421875" style="2" customWidth="1"/>
    <col min="15895" max="16128" width="15.140625" style="2" customWidth="1"/>
    <col min="16129" max="16129" width="28.00390625" style="2" customWidth="1"/>
    <col min="16130" max="16130" width="6.57421875" style="2" customWidth="1"/>
    <col min="16131" max="16131" width="9.140625" style="2" customWidth="1"/>
    <col min="16132" max="16132" width="16.8515625" style="2" customWidth="1"/>
    <col min="16133" max="16134" width="11.421875" style="2" customWidth="1"/>
    <col min="16135" max="16135" width="11.7109375" style="2" customWidth="1"/>
    <col min="16136" max="16136" width="11.00390625" style="2" customWidth="1"/>
    <col min="16137" max="16150" width="7.57421875" style="2" customWidth="1"/>
    <col min="16151" max="16384" width="15.140625" style="2" customWidth="1"/>
  </cols>
  <sheetData>
    <row r="1" spans="1:6" ht="24.75" customHeight="1">
      <c r="A1" s="630" t="s">
        <v>109</v>
      </c>
      <c r="B1" s="630"/>
      <c r="C1" s="630"/>
      <c r="D1" s="630"/>
      <c r="E1" s="630"/>
      <c r="F1" s="1"/>
    </row>
    <row r="2" spans="1:6" ht="24.75" customHeight="1" thickBot="1">
      <c r="A2" s="617" t="s">
        <v>650</v>
      </c>
      <c r="B2" s="617"/>
      <c r="C2" s="617"/>
      <c r="D2" s="617"/>
      <c r="E2" s="617"/>
      <c r="F2" s="1"/>
    </row>
    <row r="3" spans="1:6" ht="15" customHeight="1">
      <c r="A3" s="643" t="s">
        <v>648</v>
      </c>
      <c r="B3" s="640" t="s">
        <v>649</v>
      </c>
      <c r="C3" s="641"/>
      <c r="D3" s="642"/>
      <c r="E3" s="42" t="s">
        <v>6</v>
      </c>
      <c r="F3" s="3"/>
    </row>
    <row r="4" spans="1:22" ht="28.5" customHeight="1">
      <c r="A4" s="644"/>
      <c r="B4" s="43" t="s">
        <v>97</v>
      </c>
      <c r="C4" s="44" t="s">
        <v>98</v>
      </c>
      <c r="D4" s="45" t="s">
        <v>99</v>
      </c>
      <c r="E4" s="46">
        <v>0.21</v>
      </c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6" s="9" customFormat="1" ht="15" customHeight="1">
      <c r="A5" s="644"/>
      <c r="B5" s="26" t="s">
        <v>100</v>
      </c>
      <c r="C5" s="6" t="s">
        <v>651</v>
      </c>
      <c r="D5" s="7">
        <f>'SO01-ARC'!I1398</f>
        <v>0</v>
      </c>
      <c r="E5" s="30">
        <f aca="true" t="shared" si="0" ref="E5:E11">D5*$E$4</f>
        <v>0</v>
      </c>
      <c r="F5" s="8"/>
    </row>
    <row r="6" spans="1:6" s="9" customFormat="1" ht="15" customHeight="1">
      <c r="A6" s="644"/>
      <c r="B6" s="27" t="s">
        <v>101</v>
      </c>
      <c r="C6" s="6" t="s">
        <v>652</v>
      </c>
      <c r="D6" s="7">
        <f>'SO01-ZTI'!I161</f>
        <v>0</v>
      </c>
      <c r="E6" s="30">
        <f t="shared" si="0"/>
        <v>0</v>
      </c>
      <c r="F6" s="8"/>
    </row>
    <row r="7" spans="1:6" s="9" customFormat="1" ht="15" customHeight="1">
      <c r="A7" s="644"/>
      <c r="B7" s="27" t="s">
        <v>653</v>
      </c>
      <c r="C7" s="6" t="s">
        <v>654</v>
      </c>
      <c r="D7" s="7">
        <f>'SO01-EI'!H9</f>
        <v>0</v>
      </c>
      <c r="E7" s="30">
        <f t="shared" si="0"/>
        <v>0</v>
      </c>
      <c r="F7" s="8"/>
    </row>
    <row r="8" spans="1:7" s="9" customFormat="1" ht="15" customHeight="1">
      <c r="A8" s="644"/>
      <c r="B8" s="28" t="s">
        <v>104</v>
      </c>
      <c r="C8" s="6" t="s">
        <v>655</v>
      </c>
      <c r="D8" s="7">
        <f>'SO01-MaR'!K135</f>
        <v>0</v>
      </c>
      <c r="E8" s="30">
        <f t="shared" si="0"/>
        <v>0</v>
      </c>
      <c r="F8" s="8"/>
      <c r="G8" s="10"/>
    </row>
    <row r="9" spans="1:6" s="9" customFormat="1" ht="15" customHeight="1">
      <c r="A9" s="644"/>
      <c r="B9" s="29" t="s">
        <v>102</v>
      </c>
      <c r="C9" s="11" t="s">
        <v>656</v>
      </c>
      <c r="D9" s="12">
        <f>'SO01-UT'!I6</f>
        <v>0</v>
      </c>
      <c r="E9" s="31">
        <f t="shared" si="0"/>
        <v>0</v>
      </c>
      <c r="F9" s="8"/>
    </row>
    <row r="10" spans="1:6" s="9" customFormat="1" ht="15" customHeight="1">
      <c r="A10" s="644"/>
      <c r="B10" s="29" t="s">
        <v>103</v>
      </c>
      <c r="C10" s="11" t="s">
        <v>657</v>
      </c>
      <c r="D10" s="13">
        <f>'SO01-VZT'!G295</f>
        <v>0</v>
      </c>
      <c r="E10" s="32">
        <f t="shared" si="0"/>
        <v>0</v>
      </c>
      <c r="F10" s="8"/>
    </row>
    <row r="11" spans="1:6" s="9" customFormat="1" ht="15" customHeight="1" thickBot="1">
      <c r="A11" s="645"/>
      <c r="B11" s="33" t="s">
        <v>658</v>
      </c>
      <c r="C11" s="34"/>
      <c r="D11" s="35">
        <v>0</v>
      </c>
      <c r="E11" s="36">
        <f t="shared" si="0"/>
        <v>0</v>
      </c>
      <c r="F11" s="8"/>
    </row>
    <row r="12" spans="2:6" s="9" customFormat="1" ht="15">
      <c r="B12" s="14" t="s">
        <v>106</v>
      </c>
      <c r="C12" s="15"/>
      <c r="D12" s="16">
        <f>SUM(D5:D11)</f>
        <v>0</v>
      </c>
      <c r="E12" s="16">
        <f>SUM(E5:E11)</f>
        <v>0</v>
      </c>
      <c r="F12" s="18"/>
    </row>
    <row r="13" spans="2:6" s="9" customFormat="1" ht="15">
      <c r="B13" s="14" t="s">
        <v>107</v>
      </c>
      <c r="C13" s="15"/>
      <c r="D13" s="16">
        <f>D12+E12</f>
        <v>0</v>
      </c>
      <c r="E13" s="19"/>
      <c r="F13" s="8"/>
    </row>
    <row r="14" spans="2:6" s="9" customFormat="1" ht="15.75" thickBot="1">
      <c r="B14" s="14"/>
      <c r="C14" s="15"/>
      <c r="D14" s="16"/>
      <c r="E14" s="19"/>
      <c r="F14" s="8"/>
    </row>
    <row r="15" spans="1:6" s="9" customFormat="1" ht="15" customHeight="1">
      <c r="A15" s="646" t="s">
        <v>660</v>
      </c>
      <c r="B15" s="631" t="s">
        <v>659</v>
      </c>
      <c r="C15" s="632"/>
      <c r="D15" s="633"/>
      <c r="E15" s="37" t="s">
        <v>6</v>
      </c>
      <c r="F15" s="8"/>
    </row>
    <row r="16" spans="1:6" s="9" customFormat="1" ht="30">
      <c r="A16" s="647"/>
      <c r="B16" s="38" t="s">
        <v>97</v>
      </c>
      <c r="C16" s="39" t="s">
        <v>98</v>
      </c>
      <c r="D16" s="40" t="s">
        <v>99</v>
      </c>
      <c r="E16" s="41">
        <v>0.21</v>
      </c>
      <c r="F16" s="8"/>
    </row>
    <row r="17" spans="1:6" s="9" customFormat="1" ht="15.75" thickBot="1">
      <c r="A17" s="648"/>
      <c r="B17" s="164" t="s">
        <v>661</v>
      </c>
      <c r="C17" s="136" t="s">
        <v>660</v>
      </c>
      <c r="D17" s="137">
        <f>SO02!I256</f>
        <v>0</v>
      </c>
      <c r="E17" s="138">
        <f aca="true" t="shared" si="1" ref="E17">D17*$E$4</f>
        <v>0</v>
      </c>
      <c r="F17" s="8"/>
    </row>
    <row r="18" spans="2:6" s="9" customFormat="1" ht="15">
      <c r="B18" s="14" t="s">
        <v>106</v>
      </c>
      <c r="C18" s="15"/>
      <c r="D18" s="16">
        <f>SUM(D17:D17)</f>
        <v>0</v>
      </c>
      <c r="E18" s="17">
        <f>SUM(E17:E17)</f>
        <v>0</v>
      </c>
      <c r="F18" s="8"/>
    </row>
    <row r="19" spans="2:6" s="9" customFormat="1" ht="15">
      <c r="B19" s="14" t="s">
        <v>107</v>
      </c>
      <c r="C19" s="15"/>
      <c r="D19" s="16">
        <f>D18+E18</f>
        <v>0</v>
      </c>
      <c r="E19" s="19"/>
      <c r="F19" s="8"/>
    </row>
    <row r="20" spans="2:6" s="9" customFormat="1" ht="15.75" thickBot="1">
      <c r="B20" s="14"/>
      <c r="C20" s="15"/>
      <c r="D20" s="16"/>
      <c r="E20" s="19"/>
      <c r="F20" s="8"/>
    </row>
    <row r="21" spans="1:6" s="9" customFormat="1" ht="15" customHeight="1">
      <c r="A21" s="634" t="s">
        <v>663</v>
      </c>
      <c r="B21" s="637" t="s">
        <v>675</v>
      </c>
      <c r="C21" s="638"/>
      <c r="D21" s="639"/>
      <c r="E21" s="131" t="s">
        <v>6</v>
      </c>
      <c r="F21" s="8"/>
    </row>
    <row r="22" spans="1:6" s="9" customFormat="1" ht="30">
      <c r="A22" s="635"/>
      <c r="B22" s="132" t="s">
        <v>97</v>
      </c>
      <c r="C22" s="133" t="s">
        <v>98</v>
      </c>
      <c r="D22" s="134" t="s">
        <v>99</v>
      </c>
      <c r="E22" s="135">
        <v>0.21</v>
      </c>
      <c r="F22" s="8"/>
    </row>
    <row r="23" spans="1:6" s="9" customFormat="1" ht="15">
      <c r="A23" s="635"/>
      <c r="B23" s="28" t="s">
        <v>662</v>
      </c>
      <c r="C23" s="6" t="s">
        <v>668</v>
      </c>
      <c r="D23" s="7">
        <f>'SO03-EI'!H9</f>
        <v>0</v>
      </c>
      <c r="E23" s="31">
        <f aca="true" t="shared" si="2" ref="E23:E26">D23*$E$4</f>
        <v>0</v>
      </c>
      <c r="F23" s="8"/>
    </row>
    <row r="24" spans="1:6" s="9" customFormat="1" ht="15">
      <c r="A24" s="635"/>
      <c r="B24" s="130" t="s">
        <v>665</v>
      </c>
      <c r="C24" s="11" t="s">
        <v>669</v>
      </c>
      <c r="D24" s="12">
        <f>'SO03-PK'!I59</f>
        <v>0</v>
      </c>
      <c r="E24" s="31">
        <f t="shared" si="2"/>
        <v>0</v>
      </c>
      <c r="F24" s="8"/>
    </row>
    <row r="25" spans="1:6" s="9" customFormat="1" ht="15">
      <c r="A25" s="635"/>
      <c r="B25" s="130" t="s">
        <v>664</v>
      </c>
      <c r="C25" s="11" t="s">
        <v>670</v>
      </c>
      <c r="D25" s="12">
        <f>'SO03-KN'!I83</f>
        <v>0</v>
      </c>
      <c r="E25" s="31">
        <f t="shared" si="2"/>
        <v>0</v>
      </c>
      <c r="F25" s="8"/>
    </row>
    <row r="26" spans="1:6" s="9" customFormat="1" ht="15">
      <c r="A26" s="635"/>
      <c r="B26" s="130" t="s">
        <v>666</v>
      </c>
      <c r="C26" s="11" t="s">
        <v>671</v>
      </c>
      <c r="D26" s="12">
        <f>'SO03-VPP'!I80</f>
        <v>0</v>
      </c>
      <c r="E26" s="31">
        <f t="shared" si="2"/>
        <v>0</v>
      </c>
      <c r="F26" s="8"/>
    </row>
    <row r="27" spans="1:6" s="9" customFormat="1" ht="15.75" thickBot="1">
      <c r="A27" s="636"/>
      <c r="B27" s="33" t="s">
        <v>667</v>
      </c>
      <c r="C27" s="136" t="s">
        <v>672</v>
      </c>
      <c r="D27" s="137">
        <f>'SO03-VPČ'!I54</f>
        <v>0</v>
      </c>
      <c r="E27" s="138">
        <f>D27*$E$4</f>
        <v>0</v>
      </c>
      <c r="F27" s="8"/>
    </row>
    <row r="28" spans="2:6" s="9" customFormat="1" ht="15">
      <c r="B28" s="14" t="s">
        <v>106</v>
      </c>
      <c r="C28" s="15"/>
      <c r="D28" s="16">
        <f>SUM(D23:D27)</f>
        <v>0</v>
      </c>
      <c r="E28" s="17">
        <f>SUM(E23:E27)</f>
        <v>0</v>
      </c>
      <c r="F28" s="8"/>
    </row>
    <row r="29" spans="2:6" s="9" customFormat="1" ht="15">
      <c r="B29" s="14" t="s">
        <v>107</v>
      </c>
      <c r="C29" s="15"/>
      <c r="D29" s="16">
        <f>D28+E28</f>
        <v>0</v>
      </c>
      <c r="E29" s="19"/>
      <c r="F29" s="8"/>
    </row>
    <row r="30" spans="2:6" s="9" customFormat="1" ht="15.75" thickBot="1">
      <c r="B30" s="14"/>
      <c r="C30" s="15"/>
      <c r="D30" s="16"/>
      <c r="E30" s="19"/>
      <c r="F30" s="8"/>
    </row>
    <row r="31" spans="1:6" s="9" customFormat="1" ht="15">
      <c r="A31" s="618" t="s">
        <v>673</v>
      </c>
      <c r="B31" s="621" t="s">
        <v>674</v>
      </c>
      <c r="C31" s="622"/>
      <c r="D31" s="623"/>
      <c r="E31" s="166" t="s">
        <v>6</v>
      </c>
      <c r="F31" s="8"/>
    </row>
    <row r="32" spans="1:6" s="9" customFormat="1" ht="30">
      <c r="A32" s="619"/>
      <c r="B32" s="167" t="s">
        <v>97</v>
      </c>
      <c r="C32" s="168" t="s">
        <v>98</v>
      </c>
      <c r="D32" s="169" t="s">
        <v>99</v>
      </c>
      <c r="E32" s="170">
        <v>0.21</v>
      </c>
      <c r="F32" s="8"/>
    </row>
    <row r="33" spans="1:6" s="9" customFormat="1" ht="15.75" thickBot="1">
      <c r="A33" s="620"/>
      <c r="B33" s="164"/>
      <c r="C33" s="136"/>
      <c r="D33" s="137">
        <v>0</v>
      </c>
      <c r="E33" s="138">
        <f aca="true" t="shared" si="3" ref="E33">D33*$E$4</f>
        <v>0</v>
      </c>
      <c r="F33" s="8"/>
    </row>
    <row r="34" spans="2:6" s="9" customFormat="1" ht="15">
      <c r="B34" s="14" t="s">
        <v>106</v>
      </c>
      <c r="C34" s="15"/>
      <c r="D34" s="16">
        <f>SUM(D33:D33)</f>
        <v>0</v>
      </c>
      <c r="E34" s="17">
        <f>SUM(E33:E33)</f>
        <v>0</v>
      </c>
      <c r="F34" s="8"/>
    </row>
    <row r="35" spans="2:6" s="9" customFormat="1" ht="15">
      <c r="B35" s="14" t="s">
        <v>107</v>
      </c>
      <c r="C35" s="15"/>
      <c r="D35" s="16">
        <f>D34+E34</f>
        <v>0</v>
      </c>
      <c r="E35" s="19"/>
      <c r="F35" s="8"/>
    </row>
    <row r="36" spans="2:6" s="9" customFormat="1" ht="15.75" thickBot="1">
      <c r="B36" s="14"/>
      <c r="C36" s="15"/>
      <c r="D36" s="16"/>
      <c r="E36" s="19"/>
      <c r="F36" s="8"/>
    </row>
    <row r="37" spans="1:6" s="9" customFormat="1" ht="15">
      <c r="A37" s="624" t="s">
        <v>89</v>
      </c>
      <c r="B37" s="627" t="s">
        <v>105</v>
      </c>
      <c r="C37" s="628"/>
      <c r="D37" s="629"/>
      <c r="E37" s="171" t="s">
        <v>6</v>
      </c>
      <c r="F37" s="8"/>
    </row>
    <row r="38" spans="1:6" s="9" customFormat="1" ht="30">
      <c r="A38" s="625"/>
      <c r="B38" s="172" t="s">
        <v>97</v>
      </c>
      <c r="C38" s="173" t="s">
        <v>98</v>
      </c>
      <c r="D38" s="174" t="s">
        <v>99</v>
      </c>
      <c r="E38" s="175">
        <v>0.21</v>
      </c>
      <c r="F38" s="8"/>
    </row>
    <row r="39" spans="1:6" s="9" customFormat="1" ht="15.75" thickBot="1">
      <c r="A39" s="626"/>
      <c r="B39" s="164" t="s">
        <v>105</v>
      </c>
      <c r="C39" s="136" t="s">
        <v>89</v>
      </c>
      <c r="D39" s="137">
        <f>VRN!I24</f>
        <v>0</v>
      </c>
      <c r="E39" s="138">
        <f aca="true" t="shared" si="4" ref="E39">D39*$E$4</f>
        <v>0</v>
      </c>
      <c r="F39" s="8"/>
    </row>
    <row r="40" spans="2:6" s="9" customFormat="1" ht="15">
      <c r="B40" s="14" t="s">
        <v>106</v>
      </c>
      <c r="C40" s="15"/>
      <c r="D40" s="16">
        <f>SUM(D39:D39)</f>
        <v>0</v>
      </c>
      <c r="E40" s="17">
        <f>SUM(E39:E39)</f>
        <v>0</v>
      </c>
      <c r="F40" s="8"/>
    </row>
    <row r="41" spans="2:6" s="9" customFormat="1" ht="15">
      <c r="B41" s="14" t="s">
        <v>107</v>
      </c>
      <c r="C41" s="15"/>
      <c r="D41" s="16">
        <f>D40+E40</f>
        <v>0</v>
      </c>
      <c r="E41" s="19"/>
      <c r="F41" s="8"/>
    </row>
    <row r="42" spans="2:6" s="9" customFormat="1" ht="15.75" thickBot="1">
      <c r="B42" s="14"/>
      <c r="C42" s="15"/>
      <c r="D42" s="16"/>
      <c r="E42" s="19"/>
      <c r="F42" s="8"/>
    </row>
    <row r="43" spans="1:6" s="9" customFormat="1" ht="15">
      <c r="A43" s="610" t="s">
        <v>505</v>
      </c>
      <c r="B43" s="613" t="s">
        <v>505</v>
      </c>
      <c r="C43" s="614"/>
      <c r="D43" s="615"/>
      <c r="E43" s="144" t="s">
        <v>6</v>
      </c>
      <c r="F43" s="8"/>
    </row>
    <row r="44" spans="1:6" s="9" customFormat="1" ht="30">
      <c r="A44" s="611"/>
      <c r="B44" s="145" t="s">
        <v>97</v>
      </c>
      <c r="C44" s="146" t="s">
        <v>506</v>
      </c>
      <c r="D44" s="147" t="s">
        <v>99</v>
      </c>
      <c r="E44" s="148">
        <v>0.21</v>
      </c>
      <c r="F44" s="8"/>
    </row>
    <row r="45" spans="1:6" s="9" customFormat="1" ht="15">
      <c r="A45" s="611"/>
      <c r="B45" s="143" t="s">
        <v>649</v>
      </c>
      <c r="C45" s="142" t="s">
        <v>648</v>
      </c>
      <c r="D45" s="149">
        <f>D12</f>
        <v>0</v>
      </c>
      <c r="E45" s="165">
        <f>E12</f>
        <v>0</v>
      </c>
      <c r="F45" s="8"/>
    </row>
    <row r="46" spans="1:6" s="9" customFormat="1" ht="15">
      <c r="A46" s="611"/>
      <c r="B46" s="143" t="s">
        <v>659</v>
      </c>
      <c r="C46" s="142" t="s">
        <v>660</v>
      </c>
      <c r="D46" s="149">
        <f>D18</f>
        <v>0</v>
      </c>
      <c r="E46" s="165">
        <f>E18</f>
        <v>0</v>
      </c>
      <c r="F46" s="8"/>
    </row>
    <row r="47" spans="1:6" s="9" customFormat="1" ht="15">
      <c r="A47" s="611"/>
      <c r="B47" s="143" t="s">
        <v>675</v>
      </c>
      <c r="C47" s="142" t="s">
        <v>663</v>
      </c>
      <c r="D47" s="149">
        <f>D28</f>
        <v>0</v>
      </c>
      <c r="E47" s="165">
        <f>E28</f>
        <v>0</v>
      </c>
      <c r="F47" s="8"/>
    </row>
    <row r="48" spans="1:6" s="9" customFormat="1" ht="15">
      <c r="A48" s="611"/>
      <c r="B48" s="143" t="s">
        <v>674</v>
      </c>
      <c r="C48" s="142" t="s">
        <v>673</v>
      </c>
      <c r="D48" s="149">
        <f>D34</f>
        <v>0</v>
      </c>
      <c r="E48" s="165">
        <f>E34</f>
        <v>0</v>
      </c>
      <c r="F48" s="8"/>
    </row>
    <row r="49" spans="1:6" s="9" customFormat="1" ht="15.75" thickBot="1">
      <c r="A49" s="612"/>
      <c r="B49" s="139" t="s">
        <v>1723</v>
      </c>
      <c r="C49" s="140" t="s">
        <v>89</v>
      </c>
      <c r="D49" s="141">
        <f>D40</f>
        <v>0</v>
      </c>
      <c r="E49" s="150">
        <f>E40</f>
        <v>0</v>
      </c>
      <c r="F49" s="8"/>
    </row>
    <row r="50" spans="2:6" s="9" customFormat="1" ht="15">
      <c r="B50" s="14" t="s">
        <v>106</v>
      </c>
      <c r="C50" s="15"/>
      <c r="D50" s="16">
        <f>SUM(D45:D49)</f>
        <v>0</v>
      </c>
      <c r="E50" s="17">
        <f>SUM(E45:E49)</f>
        <v>0</v>
      </c>
      <c r="F50" s="8"/>
    </row>
    <row r="51" spans="2:6" s="9" customFormat="1" ht="15">
      <c r="B51" s="14" t="s">
        <v>107</v>
      </c>
      <c r="C51" s="15"/>
      <c r="D51" s="16">
        <f>D50+E50</f>
        <v>0</v>
      </c>
      <c r="E51" s="19"/>
      <c r="F51" s="8"/>
    </row>
    <row r="52" spans="3:6" ht="12.75">
      <c r="C52" s="21"/>
      <c r="D52" s="22"/>
      <c r="E52" s="23"/>
      <c r="F52" s="23"/>
    </row>
    <row r="53" spans="2:6" ht="12.75">
      <c r="B53" s="600"/>
      <c r="C53" s="21" t="s">
        <v>3126</v>
      </c>
      <c r="D53" s="22"/>
      <c r="E53" s="23"/>
      <c r="F53" s="23"/>
    </row>
    <row r="54" spans="2:6" ht="12.75">
      <c r="B54" s="601"/>
      <c r="C54" s="21"/>
      <c r="D54" s="22"/>
      <c r="E54" s="23"/>
      <c r="F54" s="23"/>
    </row>
    <row r="55" spans="2:6" ht="15" customHeight="1">
      <c r="B55" s="616" t="s">
        <v>108</v>
      </c>
      <c r="C55" s="616"/>
      <c r="D55" s="616"/>
      <c r="E55" s="616"/>
      <c r="F55" s="24"/>
    </row>
    <row r="56" spans="2:6" ht="18.75" customHeight="1">
      <c r="B56" s="616"/>
      <c r="C56" s="616"/>
      <c r="D56" s="616"/>
      <c r="E56" s="616"/>
      <c r="F56" s="21"/>
    </row>
    <row r="57" spans="2:6" ht="15.75" customHeight="1">
      <c r="B57" s="616"/>
      <c r="C57" s="616"/>
      <c r="D57" s="616"/>
      <c r="E57" s="616"/>
      <c r="F57" s="21"/>
    </row>
    <row r="58" spans="2:6" ht="12.75">
      <c r="B58" s="616"/>
      <c r="C58" s="616"/>
      <c r="D58" s="616"/>
      <c r="E58" s="616"/>
      <c r="F58" s="21"/>
    </row>
    <row r="59" spans="2:6" ht="12.75">
      <c r="B59" s="616"/>
      <c r="C59" s="616"/>
      <c r="D59" s="616"/>
      <c r="E59" s="616"/>
      <c r="F59" s="21"/>
    </row>
    <row r="60" spans="2:6" ht="12.75">
      <c r="B60" s="616"/>
      <c r="C60" s="616"/>
      <c r="D60" s="616"/>
      <c r="E60" s="616"/>
      <c r="F60" s="21"/>
    </row>
    <row r="61" spans="2:6" ht="12.75">
      <c r="B61" s="616"/>
      <c r="C61" s="616"/>
      <c r="D61" s="616"/>
      <c r="E61" s="616"/>
      <c r="F61" s="21"/>
    </row>
    <row r="62" spans="2:6" ht="12.75">
      <c r="B62" s="616"/>
      <c r="C62" s="616"/>
      <c r="D62" s="616"/>
      <c r="E62" s="616"/>
      <c r="F62" s="21"/>
    </row>
    <row r="63" spans="2:6" ht="12.75">
      <c r="B63" s="616"/>
      <c r="C63" s="616"/>
      <c r="D63" s="616"/>
      <c r="E63" s="616"/>
      <c r="F63" s="21"/>
    </row>
    <row r="64" spans="2:6" ht="12.75">
      <c r="B64" s="616"/>
      <c r="C64" s="616"/>
      <c r="D64" s="616"/>
      <c r="E64" s="616"/>
      <c r="F64" s="21"/>
    </row>
    <row r="65" spans="2:6" ht="12.75">
      <c r="B65" s="616"/>
      <c r="C65" s="616"/>
      <c r="D65" s="616"/>
      <c r="E65" s="616"/>
      <c r="F65" s="21"/>
    </row>
    <row r="66" spans="2:6" ht="12.75">
      <c r="B66" s="616"/>
      <c r="C66" s="616"/>
      <c r="D66" s="616"/>
      <c r="E66" s="616"/>
      <c r="F66" s="21"/>
    </row>
    <row r="67" spans="2:6" ht="12.75">
      <c r="B67" s="616"/>
      <c r="C67" s="616"/>
      <c r="D67" s="616"/>
      <c r="E67" s="616"/>
      <c r="F67" s="21"/>
    </row>
    <row r="68" spans="2:6" ht="12.75">
      <c r="B68" s="616"/>
      <c r="C68" s="616"/>
      <c r="D68" s="616"/>
      <c r="E68" s="616"/>
      <c r="F68" s="21"/>
    </row>
    <row r="69" spans="2:6" ht="12.75">
      <c r="B69" s="616"/>
      <c r="C69" s="616"/>
      <c r="D69" s="616"/>
      <c r="E69" s="616"/>
      <c r="F69" s="21"/>
    </row>
    <row r="70" spans="2:6" ht="12.75">
      <c r="B70" s="616"/>
      <c r="C70" s="616"/>
      <c r="D70" s="616"/>
      <c r="E70" s="616"/>
      <c r="F70" s="21"/>
    </row>
    <row r="71" spans="2:6" ht="12.75">
      <c r="B71" s="616"/>
      <c r="C71" s="616"/>
      <c r="D71" s="616"/>
      <c r="E71" s="616"/>
      <c r="F71" s="21"/>
    </row>
    <row r="72" spans="2:6" ht="12.75">
      <c r="B72" s="616"/>
      <c r="C72" s="616"/>
      <c r="D72" s="616"/>
      <c r="E72" s="616"/>
      <c r="F72" s="21"/>
    </row>
    <row r="73" spans="2:6" ht="12.75">
      <c r="B73" s="616"/>
      <c r="C73" s="616"/>
      <c r="D73" s="616"/>
      <c r="E73" s="616"/>
      <c r="F73" s="21"/>
    </row>
    <row r="74" spans="2:6" ht="12.75">
      <c r="B74" s="25"/>
      <c r="C74" s="21"/>
      <c r="D74" s="21"/>
      <c r="E74" s="21"/>
      <c r="F74" s="21"/>
    </row>
    <row r="75" spans="2:6" ht="12.75">
      <c r="B75" s="25"/>
      <c r="C75" s="21"/>
      <c r="D75" s="21"/>
      <c r="E75" s="21"/>
      <c r="F75" s="21"/>
    </row>
    <row r="76" spans="2:6" ht="12.75">
      <c r="B76" s="25"/>
      <c r="C76" s="21"/>
      <c r="D76" s="21"/>
      <c r="E76" s="21"/>
      <c r="F76" s="21"/>
    </row>
    <row r="77" spans="2:6" ht="12.75">
      <c r="B77" s="25"/>
      <c r="C77" s="21"/>
      <c r="D77" s="21"/>
      <c r="E77" s="21"/>
      <c r="F77" s="21"/>
    </row>
    <row r="78" spans="2:6" ht="12.75">
      <c r="B78" s="25"/>
      <c r="C78" s="21"/>
      <c r="D78" s="21"/>
      <c r="E78" s="21"/>
      <c r="F78" s="21"/>
    </row>
    <row r="79" spans="2:6" ht="12.75">
      <c r="B79" s="25"/>
      <c r="C79" s="21"/>
      <c r="D79" s="21"/>
      <c r="E79" s="21"/>
      <c r="F79" s="21"/>
    </row>
    <row r="80" spans="2:6" ht="12.75">
      <c r="B80" s="25"/>
      <c r="C80" s="21"/>
      <c r="D80" s="21"/>
      <c r="E80" s="21"/>
      <c r="F80" s="21"/>
    </row>
    <row r="81" spans="2:6" ht="12.75">
      <c r="B81" s="25"/>
      <c r="C81" s="21"/>
      <c r="D81" s="21"/>
      <c r="E81" s="21"/>
      <c r="F81" s="21"/>
    </row>
    <row r="82" spans="2:6" ht="12.75">
      <c r="B82" s="25"/>
      <c r="C82" s="21"/>
      <c r="D82" s="21"/>
      <c r="E82" s="21"/>
      <c r="F82" s="21"/>
    </row>
    <row r="83" spans="3:6" ht="12.75">
      <c r="C83" s="21"/>
      <c r="D83" s="21"/>
      <c r="E83" s="23"/>
      <c r="F83" s="21"/>
    </row>
    <row r="84" spans="3:6" ht="12.75">
      <c r="C84" s="21"/>
      <c r="D84" s="21"/>
      <c r="E84" s="23"/>
      <c r="F84" s="23"/>
    </row>
    <row r="85" spans="3:6" ht="12.75">
      <c r="C85" s="21"/>
      <c r="D85" s="22"/>
      <c r="E85" s="23"/>
      <c r="F85" s="23"/>
    </row>
    <row r="86" spans="3:6" ht="12.75">
      <c r="C86" s="21"/>
      <c r="D86" s="22"/>
      <c r="E86" s="23"/>
      <c r="F86" s="23"/>
    </row>
    <row r="87" spans="3:6" ht="12.75">
      <c r="C87" s="21"/>
      <c r="D87" s="22"/>
      <c r="E87" s="23"/>
      <c r="F87" s="23"/>
    </row>
    <row r="88" spans="3:6" ht="12.75">
      <c r="C88" s="21"/>
      <c r="D88" s="22"/>
      <c r="E88" s="23"/>
      <c r="F88" s="23"/>
    </row>
    <row r="89" spans="3:6" ht="12.75">
      <c r="C89" s="21"/>
      <c r="D89" s="22"/>
      <c r="E89" s="23"/>
      <c r="F89" s="23"/>
    </row>
    <row r="90" spans="3:6" ht="12.75">
      <c r="C90" s="21"/>
      <c r="D90" s="22"/>
      <c r="E90" s="23"/>
      <c r="F90" s="23"/>
    </row>
    <row r="91" spans="3:6" ht="12.75">
      <c r="C91" s="21"/>
      <c r="D91" s="22"/>
      <c r="E91" s="23"/>
      <c r="F91" s="23"/>
    </row>
    <row r="92" spans="3:6" ht="12.75">
      <c r="C92" s="21"/>
      <c r="D92" s="22"/>
      <c r="E92" s="23"/>
      <c r="F92" s="23"/>
    </row>
    <row r="93" spans="3:6" ht="12.75">
      <c r="C93" s="21"/>
      <c r="D93" s="22"/>
      <c r="E93" s="23"/>
      <c r="F93" s="23"/>
    </row>
    <row r="94" spans="3:6" ht="12.75">
      <c r="C94" s="21"/>
      <c r="D94" s="22"/>
      <c r="E94" s="23"/>
      <c r="F94" s="23"/>
    </row>
    <row r="95" spans="3:6" ht="12.75">
      <c r="C95" s="21"/>
      <c r="D95" s="22"/>
      <c r="E95" s="23"/>
      <c r="F95" s="23"/>
    </row>
    <row r="96" spans="3:6" ht="12.75">
      <c r="C96" s="21"/>
      <c r="D96" s="22"/>
      <c r="E96" s="23"/>
      <c r="F96" s="23"/>
    </row>
    <row r="97" spans="3:6" ht="12.75">
      <c r="C97" s="21"/>
      <c r="D97" s="22"/>
      <c r="E97" s="23"/>
      <c r="F97" s="23"/>
    </row>
    <row r="98" spans="3:6" ht="12.75">
      <c r="C98" s="21"/>
      <c r="D98" s="22"/>
      <c r="E98" s="23"/>
      <c r="F98" s="23"/>
    </row>
    <row r="99" spans="3:6" ht="12.75">
      <c r="C99" s="21"/>
      <c r="D99" s="22"/>
      <c r="E99" s="23"/>
      <c r="F99" s="23"/>
    </row>
    <row r="100" spans="3:6" ht="12.75">
      <c r="C100" s="21"/>
      <c r="D100" s="22"/>
      <c r="E100" s="23"/>
      <c r="F100" s="23"/>
    </row>
    <row r="101" spans="3:6" ht="12.75">
      <c r="C101" s="21"/>
      <c r="D101" s="22"/>
      <c r="E101" s="23"/>
      <c r="F101" s="23"/>
    </row>
    <row r="102" spans="3:6" ht="12.75">
      <c r="C102" s="21"/>
      <c r="D102" s="22"/>
      <c r="E102" s="23"/>
      <c r="F102" s="23"/>
    </row>
    <row r="103" spans="3:6" ht="12.75">
      <c r="C103" s="21"/>
      <c r="D103" s="22"/>
      <c r="E103" s="23"/>
      <c r="F103" s="23"/>
    </row>
    <row r="104" spans="3:6" ht="12.75">
      <c r="C104" s="21"/>
      <c r="D104" s="22"/>
      <c r="E104" s="23"/>
      <c r="F104" s="23"/>
    </row>
    <row r="105" spans="3:6" ht="12.75">
      <c r="C105" s="21"/>
      <c r="D105" s="22"/>
      <c r="E105" s="23"/>
      <c r="F105" s="23"/>
    </row>
    <row r="106" spans="3:6" ht="12.75">
      <c r="C106" s="21"/>
      <c r="D106" s="22"/>
      <c r="E106" s="23"/>
      <c r="F106" s="23"/>
    </row>
    <row r="107" spans="3:6" ht="12.75">
      <c r="C107" s="21"/>
      <c r="D107" s="22"/>
      <c r="E107" s="23"/>
      <c r="F107" s="23"/>
    </row>
    <row r="108" spans="3:6" ht="12.75">
      <c r="C108" s="21"/>
      <c r="D108" s="22"/>
      <c r="E108" s="23"/>
      <c r="F108" s="23"/>
    </row>
    <row r="109" spans="3:6" ht="12.75">
      <c r="C109" s="21"/>
      <c r="D109" s="22"/>
      <c r="E109" s="23"/>
      <c r="F109" s="23"/>
    </row>
    <row r="110" spans="3:6" ht="12.75">
      <c r="C110" s="21"/>
      <c r="D110" s="22"/>
      <c r="E110" s="23"/>
      <c r="F110" s="23"/>
    </row>
    <row r="111" spans="3:6" ht="12.75">
      <c r="C111" s="21"/>
      <c r="D111" s="22"/>
      <c r="E111" s="23"/>
      <c r="F111" s="23"/>
    </row>
    <row r="112" spans="3:6" ht="12.75">
      <c r="C112" s="21"/>
      <c r="D112" s="22"/>
      <c r="E112" s="23"/>
      <c r="F112" s="23"/>
    </row>
    <row r="113" spans="3:6" ht="12.75">
      <c r="C113" s="21"/>
      <c r="D113" s="22"/>
      <c r="E113" s="23"/>
      <c r="F113" s="23"/>
    </row>
    <row r="114" spans="3:6" ht="12.75">
      <c r="C114" s="21"/>
      <c r="D114" s="22"/>
      <c r="E114" s="23"/>
      <c r="F114" s="23"/>
    </row>
    <row r="115" spans="3:6" ht="12.75">
      <c r="C115" s="21"/>
      <c r="D115" s="22"/>
      <c r="E115" s="23"/>
      <c r="F115" s="23"/>
    </row>
    <row r="116" spans="3:6" ht="12.75">
      <c r="C116" s="21"/>
      <c r="D116" s="22"/>
      <c r="E116" s="23"/>
      <c r="F116" s="23"/>
    </row>
    <row r="117" spans="3:6" ht="12.75">
      <c r="C117" s="21"/>
      <c r="D117" s="22"/>
      <c r="E117" s="23"/>
      <c r="F117" s="23"/>
    </row>
    <row r="118" spans="3:6" ht="12.75">
      <c r="C118" s="21"/>
      <c r="D118" s="22"/>
      <c r="E118" s="23"/>
      <c r="F118" s="23"/>
    </row>
    <row r="119" spans="3:6" ht="12.75">
      <c r="C119" s="21"/>
      <c r="D119" s="22"/>
      <c r="E119" s="23"/>
      <c r="F119" s="23"/>
    </row>
    <row r="120" spans="3:6" ht="12.75">
      <c r="C120" s="21"/>
      <c r="D120" s="22"/>
      <c r="E120" s="23"/>
      <c r="F120" s="23"/>
    </row>
    <row r="121" spans="3:6" ht="12.75">
      <c r="C121" s="21"/>
      <c r="D121" s="22"/>
      <c r="E121" s="23"/>
      <c r="F121" s="23"/>
    </row>
    <row r="122" spans="3:6" ht="12.75">
      <c r="C122" s="21"/>
      <c r="D122" s="22"/>
      <c r="E122" s="23"/>
      <c r="F122" s="23"/>
    </row>
    <row r="123" spans="3:6" ht="12.75">
      <c r="C123" s="21"/>
      <c r="D123" s="22"/>
      <c r="E123" s="23"/>
      <c r="F123" s="23"/>
    </row>
    <row r="124" spans="3:6" ht="12.75">
      <c r="C124" s="21"/>
      <c r="D124" s="22"/>
      <c r="E124" s="23"/>
      <c r="F124" s="23"/>
    </row>
    <row r="125" spans="3:6" ht="12.75">
      <c r="C125" s="21"/>
      <c r="D125" s="22"/>
      <c r="E125" s="23"/>
      <c r="F125" s="23"/>
    </row>
    <row r="126" spans="3:6" ht="12.75">
      <c r="C126" s="21"/>
      <c r="D126" s="22"/>
      <c r="E126" s="23"/>
      <c r="F126" s="23"/>
    </row>
    <row r="127" spans="3:6" ht="12.75">
      <c r="C127" s="21"/>
      <c r="D127" s="22"/>
      <c r="E127" s="23"/>
      <c r="F127" s="23"/>
    </row>
    <row r="128" spans="3:6" ht="12.75">
      <c r="C128" s="21"/>
      <c r="D128" s="22"/>
      <c r="E128" s="23"/>
      <c r="F128" s="23"/>
    </row>
    <row r="129" spans="3:6" ht="12.75">
      <c r="C129" s="21"/>
      <c r="D129" s="22"/>
      <c r="E129" s="23"/>
      <c r="F129" s="23"/>
    </row>
    <row r="130" spans="3:6" ht="12.75">
      <c r="C130" s="21"/>
      <c r="D130" s="22"/>
      <c r="E130" s="23"/>
      <c r="F130" s="23"/>
    </row>
    <row r="131" spans="3:6" ht="12.75">
      <c r="C131" s="21"/>
      <c r="D131" s="22"/>
      <c r="E131" s="23"/>
      <c r="F131" s="23"/>
    </row>
    <row r="132" spans="3:6" ht="12.75">
      <c r="C132" s="21"/>
      <c r="D132" s="22"/>
      <c r="E132" s="23"/>
      <c r="F132" s="23"/>
    </row>
    <row r="133" spans="3:6" ht="12.75">
      <c r="C133" s="21"/>
      <c r="D133" s="22"/>
      <c r="E133" s="23"/>
      <c r="F133" s="23"/>
    </row>
    <row r="134" spans="3:6" ht="12.75">
      <c r="C134" s="21"/>
      <c r="D134" s="22"/>
      <c r="E134" s="23"/>
      <c r="F134" s="23"/>
    </row>
    <row r="135" spans="3:6" ht="12.75">
      <c r="C135" s="21"/>
      <c r="D135" s="22"/>
      <c r="E135" s="23"/>
      <c r="F135" s="23"/>
    </row>
    <row r="136" spans="3:6" ht="12.75">
      <c r="C136" s="21"/>
      <c r="D136" s="22"/>
      <c r="E136" s="23"/>
      <c r="F136" s="23"/>
    </row>
    <row r="137" spans="3:6" ht="12.75">
      <c r="C137" s="21"/>
      <c r="D137" s="22"/>
      <c r="E137" s="23"/>
      <c r="F137" s="23"/>
    </row>
    <row r="138" spans="3:6" ht="12.75">
      <c r="C138" s="21"/>
      <c r="D138" s="22"/>
      <c r="E138" s="23"/>
      <c r="F138" s="23"/>
    </row>
    <row r="139" spans="3:6" ht="12.75">
      <c r="C139" s="21"/>
      <c r="D139" s="22"/>
      <c r="E139" s="23"/>
      <c r="F139" s="23"/>
    </row>
    <row r="140" spans="3:6" ht="12.75">
      <c r="C140" s="21"/>
      <c r="D140" s="22"/>
      <c r="E140" s="23"/>
      <c r="F140" s="23"/>
    </row>
    <row r="141" spans="3:6" ht="12.75">
      <c r="C141" s="21"/>
      <c r="D141" s="22"/>
      <c r="E141" s="23"/>
      <c r="F141" s="23"/>
    </row>
    <row r="142" spans="3:6" ht="12.75">
      <c r="C142" s="21"/>
      <c r="D142" s="22"/>
      <c r="E142" s="23"/>
      <c r="F142" s="23"/>
    </row>
    <row r="143" spans="3:6" ht="12.75">
      <c r="C143" s="21"/>
      <c r="D143" s="22"/>
      <c r="E143" s="23"/>
      <c r="F143" s="23"/>
    </row>
    <row r="144" spans="3:6" ht="12.75">
      <c r="C144" s="21"/>
      <c r="D144" s="22"/>
      <c r="E144" s="23"/>
      <c r="F144" s="23"/>
    </row>
    <row r="145" spans="3:6" ht="12.75">
      <c r="C145" s="21"/>
      <c r="D145" s="22"/>
      <c r="E145" s="23"/>
      <c r="F145" s="23"/>
    </row>
    <row r="146" spans="3:6" ht="12.75">
      <c r="C146" s="21"/>
      <c r="D146" s="22"/>
      <c r="E146" s="23"/>
      <c r="F146" s="23"/>
    </row>
    <row r="147" spans="3:6" ht="12.75">
      <c r="C147" s="21"/>
      <c r="D147" s="22"/>
      <c r="E147" s="23"/>
      <c r="F147" s="23"/>
    </row>
    <row r="148" spans="3:6" ht="12.75">
      <c r="C148" s="21"/>
      <c r="D148" s="22"/>
      <c r="E148" s="23"/>
      <c r="F148" s="23"/>
    </row>
    <row r="149" spans="3:6" ht="12.75">
      <c r="C149" s="21"/>
      <c r="D149" s="22"/>
      <c r="E149" s="23"/>
      <c r="F149" s="23"/>
    </row>
    <row r="150" spans="3:6" ht="12.75">
      <c r="C150" s="21"/>
      <c r="D150" s="22"/>
      <c r="E150" s="23"/>
      <c r="F150" s="23"/>
    </row>
    <row r="151" spans="3:6" ht="12.75">
      <c r="C151" s="21"/>
      <c r="D151" s="22"/>
      <c r="E151" s="23"/>
      <c r="F151" s="23"/>
    </row>
    <row r="152" spans="3:6" ht="12.75">
      <c r="C152" s="21"/>
      <c r="D152" s="22"/>
      <c r="E152" s="23"/>
      <c r="F152" s="23"/>
    </row>
    <row r="153" spans="3:6" ht="12.75">
      <c r="C153" s="21"/>
      <c r="D153" s="22"/>
      <c r="E153" s="23"/>
      <c r="F153" s="23"/>
    </row>
    <row r="154" spans="3:6" ht="12.75">
      <c r="C154" s="21"/>
      <c r="D154" s="22"/>
      <c r="E154" s="23"/>
      <c r="F154" s="23"/>
    </row>
    <row r="155" spans="3:6" ht="12.75">
      <c r="C155" s="21"/>
      <c r="D155" s="22"/>
      <c r="E155" s="23"/>
      <c r="F155" s="23"/>
    </row>
    <row r="156" spans="3:6" ht="12.75">
      <c r="C156" s="21"/>
      <c r="D156" s="22"/>
      <c r="E156" s="23"/>
      <c r="F156" s="23"/>
    </row>
    <row r="157" spans="3:6" ht="12.75">
      <c r="C157" s="21"/>
      <c r="D157" s="22"/>
      <c r="E157" s="23"/>
      <c r="F157" s="23"/>
    </row>
    <row r="158" spans="3:6" ht="12.75">
      <c r="C158" s="21"/>
      <c r="D158" s="22"/>
      <c r="E158" s="23"/>
      <c r="F158" s="23"/>
    </row>
    <row r="159" spans="3:6" ht="12.75">
      <c r="C159" s="21"/>
      <c r="D159" s="22"/>
      <c r="E159" s="23"/>
      <c r="F159" s="23"/>
    </row>
    <row r="160" spans="3:6" ht="12.75">
      <c r="C160" s="21"/>
      <c r="D160" s="22"/>
      <c r="E160" s="23"/>
      <c r="F160" s="23"/>
    </row>
    <row r="161" spans="3:6" ht="12.75">
      <c r="C161" s="21"/>
      <c r="D161" s="22"/>
      <c r="E161" s="23"/>
      <c r="F161" s="23"/>
    </row>
    <row r="162" spans="3:6" ht="12.75">
      <c r="C162" s="21"/>
      <c r="D162" s="22"/>
      <c r="E162" s="23"/>
      <c r="F162" s="23"/>
    </row>
    <row r="163" spans="3:6" ht="12.75">
      <c r="C163" s="21"/>
      <c r="D163" s="22"/>
      <c r="E163" s="23"/>
      <c r="F163" s="23"/>
    </row>
    <row r="164" spans="3:6" ht="12.75">
      <c r="C164" s="21"/>
      <c r="D164" s="22"/>
      <c r="E164" s="23"/>
      <c r="F164" s="23"/>
    </row>
    <row r="165" spans="3:6" ht="12.75">
      <c r="C165" s="21"/>
      <c r="D165" s="22"/>
      <c r="E165" s="23"/>
      <c r="F165" s="23"/>
    </row>
    <row r="166" spans="3:6" ht="12.75">
      <c r="C166" s="21"/>
      <c r="D166" s="22"/>
      <c r="E166" s="23"/>
      <c r="F166" s="23"/>
    </row>
    <row r="167" spans="3:6" ht="12.75">
      <c r="C167" s="21"/>
      <c r="D167" s="22"/>
      <c r="E167" s="23"/>
      <c r="F167" s="23"/>
    </row>
    <row r="168" spans="3:6" ht="12.75">
      <c r="C168" s="21"/>
      <c r="D168" s="22"/>
      <c r="E168" s="23"/>
      <c r="F168" s="23"/>
    </row>
    <row r="169" spans="3:6" ht="12.75">
      <c r="C169" s="21"/>
      <c r="D169" s="22"/>
      <c r="E169" s="23"/>
      <c r="F169" s="23"/>
    </row>
    <row r="170" spans="3:6" ht="12.75">
      <c r="C170" s="21"/>
      <c r="D170" s="22"/>
      <c r="E170" s="23"/>
      <c r="F170" s="23"/>
    </row>
    <row r="171" spans="3:6" ht="12.75">
      <c r="C171" s="21"/>
      <c r="D171" s="22"/>
      <c r="E171" s="23"/>
      <c r="F171" s="23"/>
    </row>
    <row r="172" spans="3:6" ht="12.75">
      <c r="C172" s="21"/>
      <c r="D172" s="22"/>
      <c r="E172" s="23"/>
      <c r="F172" s="23"/>
    </row>
    <row r="173" spans="3:6" ht="12.75">
      <c r="C173" s="21"/>
      <c r="D173" s="22"/>
      <c r="E173" s="23"/>
      <c r="F173" s="23"/>
    </row>
    <row r="174" spans="3:6" ht="12.75">
      <c r="C174" s="21"/>
      <c r="D174" s="22"/>
      <c r="E174" s="23"/>
      <c r="F174" s="23"/>
    </row>
    <row r="175" spans="3:6" ht="12.75">
      <c r="C175" s="21"/>
      <c r="D175" s="22"/>
      <c r="E175" s="23"/>
      <c r="F175" s="23"/>
    </row>
    <row r="176" spans="3:6" ht="12.75">
      <c r="C176" s="21"/>
      <c r="D176" s="22"/>
      <c r="E176" s="23"/>
      <c r="F176" s="23"/>
    </row>
    <row r="177" spans="3:6" ht="12.75">
      <c r="C177" s="21"/>
      <c r="D177" s="22"/>
      <c r="E177" s="23"/>
      <c r="F177" s="23"/>
    </row>
    <row r="178" spans="3:6" ht="12.75">
      <c r="C178" s="21"/>
      <c r="D178" s="22"/>
      <c r="E178" s="23"/>
      <c r="F178" s="23"/>
    </row>
    <row r="179" spans="3:6" ht="12.75">
      <c r="C179" s="21"/>
      <c r="D179" s="22"/>
      <c r="E179" s="23"/>
      <c r="F179" s="23"/>
    </row>
    <row r="180" spans="3:6" ht="12.75">
      <c r="C180" s="21"/>
      <c r="D180" s="22"/>
      <c r="E180" s="23"/>
      <c r="F180" s="23"/>
    </row>
    <row r="181" spans="3:6" ht="12.75">
      <c r="C181" s="21"/>
      <c r="D181" s="22"/>
      <c r="E181" s="23"/>
      <c r="F181" s="23"/>
    </row>
    <row r="182" spans="3:6" ht="12.75">
      <c r="C182" s="21"/>
      <c r="D182" s="22"/>
      <c r="E182" s="23"/>
      <c r="F182" s="23"/>
    </row>
    <row r="183" spans="3:6" ht="12.75">
      <c r="C183" s="21"/>
      <c r="D183" s="22"/>
      <c r="E183" s="23"/>
      <c r="F183" s="23"/>
    </row>
    <row r="184" spans="3:6" ht="12.75">
      <c r="C184" s="21"/>
      <c r="D184" s="22"/>
      <c r="E184" s="23"/>
      <c r="F184" s="23"/>
    </row>
    <row r="185" spans="3:6" ht="12.75">
      <c r="C185" s="21"/>
      <c r="D185" s="22"/>
      <c r="E185" s="23"/>
      <c r="F185" s="23"/>
    </row>
    <row r="186" spans="3:6" ht="12.75">
      <c r="C186" s="21"/>
      <c r="D186" s="22"/>
      <c r="E186" s="23"/>
      <c r="F186" s="23"/>
    </row>
    <row r="187" spans="3:6" ht="12.75">
      <c r="C187" s="21"/>
      <c r="D187" s="22"/>
      <c r="E187" s="23"/>
      <c r="F187" s="23"/>
    </row>
    <row r="188" spans="3:6" ht="12.75">
      <c r="C188" s="21"/>
      <c r="D188" s="22"/>
      <c r="E188" s="23"/>
      <c r="F188" s="23"/>
    </row>
    <row r="189" spans="3:6" ht="12.75">
      <c r="C189" s="21"/>
      <c r="D189" s="22"/>
      <c r="E189" s="23"/>
      <c r="F189" s="23"/>
    </row>
    <row r="190" spans="3:6" ht="12.75">
      <c r="C190" s="21"/>
      <c r="D190" s="22"/>
      <c r="E190" s="23"/>
      <c r="F190" s="23"/>
    </row>
    <row r="191" spans="3:6" ht="12.75">
      <c r="C191" s="21"/>
      <c r="D191" s="22"/>
      <c r="E191" s="23"/>
      <c r="F191" s="23"/>
    </row>
    <row r="192" spans="3:6" ht="12.75">
      <c r="C192" s="21"/>
      <c r="D192" s="22"/>
      <c r="E192" s="23"/>
      <c r="F192" s="23"/>
    </row>
    <row r="193" spans="3:6" ht="12.75">
      <c r="C193" s="21"/>
      <c r="D193" s="22"/>
      <c r="E193" s="23"/>
      <c r="F193" s="23"/>
    </row>
    <row r="194" spans="3:6" ht="12.75">
      <c r="C194" s="21"/>
      <c r="D194" s="22"/>
      <c r="E194" s="23"/>
      <c r="F194" s="23"/>
    </row>
    <row r="195" spans="3:6" ht="12.75">
      <c r="C195" s="21"/>
      <c r="D195" s="22"/>
      <c r="E195" s="23"/>
      <c r="F195" s="23"/>
    </row>
    <row r="196" spans="3:6" ht="12.75">
      <c r="C196" s="21"/>
      <c r="D196" s="22"/>
      <c r="E196" s="23"/>
      <c r="F196" s="23"/>
    </row>
    <row r="197" spans="3:6" ht="12.75">
      <c r="C197" s="21"/>
      <c r="D197" s="22"/>
      <c r="E197" s="23"/>
      <c r="F197" s="23"/>
    </row>
    <row r="198" spans="3:6" ht="12.75">
      <c r="C198" s="21"/>
      <c r="D198" s="22"/>
      <c r="E198" s="23"/>
      <c r="F198" s="23"/>
    </row>
    <row r="199" spans="3:6" ht="12.75">
      <c r="C199" s="21"/>
      <c r="D199" s="22"/>
      <c r="E199" s="23"/>
      <c r="F199" s="23"/>
    </row>
    <row r="200" spans="3:6" ht="12.75">
      <c r="C200" s="21"/>
      <c r="D200" s="22"/>
      <c r="E200" s="23"/>
      <c r="F200" s="23"/>
    </row>
    <row r="201" spans="3:6" ht="12.75">
      <c r="C201" s="21"/>
      <c r="D201" s="22"/>
      <c r="E201" s="23"/>
      <c r="F201" s="23"/>
    </row>
    <row r="202" spans="3:6" ht="12.75">
      <c r="C202" s="21"/>
      <c r="D202" s="22"/>
      <c r="E202" s="23"/>
      <c r="F202" s="23"/>
    </row>
    <row r="203" spans="3:6" ht="12.75">
      <c r="C203" s="21"/>
      <c r="D203" s="22"/>
      <c r="E203" s="23"/>
      <c r="F203" s="23"/>
    </row>
    <row r="204" spans="3:6" ht="12.75">
      <c r="C204" s="21"/>
      <c r="D204" s="22"/>
      <c r="E204" s="23"/>
      <c r="F204" s="23"/>
    </row>
    <row r="205" spans="3:6" ht="12.75">
      <c r="C205" s="21"/>
      <c r="D205" s="22"/>
      <c r="E205" s="23"/>
      <c r="F205" s="23"/>
    </row>
    <row r="206" spans="3:6" ht="12.75">
      <c r="C206" s="21"/>
      <c r="D206" s="22"/>
      <c r="E206" s="23"/>
      <c r="F206" s="23"/>
    </row>
    <row r="207" spans="3:6" ht="12.75">
      <c r="C207" s="21"/>
      <c r="D207" s="22"/>
      <c r="E207" s="23"/>
      <c r="F207" s="23"/>
    </row>
    <row r="208" spans="3:6" ht="12.75">
      <c r="C208" s="21"/>
      <c r="D208" s="22"/>
      <c r="E208" s="23"/>
      <c r="F208" s="23"/>
    </row>
    <row r="209" spans="3:6" ht="12.75">
      <c r="C209" s="21"/>
      <c r="D209" s="22"/>
      <c r="E209" s="23"/>
      <c r="F209" s="23"/>
    </row>
    <row r="210" spans="3:6" ht="12.75">
      <c r="C210" s="21"/>
      <c r="D210" s="22"/>
      <c r="E210" s="23"/>
      <c r="F210" s="23"/>
    </row>
    <row r="211" spans="3:6" ht="12.75">
      <c r="C211" s="21"/>
      <c r="D211" s="22"/>
      <c r="E211" s="23"/>
      <c r="F211" s="23"/>
    </row>
    <row r="212" spans="3:6" ht="12.75">
      <c r="C212" s="21"/>
      <c r="D212" s="22"/>
      <c r="E212" s="23"/>
      <c r="F212" s="23"/>
    </row>
    <row r="213" spans="3:6" ht="12.75">
      <c r="C213" s="21"/>
      <c r="D213" s="22"/>
      <c r="E213" s="23"/>
      <c r="F213" s="23"/>
    </row>
    <row r="214" spans="3:6" ht="12.75">
      <c r="C214" s="21"/>
      <c r="D214" s="22"/>
      <c r="E214" s="23"/>
      <c r="F214" s="23"/>
    </row>
    <row r="215" spans="3:6" ht="12.75">
      <c r="C215" s="21"/>
      <c r="D215" s="22"/>
      <c r="E215" s="23"/>
      <c r="F215" s="23"/>
    </row>
    <row r="216" spans="3:6" ht="12.75">
      <c r="C216" s="21"/>
      <c r="D216" s="22"/>
      <c r="E216" s="23"/>
      <c r="F216" s="23"/>
    </row>
    <row r="217" spans="3:6" ht="12.75">
      <c r="C217" s="21"/>
      <c r="D217" s="22"/>
      <c r="E217" s="23"/>
      <c r="F217" s="23"/>
    </row>
    <row r="218" spans="3:6" ht="12.75">
      <c r="C218" s="21"/>
      <c r="D218" s="22"/>
      <c r="E218" s="23"/>
      <c r="F218" s="23"/>
    </row>
    <row r="219" spans="3:6" ht="12.75">
      <c r="C219" s="21"/>
      <c r="D219" s="22"/>
      <c r="E219" s="23"/>
      <c r="F219" s="23"/>
    </row>
    <row r="220" spans="3:6" ht="12.75">
      <c r="C220" s="21"/>
      <c r="D220" s="22"/>
      <c r="E220" s="23"/>
      <c r="F220" s="23"/>
    </row>
    <row r="221" spans="3:6" ht="12.75">
      <c r="C221" s="21"/>
      <c r="D221" s="22"/>
      <c r="E221" s="23"/>
      <c r="F221" s="23"/>
    </row>
    <row r="222" spans="3:6" ht="12.75">
      <c r="C222" s="21"/>
      <c r="D222" s="22"/>
      <c r="E222" s="23"/>
      <c r="F222" s="23"/>
    </row>
    <row r="223" spans="3:6" ht="12.75">
      <c r="C223" s="21"/>
      <c r="D223" s="22"/>
      <c r="E223" s="23"/>
      <c r="F223" s="23"/>
    </row>
    <row r="224" spans="3:6" ht="12.75">
      <c r="C224" s="21"/>
      <c r="D224" s="22"/>
      <c r="E224" s="23"/>
      <c r="F224" s="23"/>
    </row>
    <row r="225" spans="3:6" ht="12.75">
      <c r="C225" s="21"/>
      <c r="D225" s="22"/>
      <c r="E225" s="23"/>
      <c r="F225" s="23"/>
    </row>
    <row r="226" spans="3:6" ht="12.75">
      <c r="C226" s="21"/>
      <c r="D226" s="22"/>
      <c r="E226" s="23"/>
      <c r="F226" s="23"/>
    </row>
    <row r="227" spans="3:6" ht="12.75">
      <c r="C227" s="21"/>
      <c r="D227" s="22"/>
      <c r="E227" s="23"/>
      <c r="F227" s="23"/>
    </row>
    <row r="228" spans="3:6" ht="12.75">
      <c r="C228" s="21"/>
      <c r="D228" s="22"/>
      <c r="E228" s="23"/>
      <c r="F228" s="23"/>
    </row>
    <row r="229" spans="3:6" ht="12.75">
      <c r="C229" s="21"/>
      <c r="D229" s="22"/>
      <c r="E229" s="23"/>
      <c r="F229" s="23"/>
    </row>
    <row r="230" spans="3:6" ht="12.75">
      <c r="C230" s="21"/>
      <c r="D230" s="22"/>
      <c r="E230" s="23"/>
      <c r="F230" s="23"/>
    </row>
    <row r="231" spans="3:6" ht="12.75">
      <c r="C231" s="21"/>
      <c r="D231" s="22"/>
      <c r="E231" s="23"/>
      <c r="F231" s="23"/>
    </row>
    <row r="232" spans="3:6" ht="12.75">
      <c r="C232" s="21"/>
      <c r="D232" s="22"/>
      <c r="E232" s="23"/>
      <c r="F232" s="23"/>
    </row>
    <row r="233" spans="3:6" ht="12.75">
      <c r="C233" s="21"/>
      <c r="D233" s="22"/>
      <c r="E233" s="23"/>
      <c r="F233" s="23"/>
    </row>
    <row r="234" spans="3:6" ht="12.75">
      <c r="C234" s="21"/>
      <c r="D234" s="22"/>
      <c r="E234" s="23"/>
      <c r="F234" s="23"/>
    </row>
    <row r="235" spans="3:6" ht="12.75">
      <c r="C235" s="21"/>
      <c r="D235" s="22"/>
      <c r="E235" s="23"/>
      <c r="F235" s="23"/>
    </row>
    <row r="236" spans="3:6" ht="12.75">
      <c r="C236" s="21"/>
      <c r="D236" s="22"/>
      <c r="E236" s="23"/>
      <c r="F236" s="23"/>
    </row>
    <row r="237" spans="3:6" ht="12.75">
      <c r="C237" s="21"/>
      <c r="D237" s="22"/>
      <c r="E237" s="23"/>
      <c r="F237" s="23"/>
    </row>
    <row r="238" spans="3:6" ht="12.75">
      <c r="C238" s="21"/>
      <c r="D238" s="22"/>
      <c r="E238" s="23"/>
      <c r="F238" s="23"/>
    </row>
    <row r="239" spans="3:6" ht="12.75">
      <c r="C239" s="21"/>
      <c r="D239" s="22"/>
      <c r="E239" s="23"/>
      <c r="F239" s="23"/>
    </row>
    <row r="240" spans="3:6" ht="12.75">
      <c r="C240" s="21"/>
      <c r="D240" s="22"/>
      <c r="E240" s="23"/>
      <c r="F240" s="23"/>
    </row>
    <row r="241" spans="3:6" ht="12.75">
      <c r="C241" s="21"/>
      <c r="D241" s="22"/>
      <c r="E241" s="23"/>
      <c r="F241" s="23"/>
    </row>
    <row r="242" spans="3:6" ht="12.75">
      <c r="C242" s="21"/>
      <c r="D242" s="22"/>
      <c r="E242" s="23"/>
      <c r="F242" s="23"/>
    </row>
    <row r="243" spans="3:6" ht="12.75">
      <c r="C243" s="21"/>
      <c r="D243" s="22"/>
      <c r="E243" s="23"/>
      <c r="F243" s="23"/>
    </row>
    <row r="244" spans="3:6" ht="12.75">
      <c r="C244" s="21"/>
      <c r="D244" s="22"/>
      <c r="E244" s="23"/>
      <c r="F244" s="23"/>
    </row>
    <row r="245" spans="3:6" ht="12.75">
      <c r="C245" s="21"/>
      <c r="D245" s="22"/>
      <c r="E245" s="23"/>
      <c r="F245" s="23"/>
    </row>
    <row r="246" spans="3:6" ht="12.75">
      <c r="C246" s="21"/>
      <c r="D246" s="22"/>
      <c r="E246" s="23"/>
      <c r="F246" s="23"/>
    </row>
    <row r="247" spans="3:6" ht="12.75">
      <c r="C247" s="21"/>
      <c r="D247" s="22"/>
      <c r="E247" s="23"/>
      <c r="F247" s="23"/>
    </row>
    <row r="248" spans="3:6" ht="12.75">
      <c r="C248" s="21"/>
      <c r="D248" s="22"/>
      <c r="E248" s="23"/>
      <c r="F248" s="23"/>
    </row>
    <row r="249" spans="3:6" ht="12.75">
      <c r="C249" s="21"/>
      <c r="D249" s="22"/>
      <c r="E249" s="23"/>
      <c r="F249" s="23"/>
    </row>
    <row r="250" spans="3:6" ht="12.75">
      <c r="C250" s="21"/>
      <c r="D250" s="22"/>
      <c r="E250" s="23"/>
      <c r="F250" s="23"/>
    </row>
    <row r="251" spans="3:6" ht="12.75">
      <c r="C251" s="21"/>
      <c r="D251" s="22"/>
      <c r="E251" s="23"/>
      <c r="F251" s="23"/>
    </row>
    <row r="252" spans="3:6" ht="12.75">
      <c r="C252" s="21"/>
      <c r="D252" s="22"/>
      <c r="E252" s="23"/>
      <c r="F252" s="23"/>
    </row>
    <row r="253" spans="3:6" ht="12.75">
      <c r="C253" s="21"/>
      <c r="D253" s="22"/>
      <c r="E253" s="23"/>
      <c r="F253" s="23"/>
    </row>
    <row r="254" spans="3:6" ht="12.75">
      <c r="C254" s="21"/>
      <c r="D254" s="22"/>
      <c r="E254" s="23"/>
      <c r="F254" s="23"/>
    </row>
    <row r="255" spans="3:6" ht="12.75">
      <c r="C255" s="21"/>
      <c r="D255" s="22"/>
      <c r="E255" s="23"/>
      <c r="F255" s="23"/>
    </row>
    <row r="256" spans="3:6" ht="12.75">
      <c r="C256" s="21"/>
      <c r="D256" s="22"/>
      <c r="E256" s="23"/>
      <c r="F256" s="23"/>
    </row>
    <row r="257" spans="3:6" ht="12.75">
      <c r="C257" s="21"/>
      <c r="D257" s="22"/>
      <c r="E257" s="23"/>
      <c r="F257" s="23"/>
    </row>
    <row r="258" spans="3:6" ht="12.75">
      <c r="C258" s="21"/>
      <c r="D258" s="22"/>
      <c r="E258" s="23"/>
      <c r="F258" s="23"/>
    </row>
    <row r="259" spans="3:6" ht="12.75">
      <c r="C259" s="21"/>
      <c r="D259" s="22"/>
      <c r="E259" s="23"/>
      <c r="F259" s="23"/>
    </row>
    <row r="260" spans="3:6" ht="12.75">
      <c r="C260" s="21"/>
      <c r="D260" s="22"/>
      <c r="E260" s="23"/>
      <c r="F260" s="23"/>
    </row>
    <row r="261" spans="3:6" ht="12.75">
      <c r="C261" s="21"/>
      <c r="D261" s="22"/>
      <c r="E261" s="23"/>
      <c r="F261" s="23"/>
    </row>
    <row r="262" spans="3:6" ht="12.75">
      <c r="C262" s="21"/>
      <c r="D262" s="22"/>
      <c r="E262" s="23"/>
      <c r="F262" s="23"/>
    </row>
    <row r="263" spans="3:6" ht="12.75">
      <c r="C263" s="21"/>
      <c r="D263" s="22"/>
      <c r="E263" s="23"/>
      <c r="F263" s="23"/>
    </row>
    <row r="264" spans="3:6" ht="12.75">
      <c r="C264" s="21"/>
      <c r="D264" s="22"/>
      <c r="E264" s="23"/>
      <c r="F264" s="23"/>
    </row>
    <row r="265" spans="3:6" ht="12.75">
      <c r="C265" s="21"/>
      <c r="D265" s="22"/>
      <c r="E265" s="23"/>
      <c r="F265" s="23"/>
    </row>
    <row r="266" spans="3:6" ht="12.75">
      <c r="C266" s="21"/>
      <c r="D266" s="22"/>
      <c r="E266" s="23"/>
      <c r="F266" s="23"/>
    </row>
    <row r="267" spans="3:6" ht="12.75">
      <c r="C267" s="21"/>
      <c r="D267" s="22"/>
      <c r="E267" s="23"/>
      <c r="F267" s="23"/>
    </row>
    <row r="268" spans="3:6" ht="12.75">
      <c r="C268" s="21"/>
      <c r="D268" s="22"/>
      <c r="E268" s="23"/>
      <c r="F268" s="23"/>
    </row>
    <row r="269" spans="3:6" ht="12.75">
      <c r="C269" s="21"/>
      <c r="D269" s="22"/>
      <c r="E269" s="23"/>
      <c r="F269" s="23"/>
    </row>
    <row r="270" spans="3:6" ht="12.75">
      <c r="C270" s="21"/>
      <c r="D270" s="22"/>
      <c r="E270" s="23"/>
      <c r="F270" s="23"/>
    </row>
    <row r="271" spans="3:6" ht="12.75">
      <c r="C271" s="21"/>
      <c r="D271" s="22"/>
      <c r="E271" s="23"/>
      <c r="F271" s="23"/>
    </row>
    <row r="272" spans="3:6" ht="12.75">
      <c r="C272" s="21"/>
      <c r="D272" s="22"/>
      <c r="E272" s="23"/>
      <c r="F272" s="23"/>
    </row>
    <row r="273" spans="3:6" ht="12.75">
      <c r="C273" s="21"/>
      <c r="D273" s="22"/>
      <c r="E273" s="23"/>
      <c r="F273" s="23"/>
    </row>
    <row r="274" spans="3:6" ht="12.75">
      <c r="C274" s="21"/>
      <c r="D274" s="22"/>
      <c r="E274" s="23"/>
      <c r="F274" s="23"/>
    </row>
    <row r="275" spans="3:6" ht="12.75">
      <c r="C275" s="21"/>
      <c r="D275" s="22"/>
      <c r="E275" s="23"/>
      <c r="F275" s="23"/>
    </row>
    <row r="276" spans="3:6" ht="12.75">
      <c r="C276" s="21"/>
      <c r="D276" s="22"/>
      <c r="E276" s="23"/>
      <c r="F276" s="23"/>
    </row>
    <row r="277" spans="3:6" ht="12.75">
      <c r="C277" s="21"/>
      <c r="D277" s="22"/>
      <c r="E277" s="23"/>
      <c r="F277" s="23"/>
    </row>
    <row r="278" spans="3:6" ht="12.75">
      <c r="C278" s="21"/>
      <c r="D278" s="22"/>
      <c r="E278" s="23"/>
      <c r="F278" s="23"/>
    </row>
    <row r="279" spans="3:6" ht="12.75">
      <c r="C279" s="21"/>
      <c r="D279" s="22"/>
      <c r="E279" s="23"/>
      <c r="F279" s="23"/>
    </row>
    <row r="280" spans="3:6" ht="12.75">
      <c r="C280" s="21"/>
      <c r="D280" s="22"/>
      <c r="E280" s="23"/>
      <c r="F280" s="23"/>
    </row>
    <row r="281" spans="3:6" ht="12.75">
      <c r="C281" s="21"/>
      <c r="D281" s="22"/>
      <c r="E281" s="23"/>
      <c r="F281" s="23"/>
    </row>
    <row r="282" spans="3:6" ht="12.75">
      <c r="C282" s="21"/>
      <c r="D282" s="22"/>
      <c r="E282" s="23"/>
      <c r="F282" s="23"/>
    </row>
    <row r="283" spans="3:6" ht="12.75">
      <c r="C283" s="21"/>
      <c r="D283" s="22"/>
      <c r="E283" s="23"/>
      <c r="F283" s="23"/>
    </row>
    <row r="284" spans="3:6" ht="12.75">
      <c r="C284" s="21"/>
      <c r="D284" s="22"/>
      <c r="E284" s="23"/>
      <c r="F284" s="23"/>
    </row>
    <row r="285" spans="3:6" ht="12.75">
      <c r="C285" s="21"/>
      <c r="D285" s="22"/>
      <c r="E285" s="23"/>
      <c r="F285" s="23"/>
    </row>
    <row r="286" spans="3:6" ht="12.75">
      <c r="C286" s="21"/>
      <c r="D286" s="22"/>
      <c r="E286" s="23"/>
      <c r="F286" s="23"/>
    </row>
    <row r="287" spans="3:6" ht="12.75">
      <c r="C287" s="21"/>
      <c r="D287" s="22"/>
      <c r="E287" s="23"/>
      <c r="F287" s="23"/>
    </row>
    <row r="288" spans="3:6" ht="12.75">
      <c r="C288" s="21"/>
      <c r="D288" s="22"/>
      <c r="E288" s="23"/>
      <c r="F288" s="23"/>
    </row>
    <row r="289" spans="3:6" ht="12.75">
      <c r="C289" s="21"/>
      <c r="D289" s="22"/>
      <c r="E289" s="23"/>
      <c r="F289" s="23"/>
    </row>
    <row r="290" spans="3:6" ht="12.75">
      <c r="C290" s="21"/>
      <c r="D290" s="22"/>
      <c r="E290" s="23"/>
      <c r="F290" s="23"/>
    </row>
    <row r="291" spans="3:6" ht="12.75">
      <c r="C291" s="21"/>
      <c r="D291" s="22"/>
      <c r="E291" s="23"/>
      <c r="F291" s="23"/>
    </row>
    <row r="292" spans="3:6" ht="12.75">
      <c r="C292" s="21"/>
      <c r="D292" s="22"/>
      <c r="E292" s="23"/>
      <c r="F292" s="23"/>
    </row>
    <row r="293" spans="3:6" ht="12.75">
      <c r="C293" s="21"/>
      <c r="D293" s="22"/>
      <c r="E293" s="23"/>
      <c r="F293" s="23"/>
    </row>
    <row r="294" spans="3:6" ht="12.75">
      <c r="C294" s="21"/>
      <c r="D294" s="22"/>
      <c r="E294" s="23"/>
      <c r="F294" s="23"/>
    </row>
    <row r="295" spans="3:6" ht="12.75">
      <c r="C295" s="21"/>
      <c r="D295" s="22"/>
      <c r="E295" s="23"/>
      <c r="F295" s="23"/>
    </row>
    <row r="296" spans="3:6" ht="12.75">
      <c r="C296" s="21"/>
      <c r="D296" s="22"/>
      <c r="E296" s="23"/>
      <c r="F296" s="23"/>
    </row>
    <row r="297" spans="3:6" ht="12.75">
      <c r="C297" s="21"/>
      <c r="D297" s="22"/>
      <c r="E297" s="23"/>
      <c r="F297" s="23"/>
    </row>
    <row r="298" spans="3:6" ht="12.75">
      <c r="C298" s="21"/>
      <c r="D298" s="22"/>
      <c r="E298" s="23"/>
      <c r="F298" s="23"/>
    </row>
    <row r="299" spans="3:6" ht="12.75">
      <c r="C299" s="21"/>
      <c r="D299" s="22"/>
      <c r="E299" s="23"/>
      <c r="F299" s="23"/>
    </row>
    <row r="300" spans="3:6" ht="12.75">
      <c r="C300" s="21"/>
      <c r="D300" s="22"/>
      <c r="E300" s="23"/>
      <c r="F300" s="23"/>
    </row>
    <row r="301" spans="3:6" ht="12.75">
      <c r="C301" s="21"/>
      <c r="D301" s="22"/>
      <c r="E301" s="23"/>
      <c r="F301" s="23"/>
    </row>
    <row r="302" spans="3:6" ht="12.75">
      <c r="C302" s="21"/>
      <c r="D302" s="22"/>
      <c r="E302" s="23"/>
      <c r="F302" s="23"/>
    </row>
    <row r="303" spans="3:6" ht="12.75">
      <c r="C303" s="21"/>
      <c r="D303" s="22"/>
      <c r="E303" s="23"/>
      <c r="F303" s="23"/>
    </row>
    <row r="304" spans="3:6" ht="12.75">
      <c r="C304" s="21"/>
      <c r="D304" s="22"/>
      <c r="E304" s="23"/>
      <c r="F304" s="23"/>
    </row>
    <row r="305" spans="3:6" ht="12.75">
      <c r="C305" s="21"/>
      <c r="D305" s="22"/>
      <c r="E305" s="23"/>
      <c r="F305" s="23"/>
    </row>
    <row r="306" spans="3:6" ht="12.75">
      <c r="C306" s="21"/>
      <c r="D306" s="22"/>
      <c r="E306" s="23"/>
      <c r="F306" s="23"/>
    </row>
    <row r="307" spans="3:6" ht="12.75">
      <c r="C307" s="21"/>
      <c r="D307" s="22"/>
      <c r="E307" s="23"/>
      <c r="F307" s="23"/>
    </row>
    <row r="308" spans="3:6" ht="12.75">
      <c r="C308" s="21"/>
      <c r="D308" s="22"/>
      <c r="E308" s="23"/>
      <c r="F308" s="23"/>
    </row>
    <row r="309" spans="3:6" ht="12.75">
      <c r="C309" s="21"/>
      <c r="D309" s="22"/>
      <c r="E309" s="23"/>
      <c r="F309" s="23"/>
    </row>
    <row r="310" spans="3:6" ht="12.75">
      <c r="C310" s="21"/>
      <c r="D310" s="22"/>
      <c r="E310" s="23"/>
      <c r="F310" s="23"/>
    </row>
    <row r="311" spans="3:6" ht="12.75">
      <c r="C311" s="21"/>
      <c r="D311" s="22"/>
      <c r="E311" s="23"/>
      <c r="F311" s="23"/>
    </row>
    <row r="312" spans="3:6" ht="12.75">
      <c r="C312" s="21"/>
      <c r="D312" s="22"/>
      <c r="E312" s="23"/>
      <c r="F312" s="23"/>
    </row>
    <row r="313" spans="3:6" ht="12.75">
      <c r="C313" s="21"/>
      <c r="D313" s="22"/>
      <c r="E313" s="23"/>
      <c r="F313" s="23"/>
    </row>
    <row r="314" spans="3:6" ht="12.75">
      <c r="C314" s="21"/>
      <c r="D314" s="22"/>
      <c r="E314" s="23"/>
      <c r="F314" s="23"/>
    </row>
    <row r="315" spans="3:6" ht="12.75">
      <c r="C315" s="21"/>
      <c r="D315" s="22"/>
      <c r="E315" s="23"/>
      <c r="F315" s="23"/>
    </row>
    <row r="316" spans="3:6" ht="12.75">
      <c r="C316" s="21"/>
      <c r="D316" s="22"/>
      <c r="E316" s="23"/>
      <c r="F316" s="23"/>
    </row>
    <row r="317" spans="3:6" ht="12.75">
      <c r="C317" s="21"/>
      <c r="D317" s="22"/>
      <c r="E317" s="23"/>
      <c r="F317" s="23"/>
    </row>
    <row r="318" spans="3:6" ht="12.75">
      <c r="C318" s="21"/>
      <c r="D318" s="22"/>
      <c r="E318" s="23"/>
      <c r="F318" s="23"/>
    </row>
    <row r="319" spans="3:6" ht="12.75">
      <c r="C319" s="21"/>
      <c r="D319" s="22"/>
      <c r="E319" s="23"/>
      <c r="F319" s="23"/>
    </row>
    <row r="320" spans="3:6" ht="12.75">
      <c r="C320" s="21"/>
      <c r="D320" s="22"/>
      <c r="E320" s="23"/>
      <c r="F320" s="23"/>
    </row>
    <row r="321" spans="3:6" ht="12.75">
      <c r="C321" s="21"/>
      <c r="D321" s="22"/>
      <c r="E321" s="23"/>
      <c r="F321" s="23"/>
    </row>
    <row r="322" spans="3:6" ht="12.75">
      <c r="C322" s="21"/>
      <c r="D322" s="22"/>
      <c r="E322" s="23"/>
      <c r="F322" s="23"/>
    </row>
    <row r="323" spans="3:6" ht="12.75">
      <c r="C323" s="21"/>
      <c r="D323" s="22"/>
      <c r="E323" s="23"/>
      <c r="F323" s="23"/>
    </row>
    <row r="324" spans="3:6" ht="12.75">
      <c r="C324" s="21"/>
      <c r="D324" s="22"/>
      <c r="E324" s="23"/>
      <c r="F324" s="23"/>
    </row>
    <row r="325" spans="3:6" ht="12.75">
      <c r="C325" s="21"/>
      <c r="D325" s="22"/>
      <c r="E325" s="23"/>
      <c r="F325" s="23"/>
    </row>
    <row r="326" spans="3:6" ht="12.75">
      <c r="C326" s="21"/>
      <c r="D326" s="22"/>
      <c r="E326" s="23"/>
      <c r="F326" s="23"/>
    </row>
    <row r="327" spans="3:6" ht="12.75">
      <c r="C327" s="21"/>
      <c r="D327" s="22"/>
      <c r="E327" s="23"/>
      <c r="F327" s="23"/>
    </row>
    <row r="328" spans="3:6" ht="12.75">
      <c r="C328" s="21"/>
      <c r="D328" s="22"/>
      <c r="E328" s="23"/>
      <c r="F328" s="23"/>
    </row>
    <row r="329" spans="3:6" ht="12.75">
      <c r="C329" s="21"/>
      <c r="D329" s="22"/>
      <c r="E329" s="23"/>
      <c r="F329" s="23"/>
    </row>
    <row r="330" spans="3:6" ht="12.75">
      <c r="C330" s="21"/>
      <c r="D330" s="22"/>
      <c r="E330" s="23"/>
      <c r="F330" s="23"/>
    </row>
    <row r="331" spans="3:6" ht="12.75">
      <c r="C331" s="21"/>
      <c r="D331" s="22"/>
      <c r="E331" s="23"/>
      <c r="F331" s="23"/>
    </row>
    <row r="332" spans="3:6" ht="12.75">
      <c r="C332" s="21"/>
      <c r="D332" s="22"/>
      <c r="E332" s="23"/>
      <c r="F332" s="23"/>
    </row>
    <row r="333" spans="3:6" ht="12.75">
      <c r="C333" s="21"/>
      <c r="D333" s="22"/>
      <c r="E333" s="23"/>
      <c r="F333" s="23"/>
    </row>
    <row r="334" spans="3:6" ht="12.75">
      <c r="C334" s="21"/>
      <c r="D334" s="22"/>
      <c r="E334" s="23"/>
      <c r="F334" s="23"/>
    </row>
    <row r="335" spans="3:6" ht="12.75">
      <c r="C335" s="21"/>
      <c r="D335" s="22"/>
      <c r="E335" s="23"/>
      <c r="F335" s="23"/>
    </row>
    <row r="336" spans="3:6" ht="12.75">
      <c r="C336" s="21"/>
      <c r="D336" s="22"/>
      <c r="E336" s="23"/>
      <c r="F336" s="23"/>
    </row>
    <row r="337" spans="3:6" ht="12.75">
      <c r="C337" s="21"/>
      <c r="D337" s="22"/>
      <c r="E337" s="23"/>
      <c r="F337" s="23"/>
    </row>
    <row r="338" spans="3:6" ht="12.75">
      <c r="C338" s="21"/>
      <c r="D338" s="22"/>
      <c r="E338" s="23"/>
      <c r="F338" s="23"/>
    </row>
    <row r="339" spans="3:6" ht="12.75">
      <c r="C339" s="21"/>
      <c r="D339" s="22"/>
      <c r="E339" s="23"/>
      <c r="F339" s="23"/>
    </row>
    <row r="340" spans="3:6" ht="12.75">
      <c r="C340" s="21"/>
      <c r="D340" s="22"/>
      <c r="E340" s="23"/>
      <c r="F340" s="23"/>
    </row>
    <row r="341" spans="3:6" ht="12.75">
      <c r="C341" s="21"/>
      <c r="D341" s="22"/>
      <c r="E341" s="23"/>
      <c r="F341" s="23"/>
    </row>
    <row r="342" spans="3:6" ht="12.75">
      <c r="C342" s="21"/>
      <c r="D342" s="22"/>
      <c r="E342" s="23"/>
      <c r="F342" s="23"/>
    </row>
    <row r="343" spans="3:6" ht="12.75">
      <c r="C343" s="21"/>
      <c r="D343" s="22"/>
      <c r="E343" s="23"/>
      <c r="F343" s="23"/>
    </row>
    <row r="344" spans="3:6" ht="12.75">
      <c r="C344" s="21"/>
      <c r="D344" s="22"/>
      <c r="E344" s="23"/>
      <c r="F344" s="23"/>
    </row>
    <row r="345" spans="3:6" ht="12.75">
      <c r="C345" s="21"/>
      <c r="D345" s="22"/>
      <c r="E345" s="23"/>
      <c r="F345" s="23"/>
    </row>
    <row r="346" spans="3:6" ht="12.75">
      <c r="C346" s="21"/>
      <c r="D346" s="22"/>
      <c r="E346" s="23"/>
      <c r="F346" s="23"/>
    </row>
    <row r="347" spans="3:6" ht="12.75">
      <c r="C347" s="21"/>
      <c r="D347" s="22"/>
      <c r="E347" s="23"/>
      <c r="F347" s="23"/>
    </row>
    <row r="348" spans="3:6" ht="12.75">
      <c r="C348" s="21"/>
      <c r="D348" s="22"/>
      <c r="E348" s="23"/>
      <c r="F348" s="23"/>
    </row>
    <row r="349" spans="3:6" ht="12.75">
      <c r="C349" s="21"/>
      <c r="D349" s="22"/>
      <c r="E349" s="23"/>
      <c r="F349" s="23"/>
    </row>
    <row r="350" spans="3:6" ht="12.75">
      <c r="C350" s="21"/>
      <c r="D350" s="22"/>
      <c r="E350" s="23"/>
      <c r="F350" s="23"/>
    </row>
    <row r="351" spans="3:6" ht="12.75">
      <c r="C351" s="21"/>
      <c r="D351" s="22"/>
      <c r="E351" s="23"/>
      <c r="F351" s="23"/>
    </row>
    <row r="352" spans="3:6" ht="12.75">
      <c r="C352" s="21"/>
      <c r="D352" s="22"/>
      <c r="E352" s="23"/>
      <c r="F352" s="23"/>
    </row>
    <row r="353" spans="3:6" ht="12.75">
      <c r="C353" s="21"/>
      <c r="D353" s="22"/>
      <c r="E353" s="23"/>
      <c r="F353" s="23"/>
    </row>
    <row r="354" spans="3:6" ht="12.75">
      <c r="C354" s="21"/>
      <c r="D354" s="22"/>
      <c r="E354" s="23"/>
      <c r="F354" s="23"/>
    </row>
    <row r="355" spans="3:6" ht="12.75">
      <c r="C355" s="21"/>
      <c r="D355" s="22"/>
      <c r="E355" s="23"/>
      <c r="F355" s="23"/>
    </row>
    <row r="356" spans="3:6" ht="12.75">
      <c r="C356" s="21"/>
      <c r="D356" s="22"/>
      <c r="E356" s="23"/>
      <c r="F356" s="23"/>
    </row>
    <row r="357" spans="3:6" ht="12.75">
      <c r="C357" s="21"/>
      <c r="D357" s="22"/>
      <c r="E357" s="23"/>
      <c r="F357" s="23"/>
    </row>
    <row r="358" spans="3:6" ht="12.75">
      <c r="C358" s="21"/>
      <c r="D358" s="22"/>
      <c r="E358" s="23"/>
      <c r="F358" s="23"/>
    </row>
    <row r="359" spans="3:6" ht="12.75">
      <c r="C359" s="21"/>
      <c r="D359" s="22"/>
      <c r="E359" s="23"/>
      <c r="F359" s="23"/>
    </row>
    <row r="360" spans="3:6" ht="12.75">
      <c r="C360" s="21"/>
      <c r="D360" s="22"/>
      <c r="E360" s="23"/>
      <c r="F360" s="23"/>
    </row>
    <row r="361" spans="3:6" ht="12.75">
      <c r="C361" s="21"/>
      <c r="D361" s="22"/>
      <c r="E361" s="23"/>
      <c r="F361" s="23"/>
    </row>
    <row r="362" spans="3:6" ht="12.75">
      <c r="C362" s="21"/>
      <c r="D362" s="22"/>
      <c r="E362" s="23"/>
      <c r="F362" s="23"/>
    </row>
    <row r="363" spans="3:6" ht="12.75">
      <c r="C363" s="21"/>
      <c r="D363" s="22"/>
      <c r="E363" s="23"/>
      <c r="F363" s="23"/>
    </row>
    <row r="364" spans="3:6" ht="12.75">
      <c r="C364" s="21"/>
      <c r="D364" s="22"/>
      <c r="E364" s="23"/>
      <c r="F364" s="23"/>
    </row>
    <row r="365" spans="3:6" ht="12.75">
      <c r="C365" s="21"/>
      <c r="D365" s="22"/>
      <c r="E365" s="23"/>
      <c r="F365" s="23"/>
    </row>
    <row r="366" spans="3:6" ht="12.75">
      <c r="C366" s="21"/>
      <c r="D366" s="22"/>
      <c r="E366" s="23"/>
      <c r="F366" s="23"/>
    </row>
    <row r="367" spans="3:6" ht="12.75">
      <c r="C367" s="21"/>
      <c r="D367" s="22"/>
      <c r="E367" s="23"/>
      <c r="F367" s="23"/>
    </row>
    <row r="368" spans="3:6" ht="12.75">
      <c r="C368" s="21"/>
      <c r="D368" s="22"/>
      <c r="E368" s="23"/>
      <c r="F368" s="23"/>
    </row>
    <row r="369" spans="3:6" ht="12.75">
      <c r="C369" s="21"/>
      <c r="D369" s="22"/>
      <c r="E369" s="23"/>
      <c r="F369" s="23"/>
    </row>
    <row r="370" spans="3:6" ht="12.75">
      <c r="C370" s="21"/>
      <c r="D370" s="22"/>
      <c r="E370" s="23"/>
      <c r="F370" s="23"/>
    </row>
    <row r="371" spans="3:6" ht="12.75">
      <c r="C371" s="21"/>
      <c r="D371" s="22"/>
      <c r="E371" s="23"/>
      <c r="F371" s="23"/>
    </row>
    <row r="372" spans="3:6" ht="12.75">
      <c r="C372" s="21"/>
      <c r="D372" s="22"/>
      <c r="E372" s="23"/>
      <c r="F372" s="23"/>
    </row>
    <row r="373" spans="3:6" ht="12.75">
      <c r="C373" s="21"/>
      <c r="D373" s="22"/>
      <c r="E373" s="23"/>
      <c r="F373" s="23"/>
    </row>
    <row r="374" spans="3:6" ht="12.75">
      <c r="C374" s="21"/>
      <c r="D374" s="22"/>
      <c r="E374" s="23"/>
      <c r="F374" s="23"/>
    </row>
    <row r="375" spans="3:6" ht="12.75">
      <c r="C375" s="21"/>
      <c r="D375" s="22"/>
      <c r="E375" s="23"/>
      <c r="F375" s="23"/>
    </row>
    <row r="376" spans="3:6" ht="12.75">
      <c r="C376" s="21"/>
      <c r="D376" s="22"/>
      <c r="E376" s="23"/>
      <c r="F376" s="23"/>
    </row>
    <row r="377" spans="3:6" ht="12.75">
      <c r="C377" s="21"/>
      <c r="D377" s="22"/>
      <c r="E377" s="23"/>
      <c r="F377" s="23"/>
    </row>
    <row r="378" spans="3:6" ht="12.75">
      <c r="C378" s="21"/>
      <c r="D378" s="22"/>
      <c r="E378" s="23"/>
      <c r="F378" s="23"/>
    </row>
    <row r="379" spans="3:6" ht="12.75">
      <c r="C379" s="21"/>
      <c r="D379" s="22"/>
      <c r="E379" s="23"/>
      <c r="F379" s="23"/>
    </row>
    <row r="380" spans="3:6" ht="12.75">
      <c r="C380" s="21"/>
      <c r="D380" s="22"/>
      <c r="E380" s="23"/>
      <c r="F380" s="23"/>
    </row>
    <row r="381" spans="3:6" ht="12.75">
      <c r="C381" s="21"/>
      <c r="D381" s="22"/>
      <c r="E381" s="23"/>
      <c r="F381" s="23"/>
    </row>
    <row r="382" spans="3:6" ht="12.75">
      <c r="C382" s="21"/>
      <c r="D382" s="22"/>
      <c r="E382" s="23"/>
      <c r="F382" s="23"/>
    </row>
    <row r="383" spans="3:6" ht="12.75">
      <c r="C383" s="21"/>
      <c r="D383" s="22"/>
      <c r="E383" s="23"/>
      <c r="F383" s="23"/>
    </row>
    <row r="384" spans="3:6" ht="12.75">
      <c r="C384" s="21"/>
      <c r="D384" s="22"/>
      <c r="E384" s="23"/>
      <c r="F384" s="23"/>
    </row>
    <row r="385" spans="3:6" ht="12.75">
      <c r="C385" s="21"/>
      <c r="D385" s="22"/>
      <c r="E385" s="23"/>
      <c r="F385" s="23"/>
    </row>
    <row r="386" spans="3:6" ht="12.75">
      <c r="C386" s="21"/>
      <c r="D386" s="22"/>
      <c r="E386" s="23"/>
      <c r="F386" s="23"/>
    </row>
    <row r="387" spans="3:6" ht="12.75">
      <c r="C387" s="21"/>
      <c r="D387" s="22"/>
      <c r="E387" s="23"/>
      <c r="F387" s="23"/>
    </row>
    <row r="388" spans="3:6" ht="12.75">
      <c r="C388" s="21"/>
      <c r="D388" s="22"/>
      <c r="E388" s="23"/>
      <c r="F388" s="23"/>
    </row>
    <row r="389" spans="3:6" ht="12.75">
      <c r="C389" s="21"/>
      <c r="D389" s="22"/>
      <c r="E389" s="23"/>
      <c r="F389" s="23"/>
    </row>
    <row r="390" spans="3:6" ht="12.75">
      <c r="C390" s="21"/>
      <c r="D390" s="22"/>
      <c r="E390" s="23"/>
      <c r="F390" s="23"/>
    </row>
    <row r="391" spans="3:6" ht="12.75">
      <c r="C391" s="21"/>
      <c r="D391" s="22"/>
      <c r="E391" s="23"/>
      <c r="F391" s="23"/>
    </row>
    <row r="392" spans="3:6" ht="12.75">
      <c r="C392" s="21"/>
      <c r="D392" s="22"/>
      <c r="E392" s="23"/>
      <c r="F392" s="23"/>
    </row>
    <row r="393" spans="3:6" ht="12.75">
      <c r="C393" s="21"/>
      <c r="D393" s="22"/>
      <c r="E393" s="23"/>
      <c r="F393" s="23"/>
    </row>
    <row r="394" spans="3:6" ht="12.75">
      <c r="C394" s="21"/>
      <c r="D394" s="22"/>
      <c r="E394" s="23"/>
      <c r="F394" s="23"/>
    </row>
    <row r="395" spans="3:6" ht="12.75">
      <c r="C395" s="21"/>
      <c r="D395" s="22"/>
      <c r="E395" s="23"/>
      <c r="F395" s="23"/>
    </row>
    <row r="396" spans="3:6" ht="12.75">
      <c r="C396" s="21"/>
      <c r="D396" s="22"/>
      <c r="E396" s="23"/>
      <c r="F396" s="23"/>
    </row>
    <row r="397" spans="3:6" ht="12.75">
      <c r="C397" s="21"/>
      <c r="D397" s="22"/>
      <c r="E397" s="23"/>
      <c r="F397" s="23"/>
    </row>
    <row r="398" spans="3:6" ht="12.75">
      <c r="C398" s="21"/>
      <c r="D398" s="22"/>
      <c r="E398" s="23"/>
      <c r="F398" s="23"/>
    </row>
    <row r="399" spans="3:6" ht="12.75">
      <c r="C399" s="21"/>
      <c r="D399" s="22"/>
      <c r="E399" s="23"/>
      <c r="F399" s="23"/>
    </row>
    <row r="400" spans="3:6" ht="12.75">
      <c r="C400" s="21"/>
      <c r="D400" s="22"/>
      <c r="E400" s="23"/>
      <c r="F400" s="23"/>
    </row>
    <row r="401" spans="3:6" ht="12.75">
      <c r="C401" s="21"/>
      <c r="D401" s="22"/>
      <c r="E401" s="23"/>
      <c r="F401" s="23"/>
    </row>
    <row r="402" spans="3:6" ht="12.75">
      <c r="C402" s="21"/>
      <c r="D402" s="22"/>
      <c r="E402" s="23"/>
      <c r="F402" s="23"/>
    </row>
    <row r="403" spans="3:6" ht="12.75">
      <c r="C403" s="21"/>
      <c r="D403" s="22"/>
      <c r="E403" s="23"/>
      <c r="F403" s="23"/>
    </row>
    <row r="404" spans="3:6" ht="12.75">
      <c r="C404" s="21"/>
      <c r="D404" s="22"/>
      <c r="E404" s="23"/>
      <c r="F404" s="23"/>
    </row>
    <row r="405" spans="3:6" ht="12.75">
      <c r="C405" s="21"/>
      <c r="D405" s="22"/>
      <c r="E405" s="23"/>
      <c r="F405" s="23"/>
    </row>
    <row r="406" spans="3:6" ht="12.75">
      <c r="C406" s="21"/>
      <c r="D406" s="22"/>
      <c r="E406" s="23"/>
      <c r="F406" s="23"/>
    </row>
    <row r="407" spans="3:6" ht="12.75">
      <c r="C407" s="21"/>
      <c r="D407" s="22"/>
      <c r="E407" s="23"/>
      <c r="F407" s="23"/>
    </row>
    <row r="408" spans="3:6" ht="12.75">
      <c r="C408" s="21"/>
      <c r="D408" s="22"/>
      <c r="E408" s="23"/>
      <c r="F408" s="23"/>
    </row>
    <row r="409" spans="3:6" ht="12.75">
      <c r="C409" s="21"/>
      <c r="D409" s="22"/>
      <c r="E409" s="23"/>
      <c r="F409" s="23"/>
    </row>
    <row r="410" spans="3:6" ht="12.75">
      <c r="C410" s="21"/>
      <c r="D410" s="22"/>
      <c r="E410" s="23"/>
      <c r="F410" s="23"/>
    </row>
    <row r="411" spans="3:6" ht="12.75">
      <c r="C411" s="21"/>
      <c r="D411" s="22"/>
      <c r="E411" s="23"/>
      <c r="F411" s="23"/>
    </row>
    <row r="412" spans="3:6" ht="12.75">
      <c r="C412" s="21"/>
      <c r="D412" s="22"/>
      <c r="E412" s="23"/>
      <c r="F412" s="23"/>
    </row>
    <row r="413" spans="3:6" ht="12.75">
      <c r="C413" s="21"/>
      <c r="D413" s="22"/>
      <c r="E413" s="23"/>
      <c r="F413" s="23"/>
    </row>
    <row r="414" spans="3:6" ht="12.75">
      <c r="C414" s="21"/>
      <c r="D414" s="22"/>
      <c r="E414" s="23"/>
      <c r="F414" s="23"/>
    </row>
    <row r="415" spans="3:6" ht="12.75">
      <c r="C415" s="21"/>
      <c r="D415" s="22"/>
      <c r="E415" s="23"/>
      <c r="F415" s="23"/>
    </row>
    <row r="416" spans="3:6" ht="12.75">
      <c r="C416" s="21"/>
      <c r="D416" s="22"/>
      <c r="E416" s="23"/>
      <c r="F416" s="23"/>
    </row>
    <row r="417" spans="3:6" ht="12.75">
      <c r="C417" s="21"/>
      <c r="D417" s="22"/>
      <c r="E417" s="23"/>
      <c r="F417" s="23"/>
    </row>
    <row r="418" spans="3:6" ht="12.75">
      <c r="C418" s="21"/>
      <c r="D418" s="22"/>
      <c r="E418" s="23"/>
      <c r="F418" s="23"/>
    </row>
    <row r="419" spans="3:6" ht="12.75">
      <c r="C419" s="21"/>
      <c r="D419" s="22"/>
      <c r="E419" s="23"/>
      <c r="F419" s="23"/>
    </row>
    <row r="420" spans="3:6" ht="12.75">
      <c r="C420" s="21"/>
      <c r="D420" s="22"/>
      <c r="E420" s="23"/>
      <c r="F420" s="23"/>
    </row>
    <row r="421" spans="3:6" ht="12.75">
      <c r="C421" s="21"/>
      <c r="D421" s="22"/>
      <c r="E421" s="23"/>
      <c r="F421" s="23"/>
    </row>
    <row r="422" spans="3:6" ht="12.75">
      <c r="C422" s="21"/>
      <c r="D422" s="22"/>
      <c r="E422" s="23"/>
      <c r="F422" s="23"/>
    </row>
    <row r="423" spans="3:6" ht="12.75">
      <c r="C423" s="21"/>
      <c r="D423" s="22"/>
      <c r="E423" s="23"/>
      <c r="F423" s="23"/>
    </row>
    <row r="424" spans="3:6" ht="12.75">
      <c r="C424" s="21"/>
      <c r="D424" s="22"/>
      <c r="E424" s="23"/>
      <c r="F424" s="23"/>
    </row>
    <row r="425" spans="3:6" ht="12.75">
      <c r="C425" s="21"/>
      <c r="D425" s="22"/>
      <c r="E425" s="23"/>
      <c r="F425" s="23"/>
    </row>
    <row r="426" spans="3:6" ht="12.75">
      <c r="C426" s="21"/>
      <c r="D426" s="22"/>
      <c r="E426" s="23"/>
      <c r="F426" s="23"/>
    </row>
    <row r="427" spans="3:6" ht="12.75">
      <c r="C427" s="21"/>
      <c r="D427" s="22"/>
      <c r="E427" s="23"/>
      <c r="F427" s="23"/>
    </row>
    <row r="428" spans="3:6" ht="12.75">
      <c r="C428" s="21"/>
      <c r="D428" s="22"/>
      <c r="E428" s="23"/>
      <c r="F428" s="23"/>
    </row>
    <row r="429" spans="3:6" ht="12.75">
      <c r="C429" s="21"/>
      <c r="D429" s="22"/>
      <c r="E429" s="23"/>
      <c r="F429" s="23"/>
    </row>
    <row r="430" spans="3:6" ht="12.75">
      <c r="C430" s="21"/>
      <c r="D430" s="22"/>
      <c r="E430" s="23"/>
      <c r="F430" s="23"/>
    </row>
    <row r="431" spans="3:6" ht="12.75">
      <c r="C431" s="21"/>
      <c r="D431" s="22"/>
      <c r="E431" s="23"/>
      <c r="F431" s="23"/>
    </row>
    <row r="432" spans="3:6" ht="12.75">
      <c r="C432" s="21"/>
      <c r="D432" s="22"/>
      <c r="E432" s="23"/>
      <c r="F432" s="23"/>
    </row>
    <row r="433" spans="3:6" ht="12.75">
      <c r="C433" s="21"/>
      <c r="D433" s="22"/>
      <c r="E433" s="23"/>
      <c r="F433" s="23"/>
    </row>
    <row r="434" spans="3:6" ht="12.75">
      <c r="C434" s="21"/>
      <c r="D434" s="22"/>
      <c r="E434" s="23"/>
      <c r="F434" s="23"/>
    </row>
    <row r="435" spans="3:6" ht="12.75">
      <c r="C435" s="21"/>
      <c r="D435" s="22"/>
      <c r="E435" s="23"/>
      <c r="F435" s="23"/>
    </row>
    <row r="436" spans="3:6" ht="12.75">
      <c r="C436" s="21"/>
      <c r="D436" s="22"/>
      <c r="E436" s="23"/>
      <c r="F436" s="23"/>
    </row>
    <row r="437" spans="3:6" ht="12.75">
      <c r="C437" s="21"/>
      <c r="D437" s="22"/>
      <c r="E437" s="23"/>
      <c r="F437" s="23"/>
    </row>
    <row r="438" spans="3:6" ht="12.75">
      <c r="C438" s="21"/>
      <c r="D438" s="22"/>
      <c r="E438" s="23"/>
      <c r="F438" s="23"/>
    </row>
    <row r="439" spans="3:6" ht="12.75">
      <c r="C439" s="21"/>
      <c r="D439" s="22"/>
      <c r="E439" s="23"/>
      <c r="F439" s="23"/>
    </row>
    <row r="440" spans="3:6" ht="12.75">
      <c r="C440" s="21"/>
      <c r="D440" s="22"/>
      <c r="E440" s="23"/>
      <c r="F440" s="23"/>
    </row>
    <row r="441" spans="3:6" ht="12.75">
      <c r="C441" s="21"/>
      <c r="D441" s="22"/>
      <c r="E441" s="23"/>
      <c r="F441" s="23"/>
    </row>
    <row r="442" spans="3:6" ht="12.75">
      <c r="C442" s="21"/>
      <c r="D442" s="22"/>
      <c r="E442" s="23"/>
      <c r="F442" s="23"/>
    </row>
    <row r="443" spans="3:6" ht="12.75">
      <c r="C443" s="21"/>
      <c r="D443" s="22"/>
      <c r="E443" s="23"/>
      <c r="F443" s="23"/>
    </row>
    <row r="444" spans="3:6" ht="12.75">
      <c r="C444" s="21"/>
      <c r="D444" s="22"/>
      <c r="E444" s="23"/>
      <c r="F444" s="23"/>
    </row>
    <row r="445" spans="3:6" ht="12.75">
      <c r="C445" s="21"/>
      <c r="D445" s="22"/>
      <c r="E445" s="23"/>
      <c r="F445" s="23"/>
    </row>
    <row r="446" spans="3:6" ht="12.75">
      <c r="C446" s="21"/>
      <c r="D446" s="22"/>
      <c r="E446" s="23"/>
      <c r="F446" s="23"/>
    </row>
    <row r="447" spans="3:6" ht="12.75">
      <c r="C447" s="21"/>
      <c r="D447" s="22"/>
      <c r="E447" s="23"/>
      <c r="F447" s="23"/>
    </row>
    <row r="448" spans="3:6" ht="12.75">
      <c r="C448" s="21"/>
      <c r="D448" s="22"/>
      <c r="E448" s="23"/>
      <c r="F448" s="23"/>
    </row>
    <row r="449" spans="3:6" ht="12.75">
      <c r="C449" s="21"/>
      <c r="D449" s="22"/>
      <c r="E449" s="23"/>
      <c r="F449" s="23"/>
    </row>
    <row r="450" spans="3:6" ht="12.75">
      <c r="C450" s="21"/>
      <c r="D450" s="22"/>
      <c r="E450" s="23"/>
      <c r="F450" s="23"/>
    </row>
    <row r="451" spans="3:6" ht="12.75">
      <c r="C451" s="21"/>
      <c r="D451" s="22"/>
      <c r="E451" s="23"/>
      <c r="F451" s="23"/>
    </row>
    <row r="452" spans="3:6" ht="12.75">
      <c r="C452" s="21"/>
      <c r="D452" s="22"/>
      <c r="E452" s="23"/>
      <c r="F452" s="23"/>
    </row>
    <row r="453" spans="3:6" ht="12.75">
      <c r="C453" s="21"/>
      <c r="D453" s="22"/>
      <c r="E453" s="23"/>
      <c r="F453" s="23"/>
    </row>
    <row r="454" spans="3:6" ht="12.75">
      <c r="C454" s="21"/>
      <c r="D454" s="22"/>
      <c r="E454" s="23"/>
      <c r="F454" s="23"/>
    </row>
    <row r="455" spans="3:6" ht="12.75">
      <c r="C455" s="21"/>
      <c r="D455" s="22"/>
      <c r="E455" s="23"/>
      <c r="F455" s="23"/>
    </row>
    <row r="456" spans="3:6" ht="12.75">
      <c r="C456" s="21"/>
      <c r="D456" s="22"/>
      <c r="E456" s="23"/>
      <c r="F456" s="23"/>
    </row>
    <row r="457" spans="3:6" ht="12.75">
      <c r="C457" s="21"/>
      <c r="D457" s="22"/>
      <c r="E457" s="23"/>
      <c r="F457" s="23"/>
    </row>
    <row r="458" spans="3:6" ht="12.75">
      <c r="C458" s="21"/>
      <c r="D458" s="22"/>
      <c r="E458" s="23"/>
      <c r="F458" s="23"/>
    </row>
    <row r="459" spans="3:6" ht="12.75">
      <c r="C459" s="21"/>
      <c r="D459" s="22"/>
      <c r="E459" s="23"/>
      <c r="F459" s="23"/>
    </row>
    <row r="460" spans="3:6" ht="12.75">
      <c r="C460" s="21"/>
      <c r="D460" s="22"/>
      <c r="E460" s="23"/>
      <c r="F460" s="23"/>
    </row>
    <row r="461" spans="3:6" ht="12.75">
      <c r="C461" s="21"/>
      <c r="D461" s="22"/>
      <c r="E461" s="23"/>
      <c r="F461" s="23"/>
    </row>
    <row r="462" spans="3:6" ht="12.75">
      <c r="C462" s="21"/>
      <c r="D462" s="22"/>
      <c r="E462" s="23"/>
      <c r="F462" s="23"/>
    </row>
    <row r="463" spans="3:6" ht="12.75">
      <c r="C463" s="21"/>
      <c r="D463" s="22"/>
      <c r="E463" s="23"/>
      <c r="F463" s="23"/>
    </row>
    <row r="464" spans="3:6" ht="12.75">
      <c r="C464" s="21"/>
      <c r="D464" s="22"/>
      <c r="E464" s="23"/>
      <c r="F464" s="23"/>
    </row>
    <row r="465" spans="3:6" ht="12.75">
      <c r="C465" s="21"/>
      <c r="D465" s="22"/>
      <c r="E465" s="23"/>
      <c r="F465" s="23"/>
    </row>
    <row r="466" spans="3:6" ht="12.75">
      <c r="C466" s="21"/>
      <c r="D466" s="22"/>
      <c r="E466" s="23"/>
      <c r="F466" s="23"/>
    </row>
    <row r="467" spans="3:6" ht="12.75">
      <c r="C467" s="21"/>
      <c r="D467" s="22"/>
      <c r="E467" s="23"/>
      <c r="F467" s="23"/>
    </row>
    <row r="468" spans="3:6" ht="12.75">
      <c r="C468" s="21"/>
      <c r="D468" s="22"/>
      <c r="E468" s="23"/>
      <c r="F468" s="23"/>
    </row>
    <row r="469" spans="3:6" ht="12.75">
      <c r="C469" s="21"/>
      <c r="D469" s="22"/>
      <c r="E469" s="23"/>
      <c r="F469" s="23"/>
    </row>
    <row r="470" spans="3:6" ht="12.75">
      <c r="C470" s="21"/>
      <c r="D470" s="22"/>
      <c r="E470" s="23"/>
      <c r="F470" s="23"/>
    </row>
    <row r="471" spans="3:6" ht="12.75">
      <c r="C471" s="21"/>
      <c r="D471" s="22"/>
      <c r="E471" s="23"/>
      <c r="F471" s="23"/>
    </row>
    <row r="472" spans="3:6" ht="12.75">
      <c r="C472" s="21"/>
      <c r="D472" s="22"/>
      <c r="E472" s="23"/>
      <c r="F472" s="23"/>
    </row>
    <row r="473" spans="3:6" ht="12.75">
      <c r="C473" s="21"/>
      <c r="D473" s="22"/>
      <c r="E473" s="23"/>
      <c r="F473" s="23"/>
    </row>
    <row r="474" spans="3:6" ht="12.75">
      <c r="C474" s="21"/>
      <c r="D474" s="22"/>
      <c r="E474" s="23"/>
      <c r="F474" s="23"/>
    </row>
    <row r="475" spans="3:6" ht="12.75">
      <c r="C475" s="21"/>
      <c r="D475" s="22"/>
      <c r="E475" s="23"/>
      <c r="F475" s="23"/>
    </row>
    <row r="476" spans="3:6" ht="12.75">
      <c r="C476" s="21"/>
      <c r="D476" s="22"/>
      <c r="E476" s="23"/>
      <c r="F476" s="23"/>
    </row>
    <row r="477" spans="3:6" ht="12.75">
      <c r="C477" s="21"/>
      <c r="D477" s="22"/>
      <c r="E477" s="23"/>
      <c r="F477" s="23"/>
    </row>
    <row r="478" spans="3:6" ht="12.75">
      <c r="C478" s="21"/>
      <c r="D478" s="22"/>
      <c r="E478" s="23"/>
      <c r="F478" s="23"/>
    </row>
    <row r="479" spans="3:6" ht="12.75">
      <c r="C479" s="21"/>
      <c r="D479" s="22"/>
      <c r="E479" s="23"/>
      <c r="F479" s="23"/>
    </row>
    <row r="480" spans="3:6" ht="12.75">
      <c r="C480" s="21"/>
      <c r="D480" s="22"/>
      <c r="E480" s="23"/>
      <c r="F480" s="23"/>
    </row>
    <row r="481" spans="3:6" ht="12.75">
      <c r="C481" s="21"/>
      <c r="D481" s="22"/>
      <c r="E481" s="23"/>
      <c r="F481" s="23"/>
    </row>
    <row r="482" spans="3:6" ht="12.75">
      <c r="C482" s="21"/>
      <c r="D482" s="22"/>
      <c r="E482" s="23"/>
      <c r="F482" s="23"/>
    </row>
    <row r="483" spans="3:6" ht="12.75">
      <c r="C483" s="21"/>
      <c r="D483" s="22"/>
      <c r="E483" s="23"/>
      <c r="F483" s="23"/>
    </row>
    <row r="484" spans="3:6" ht="12.75">
      <c r="C484" s="21"/>
      <c r="D484" s="22"/>
      <c r="E484" s="23"/>
      <c r="F484" s="23"/>
    </row>
    <row r="485" spans="3:6" ht="12.75">
      <c r="C485" s="21"/>
      <c r="D485" s="22"/>
      <c r="E485" s="23"/>
      <c r="F485" s="23"/>
    </row>
    <row r="486" spans="3:6" ht="12.75">
      <c r="C486" s="21"/>
      <c r="D486" s="22"/>
      <c r="E486" s="23"/>
      <c r="F486" s="23"/>
    </row>
    <row r="487" spans="3:6" ht="12.75">
      <c r="C487" s="21"/>
      <c r="D487" s="22"/>
      <c r="E487" s="23"/>
      <c r="F487" s="23"/>
    </row>
    <row r="488" spans="3:6" ht="12.75">
      <c r="C488" s="21"/>
      <c r="D488" s="22"/>
      <c r="E488" s="23"/>
      <c r="F488" s="23"/>
    </row>
    <row r="489" spans="3:6" ht="12.75">
      <c r="C489" s="21"/>
      <c r="D489" s="22"/>
      <c r="E489" s="23"/>
      <c r="F489" s="23"/>
    </row>
    <row r="490" spans="3:6" ht="12.75">
      <c r="C490" s="21"/>
      <c r="D490" s="22"/>
      <c r="E490" s="23"/>
      <c r="F490" s="23"/>
    </row>
    <row r="491" spans="3:6" ht="12.75">
      <c r="C491" s="21"/>
      <c r="D491" s="22"/>
      <c r="E491" s="23"/>
      <c r="F491" s="23"/>
    </row>
    <row r="492" spans="3:6" ht="12.75">
      <c r="C492" s="21"/>
      <c r="D492" s="22"/>
      <c r="E492" s="23"/>
      <c r="F492" s="23"/>
    </row>
    <row r="493" spans="3:6" ht="12.75">
      <c r="C493" s="21"/>
      <c r="D493" s="22"/>
      <c r="E493" s="23"/>
      <c r="F493" s="23"/>
    </row>
    <row r="494" spans="3:6" ht="12.75">
      <c r="C494" s="21"/>
      <c r="D494" s="22"/>
      <c r="E494" s="23"/>
      <c r="F494" s="23"/>
    </row>
    <row r="495" spans="3:6" ht="12.75">
      <c r="C495" s="21"/>
      <c r="D495" s="22"/>
      <c r="E495" s="23"/>
      <c r="F495" s="23"/>
    </row>
    <row r="496" spans="3:6" ht="12.75">
      <c r="C496" s="21"/>
      <c r="D496" s="22"/>
      <c r="E496" s="23"/>
      <c r="F496" s="23"/>
    </row>
    <row r="497" spans="3:6" ht="12.75">
      <c r="C497" s="21"/>
      <c r="D497" s="22"/>
      <c r="E497" s="23"/>
      <c r="F497" s="23"/>
    </row>
    <row r="498" spans="3:6" ht="12.75">
      <c r="C498" s="21"/>
      <c r="D498" s="22"/>
      <c r="E498" s="23"/>
      <c r="F498" s="23"/>
    </row>
    <row r="499" spans="3:6" ht="12.75">
      <c r="C499" s="21"/>
      <c r="D499" s="22"/>
      <c r="E499" s="23"/>
      <c r="F499" s="23"/>
    </row>
    <row r="500" spans="3:6" ht="12.75">
      <c r="C500" s="21"/>
      <c r="D500" s="22"/>
      <c r="E500" s="23"/>
      <c r="F500" s="23"/>
    </row>
    <row r="501" spans="3:6" ht="12.75">
      <c r="C501" s="21"/>
      <c r="D501" s="22"/>
      <c r="E501" s="23"/>
      <c r="F501" s="23"/>
    </row>
    <row r="502" spans="3:6" ht="12.75">
      <c r="C502" s="21"/>
      <c r="D502" s="22"/>
      <c r="E502" s="23"/>
      <c r="F502" s="23"/>
    </row>
    <row r="503" spans="3:6" ht="12.75">
      <c r="C503" s="21"/>
      <c r="D503" s="22"/>
      <c r="E503" s="23"/>
      <c r="F503" s="23"/>
    </row>
    <row r="504" spans="3:6" ht="12.75">
      <c r="C504" s="21"/>
      <c r="D504" s="22"/>
      <c r="E504" s="23"/>
      <c r="F504" s="23"/>
    </row>
    <row r="505" spans="3:6" ht="12.75">
      <c r="C505" s="21"/>
      <c r="D505" s="22"/>
      <c r="E505" s="23"/>
      <c r="F505" s="23"/>
    </row>
    <row r="506" spans="3:6" ht="12.75">
      <c r="C506" s="21"/>
      <c r="D506" s="22"/>
      <c r="E506" s="23"/>
      <c r="F506" s="23"/>
    </row>
    <row r="507" spans="3:6" ht="12.75">
      <c r="C507" s="21"/>
      <c r="D507" s="22"/>
      <c r="E507" s="23"/>
      <c r="F507" s="23"/>
    </row>
    <row r="508" spans="3:6" ht="12.75">
      <c r="C508" s="21"/>
      <c r="D508" s="22"/>
      <c r="E508" s="23"/>
      <c r="F508" s="23"/>
    </row>
    <row r="509" spans="3:6" ht="12.75">
      <c r="C509" s="21"/>
      <c r="D509" s="22"/>
      <c r="E509" s="23"/>
      <c r="F509" s="23"/>
    </row>
    <row r="510" spans="3:6" ht="12.75">
      <c r="C510" s="21"/>
      <c r="D510" s="22"/>
      <c r="E510" s="23"/>
      <c r="F510" s="23"/>
    </row>
    <row r="511" spans="3:6" ht="12.75">
      <c r="C511" s="21"/>
      <c r="D511" s="22"/>
      <c r="E511" s="23"/>
      <c r="F511" s="23"/>
    </row>
    <row r="512" spans="3:6" ht="12.75">
      <c r="C512" s="21"/>
      <c r="D512" s="22"/>
      <c r="E512" s="23"/>
      <c r="F512" s="23"/>
    </row>
    <row r="513" spans="3:6" ht="12.75">
      <c r="C513" s="21"/>
      <c r="D513" s="22"/>
      <c r="E513" s="23"/>
      <c r="F513" s="23"/>
    </row>
    <row r="514" spans="3:6" ht="12.75">
      <c r="C514" s="21"/>
      <c r="D514" s="22"/>
      <c r="E514" s="23"/>
      <c r="F514" s="23"/>
    </row>
    <row r="515" spans="3:6" ht="12.75">
      <c r="C515" s="21"/>
      <c r="D515" s="22"/>
      <c r="E515" s="23"/>
      <c r="F515" s="23"/>
    </row>
    <row r="516" spans="3:6" ht="12.75">
      <c r="C516" s="21"/>
      <c r="D516" s="22"/>
      <c r="E516" s="23"/>
      <c r="F516" s="23"/>
    </row>
    <row r="517" spans="3:6" ht="12.75">
      <c r="C517" s="21"/>
      <c r="D517" s="22"/>
      <c r="E517" s="23"/>
      <c r="F517" s="23"/>
    </row>
    <row r="518" spans="3:6" ht="12.75">
      <c r="C518" s="21"/>
      <c r="D518" s="22"/>
      <c r="E518" s="23"/>
      <c r="F518" s="23"/>
    </row>
    <row r="519" spans="3:6" ht="12.75">
      <c r="C519" s="21"/>
      <c r="D519" s="22"/>
      <c r="E519" s="23"/>
      <c r="F519" s="23"/>
    </row>
    <row r="520" spans="3:6" ht="12.75">
      <c r="C520" s="21"/>
      <c r="D520" s="22"/>
      <c r="E520" s="23"/>
      <c r="F520" s="23"/>
    </row>
    <row r="521" spans="3:6" ht="12.75">
      <c r="C521" s="21"/>
      <c r="D521" s="22"/>
      <c r="E521" s="23"/>
      <c r="F521" s="23"/>
    </row>
    <row r="522" spans="3:6" ht="12.75">
      <c r="C522" s="21"/>
      <c r="D522" s="22"/>
      <c r="E522" s="23"/>
      <c r="F522" s="23"/>
    </row>
    <row r="523" spans="3:6" ht="12.75">
      <c r="C523" s="21"/>
      <c r="D523" s="22"/>
      <c r="E523" s="23"/>
      <c r="F523" s="23"/>
    </row>
    <row r="524" spans="3:6" ht="12.75">
      <c r="C524" s="21"/>
      <c r="D524" s="22"/>
      <c r="E524" s="23"/>
      <c r="F524" s="23"/>
    </row>
    <row r="525" spans="3:6" ht="12.75">
      <c r="C525" s="21"/>
      <c r="D525" s="22"/>
      <c r="E525" s="23"/>
      <c r="F525" s="23"/>
    </row>
    <row r="526" spans="3:6" ht="12.75">
      <c r="C526" s="21"/>
      <c r="D526" s="22"/>
      <c r="E526" s="23"/>
      <c r="F526" s="23"/>
    </row>
    <row r="527" spans="3:6" ht="12.75">
      <c r="C527" s="21"/>
      <c r="D527" s="22"/>
      <c r="E527" s="23"/>
      <c r="F527" s="23"/>
    </row>
    <row r="528" spans="3:6" ht="12.75">
      <c r="C528" s="21"/>
      <c r="D528" s="22"/>
      <c r="E528" s="23"/>
      <c r="F528" s="23"/>
    </row>
    <row r="529" spans="3:6" ht="12.75">
      <c r="C529" s="21"/>
      <c r="D529" s="22"/>
      <c r="E529" s="23"/>
      <c r="F529" s="23"/>
    </row>
    <row r="530" spans="3:6" ht="12.75">
      <c r="C530" s="21"/>
      <c r="D530" s="22"/>
      <c r="E530" s="23"/>
      <c r="F530" s="23"/>
    </row>
    <row r="531" spans="3:6" ht="12.75">
      <c r="C531" s="21"/>
      <c r="D531" s="22"/>
      <c r="E531" s="23"/>
      <c r="F531" s="23"/>
    </row>
    <row r="532" spans="3:6" ht="12.75">
      <c r="C532" s="21"/>
      <c r="D532" s="22"/>
      <c r="E532" s="23"/>
      <c r="F532" s="23"/>
    </row>
    <row r="533" spans="3:6" ht="12.75">
      <c r="C533" s="21"/>
      <c r="D533" s="22"/>
      <c r="E533" s="23"/>
      <c r="F533" s="23"/>
    </row>
    <row r="534" spans="3:6" ht="12.75">
      <c r="C534" s="21"/>
      <c r="D534" s="22"/>
      <c r="E534" s="23"/>
      <c r="F534" s="23"/>
    </row>
    <row r="535" spans="3:6" ht="12.75">
      <c r="C535" s="21"/>
      <c r="D535" s="22"/>
      <c r="E535" s="23"/>
      <c r="F535" s="23"/>
    </row>
    <row r="536" spans="3:6" ht="12.75">
      <c r="C536" s="21"/>
      <c r="D536" s="22"/>
      <c r="E536" s="23"/>
      <c r="F536" s="23"/>
    </row>
    <row r="537" spans="3:6" ht="12.75">
      <c r="C537" s="21"/>
      <c r="D537" s="22"/>
      <c r="E537" s="23"/>
      <c r="F537" s="23"/>
    </row>
    <row r="538" spans="3:6" ht="12.75">
      <c r="C538" s="21"/>
      <c r="D538" s="22"/>
      <c r="E538" s="23"/>
      <c r="F538" s="23"/>
    </row>
    <row r="539" spans="3:6" ht="12.75">
      <c r="C539" s="21"/>
      <c r="D539" s="22"/>
      <c r="E539" s="23"/>
      <c r="F539" s="23"/>
    </row>
    <row r="540" spans="3:6" ht="12.75">
      <c r="C540" s="21"/>
      <c r="D540" s="22"/>
      <c r="E540" s="23"/>
      <c r="F540" s="23"/>
    </row>
    <row r="541" spans="3:6" ht="12.75">
      <c r="C541" s="21"/>
      <c r="D541" s="22"/>
      <c r="E541" s="23"/>
      <c r="F541" s="23"/>
    </row>
    <row r="542" spans="3:6" ht="12.75">
      <c r="C542" s="21"/>
      <c r="D542" s="22"/>
      <c r="E542" s="23"/>
      <c r="F542" s="23"/>
    </row>
    <row r="543" spans="3:6" ht="12.75">
      <c r="C543" s="21"/>
      <c r="D543" s="22"/>
      <c r="E543" s="23"/>
      <c r="F543" s="23"/>
    </row>
    <row r="544" spans="3:6" ht="12.75">
      <c r="C544" s="21"/>
      <c r="D544" s="22"/>
      <c r="E544" s="23"/>
      <c r="F544" s="23"/>
    </row>
    <row r="545" spans="3:6" ht="12.75">
      <c r="C545" s="21"/>
      <c r="D545" s="22"/>
      <c r="E545" s="23"/>
      <c r="F545" s="23"/>
    </row>
    <row r="546" spans="3:6" ht="12.75">
      <c r="C546" s="21"/>
      <c r="D546" s="22"/>
      <c r="E546" s="23"/>
      <c r="F546" s="23"/>
    </row>
    <row r="547" spans="3:6" ht="12.75">
      <c r="C547" s="21"/>
      <c r="D547" s="22"/>
      <c r="E547" s="23"/>
      <c r="F547" s="23"/>
    </row>
    <row r="548" spans="3:6" ht="12.75">
      <c r="C548" s="21"/>
      <c r="D548" s="22"/>
      <c r="E548" s="23"/>
      <c r="F548" s="23"/>
    </row>
    <row r="549" spans="3:6" ht="12.75">
      <c r="C549" s="21"/>
      <c r="D549" s="22"/>
      <c r="E549" s="23"/>
      <c r="F549" s="23"/>
    </row>
    <row r="550" spans="3:6" ht="12.75">
      <c r="C550" s="21"/>
      <c r="D550" s="22"/>
      <c r="E550" s="23"/>
      <c r="F550" s="23"/>
    </row>
    <row r="551" spans="3:6" ht="12.75">
      <c r="C551" s="21"/>
      <c r="D551" s="22"/>
      <c r="E551" s="23"/>
      <c r="F551" s="23"/>
    </row>
    <row r="552" spans="3:6" ht="12.75">
      <c r="C552" s="21"/>
      <c r="D552" s="22"/>
      <c r="E552" s="23"/>
      <c r="F552" s="23"/>
    </row>
    <row r="553" spans="3:6" ht="12.75">
      <c r="C553" s="21"/>
      <c r="D553" s="22"/>
      <c r="E553" s="23"/>
      <c r="F553" s="23"/>
    </row>
    <row r="554" spans="3:6" ht="12.75">
      <c r="C554" s="21"/>
      <c r="D554" s="22"/>
      <c r="E554" s="23"/>
      <c r="F554" s="23"/>
    </row>
    <row r="555" spans="3:6" ht="12.75">
      <c r="C555" s="21"/>
      <c r="D555" s="22"/>
      <c r="E555" s="23"/>
      <c r="F555" s="23"/>
    </row>
    <row r="556" spans="3:6" ht="12.75">
      <c r="C556" s="21"/>
      <c r="D556" s="22"/>
      <c r="E556" s="23"/>
      <c r="F556" s="23"/>
    </row>
    <row r="557" spans="3:6" ht="12.75">
      <c r="C557" s="21"/>
      <c r="D557" s="22"/>
      <c r="E557" s="23"/>
      <c r="F557" s="23"/>
    </row>
    <row r="558" spans="3:6" ht="12.75">
      <c r="C558" s="21"/>
      <c r="D558" s="22"/>
      <c r="E558" s="23"/>
      <c r="F558" s="23"/>
    </row>
    <row r="559" spans="3:6" ht="12.75">
      <c r="C559" s="21"/>
      <c r="D559" s="22"/>
      <c r="E559" s="23"/>
      <c r="F559" s="23"/>
    </row>
    <row r="560" spans="3:6" ht="12.75">
      <c r="C560" s="21"/>
      <c r="D560" s="22"/>
      <c r="E560" s="23"/>
      <c r="F560" s="23"/>
    </row>
    <row r="561" spans="3:6" ht="12.75">
      <c r="C561" s="21"/>
      <c r="D561" s="22"/>
      <c r="E561" s="23"/>
      <c r="F561" s="23"/>
    </row>
    <row r="562" spans="3:6" ht="12.75">
      <c r="C562" s="21"/>
      <c r="D562" s="22"/>
      <c r="E562" s="23"/>
      <c r="F562" s="23"/>
    </row>
    <row r="563" spans="3:6" ht="12.75">
      <c r="C563" s="21"/>
      <c r="D563" s="22"/>
      <c r="E563" s="23"/>
      <c r="F563" s="23"/>
    </row>
    <row r="564" spans="3:6" ht="12.75">
      <c r="C564" s="21"/>
      <c r="D564" s="22"/>
      <c r="E564" s="23"/>
      <c r="F564" s="23"/>
    </row>
    <row r="565" spans="3:6" ht="12.75">
      <c r="C565" s="21"/>
      <c r="D565" s="22"/>
      <c r="E565" s="23"/>
      <c r="F565" s="23"/>
    </row>
    <row r="566" spans="3:6" ht="12.75">
      <c r="C566" s="21"/>
      <c r="D566" s="22"/>
      <c r="E566" s="23"/>
      <c r="F566" s="23"/>
    </row>
    <row r="567" spans="3:6" ht="12.75">
      <c r="C567" s="21"/>
      <c r="D567" s="22"/>
      <c r="E567" s="23"/>
      <c r="F567" s="23"/>
    </row>
    <row r="568" spans="3:6" ht="12.75">
      <c r="C568" s="21"/>
      <c r="D568" s="22"/>
      <c r="E568" s="23"/>
      <c r="F568" s="23"/>
    </row>
    <row r="569" spans="3:6" ht="12.75">
      <c r="C569" s="21"/>
      <c r="D569" s="22"/>
      <c r="E569" s="23"/>
      <c r="F569" s="23"/>
    </row>
    <row r="570" spans="3:6" ht="12.75">
      <c r="C570" s="21"/>
      <c r="D570" s="22"/>
      <c r="E570" s="23"/>
      <c r="F570" s="23"/>
    </row>
    <row r="571" spans="3:6" ht="12.75">
      <c r="C571" s="21"/>
      <c r="D571" s="22"/>
      <c r="E571" s="23"/>
      <c r="F571" s="23"/>
    </row>
    <row r="572" spans="3:6" ht="12.75">
      <c r="C572" s="21"/>
      <c r="D572" s="22"/>
      <c r="E572" s="23"/>
      <c r="F572" s="23"/>
    </row>
    <row r="573" spans="3:6" ht="12.75">
      <c r="C573" s="21"/>
      <c r="D573" s="22"/>
      <c r="E573" s="23"/>
      <c r="F573" s="23"/>
    </row>
    <row r="574" spans="3:6" ht="12.75">
      <c r="C574" s="21"/>
      <c r="D574" s="22"/>
      <c r="E574" s="23"/>
      <c r="F574" s="23"/>
    </row>
    <row r="575" spans="3:6" ht="12.75">
      <c r="C575" s="21"/>
      <c r="D575" s="22"/>
      <c r="E575" s="23"/>
      <c r="F575" s="23"/>
    </row>
    <row r="576" spans="3:6" ht="12.75">
      <c r="C576" s="21"/>
      <c r="D576" s="22"/>
      <c r="E576" s="23"/>
      <c r="F576" s="23"/>
    </row>
    <row r="577" spans="3:6" ht="12.75">
      <c r="C577" s="21"/>
      <c r="D577" s="22"/>
      <c r="E577" s="23"/>
      <c r="F577" s="23"/>
    </row>
    <row r="578" spans="3:6" ht="12.75">
      <c r="C578" s="21"/>
      <c r="D578" s="22"/>
      <c r="E578" s="23"/>
      <c r="F578" s="23"/>
    </row>
    <row r="579" spans="3:6" ht="12.75">
      <c r="C579" s="21"/>
      <c r="D579" s="22"/>
      <c r="E579" s="23"/>
      <c r="F579" s="23"/>
    </row>
    <row r="580" spans="3:6" ht="12.75">
      <c r="C580" s="21"/>
      <c r="D580" s="22"/>
      <c r="E580" s="23"/>
      <c r="F580" s="23"/>
    </row>
    <row r="581" spans="3:6" ht="12.75">
      <c r="C581" s="21"/>
      <c r="D581" s="22"/>
      <c r="E581" s="23"/>
      <c r="F581" s="23"/>
    </row>
    <row r="582" spans="3:6" ht="12.75">
      <c r="C582" s="21"/>
      <c r="D582" s="22"/>
      <c r="E582" s="23"/>
      <c r="F582" s="23"/>
    </row>
    <row r="583" spans="3:6" ht="12.75">
      <c r="C583" s="21"/>
      <c r="D583" s="22"/>
      <c r="E583" s="23"/>
      <c r="F583" s="23"/>
    </row>
    <row r="584" spans="3:6" ht="12.75">
      <c r="C584" s="21"/>
      <c r="D584" s="22"/>
      <c r="E584" s="23"/>
      <c r="F584" s="23"/>
    </row>
    <row r="585" spans="3:6" ht="12.75">
      <c r="C585" s="21"/>
      <c r="D585" s="22"/>
      <c r="E585" s="23"/>
      <c r="F585" s="23"/>
    </row>
    <row r="586" spans="3:6" ht="12.75">
      <c r="C586" s="21"/>
      <c r="D586" s="22"/>
      <c r="E586" s="23"/>
      <c r="F586" s="23"/>
    </row>
    <row r="587" spans="3:6" ht="12.75">
      <c r="C587" s="21"/>
      <c r="D587" s="22"/>
      <c r="E587" s="23"/>
      <c r="F587" s="23"/>
    </row>
    <row r="588" spans="3:6" ht="12.75">
      <c r="C588" s="21"/>
      <c r="D588" s="22"/>
      <c r="E588" s="23"/>
      <c r="F588" s="23"/>
    </row>
    <row r="589" spans="3:6" ht="12.75">
      <c r="C589" s="21"/>
      <c r="D589" s="22"/>
      <c r="E589" s="23"/>
      <c r="F589" s="23"/>
    </row>
    <row r="590" spans="3:6" ht="12.75">
      <c r="C590" s="21"/>
      <c r="D590" s="22"/>
      <c r="E590" s="23"/>
      <c r="F590" s="23"/>
    </row>
    <row r="591" spans="3:6" ht="12.75">
      <c r="C591" s="21"/>
      <c r="D591" s="22"/>
      <c r="E591" s="23"/>
      <c r="F591" s="23"/>
    </row>
    <row r="592" spans="3:6" ht="12.75">
      <c r="C592" s="21"/>
      <c r="D592" s="22"/>
      <c r="E592" s="23"/>
      <c r="F592" s="23"/>
    </row>
    <row r="593" spans="3:6" ht="12.75">
      <c r="C593" s="21"/>
      <c r="D593" s="22"/>
      <c r="E593" s="23"/>
      <c r="F593" s="23"/>
    </row>
    <row r="594" spans="3:6" ht="12.75">
      <c r="C594" s="21"/>
      <c r="D594" s="22"/>
      <c r="E594" s="23"/>
      <c r="F594" s="23"/>
    </row>
    <row r="595" spans="3:6" ht="12.75">
      <c r="C595" s="21"/>
      <c r="D595" s="22"/>
      <c r="E595" s="23"/>
      <c r="F595" s="23"/>
    </row>
    <row r="596" spans="3:6" ht="12.75">
      <c r="C596" s="21"/>
      <c r="D596" s="22"/>
      <c r="E596" s="23"/>
      <c r="F596" s="23"/>
    </row>
    <row r="597" spans="3:6" ht="12.75">
      <c r="C597" s="21"/>
      <c r="D597" s="22"/>
      <c r="E597" s="23"/>
      <c r="F597" s="23"/>
    </row>
    <row r="598" spans="3:6" ht="12.75">
      <c r="C598" s="21"/>
      <c r="D598" s="22"/>
      <c r="E598" s="23"/>
      <c r="F598" s="23"/>
    </row>
    <row r="599" spans="3:6" ht="12.75">
      <c r="C599" s="21"/>
      <c r="D599" s="22"/>
      <c r="E599" s="23"/>
      <c r="F599" s="23"/>
    </row>
    <row r="600" spans="3:6" ht="12.75">
      <c r="C600" s="21"/>
      <c r="D600" s="22"/>
      <c r="E600" s="23"/>
      <c r="F600" s="23"/>
    </row>
    <row r="601" spans="3:6" ht="12.75">
      <c r="C601" s="21"/>
      <c r="D601" s="22"/>
      <c r="E601" s="23"/>
      <c r="F601" s="23"/>
    </row>
    <row r="602" spans="3:6" ht="12.75">
      <c r="C602" s="21"/>
      <c r="D602" s="22"/>
      <c r="E602" s="23"/>
      <c r="F602" s="23"/>
    </row>
    <row r="603" spans="3:6" ht="12.75">
      <c r="C603" s="21"/>
      <c r="D603" s="22"/>
      <c r="E603" s="23"/>
      <c r="F603" s="23"/>
    </row>
    <row r="604" spans="3:6" ht="12.75">
      <c r="C604" s="21"/>
      <c r="D604" s="22"/>
      <c r="E604" s="23"/>
      <c r="F604" s="23"/>
    </row>
    <row r="605" spans="3:6" ht="12.75">
      <c r="C605" s="21"/>
      <c r="D605" s="22"/>
      <c r="E605" s="23"/>
      <c r="F605" s="23"/>
    </row>
    <row r="606" spans="3:6" ht="12.75">
      <c r="C606" s="21"/>
      <c r="D606" s="22"/>
      <c r="E606" s="23"/>
      <c r="F606" s="23"/>
    </row>
    <row r="607" spans="3:6" ht="12.75">
      <c r="C607" s="21"/>
      <c r="D607" s="22"/>
      <c r="E607" s="23"/>
      <c r="F607" s="23"/>
    </row>
    <row r="608" spans="3:6" ht="12.75">
      <c r="C608" s="21"/>
      <c r="D608" s="22"/>
      <c r="E608" s="23"/>
      <c r="F608" s="23"/>
    </row>
    <row r="609" spans="3:6" ht="12.75">
      <c r="C609" s="21"/>
      <c r="D609" s="22"/>
      <c r="E609" s="23"/>
      <c r="F609" s="23"/>
    </row>
    <row r="610" spans="3:6" ht="12.75">
      <c r="C610" s="21"/>
      <c r="D610" s="22"/>
      <c r="E610" s="23"/>
      <c r="F610" s="23"/>
    </row>
    <row r="611" spans="3:6" ht="12.75">
      <c r="C611" s="21"/>
      <c r="D611" s="22"/>
      <c r="E611" s="23"/>
      <c r="F611" s="23"/>
    </row>
    <row r="612" spans="3:6" ht="12.75">
      <c r="C612" s="21"/>
      <c r="D612" s="22"/>
      <c r="E612" s="23"/>
      <c r="F612" s="23"/>
    </row>
    <row r="613" spans="3:6" ht="12.75">
      <c r="C613" s="21"/>
      <c r="D613" s="22"/>
      <c r="E613" s="23"/>
      <c r="F613" s="23"/>
    </row>
    <row r="614" spans="3:6" ht="12.75">
      <c r="C614" s="21"/>
      <c r="D614" s="22"/>
      <c r="E614" s="23"/>
      <c r="F614" s="23"/>
    </row>
    <row r="615" spans="3:6" ht="12.75">
      <c r="C615" s="21"/>
      <c r="D615" s="22"/>
      <c r="E615" s="23"/>
      <c r="F615" s="23"/>
    </row>
    <row r="616" spans="3:6" ht="12.75">
      <c r="C616" s="21"/>
      <c r="D616" s="22"/>
      <c r="E616" s="23"/>
      <c r="F616" s="23"/>
    </row>
    <row r="617" spans="3:6" ht="12.75">
      <c r="C617" s="21"/>
      <c r="D617" s="22"/>
      <c r="E617" s="23"/>
      <c r="F617" s="23"/>
    </row>
    <row r="618" spans="3:6" ht="12.75">
      <c r="C618" s="21"/>
      <c r="D618" s="22"/>
      <c r="E618" s="23"/>
      <c r="F618" s="23"/>
    </row>
    <row r="619" spans="3:6" ht="12.75">
      <c r="C619" s="21"/>
      <c r="D619" s="22"/>
      <c r="E619" s="23"/>
      <c r="F619" s="23"/>
    </row>
    <row r="620" spans="3:6" ht="12.75">
      <c r="C620" s="21"/>
      <c r="D620" s="22"/>
      <c r="E620" s="23"/>
      <c r="F620" s="23"/>
    </row>
    <row r="621" spans="3:6" ht="12.75">
      <c r="C621" s="21"/>
      <c r="D621" s="22"/>
      <c r="E621" s="23"/>
      <c r="F621" s="23"/>
    </row>
    <row r="622" spans="3:6" ht="12.75">
      <c r="C622" s="21"/>
      <c r="D622" s="22"/>
      <c r="E622" s="23"/>
      <c r="F622" s="23"/>
    </row>
    <row r="623" spans="3:6" ht="12.75">
      <c r="C623" s="21"/>
      <c r="D623" s="22"/>
      <c r="E623" s="23"/>
      <c r="F623" s="23"/>
    </row>
    <row r="624" spans="3:6" ht="12.75">
      <c r="C624" s="21"/>
      <c r="D624" s="22"/>
      <c r="E624" s="23"/>
      <c r="F624" s="23"/>
    </row>
    <row r="625" spans="3:6" ht="12.75">
      <c r="C625" s="21"/>
      <c r="D625" s="22"/>
      <c r="E625" s="23"/>
      <c r="F625" s="23"/>
    </row>
    <row r="626" spans="3:6" ht="12.75">
      <c r="C626" s="21"/>
      <c r="D626" s="22"/>
      <c r="E626" s="23"/>
      <c r="F626" s="23"/>
    </row>
    <row r="627" spans="3:6" ht="12.75">
      <c r="C627" s="21"/>
      <c r="D627" s="22"/>
      <c r="E627" s="23"/>
      <c r="F627" s="23"/>
    </row>
    <row r="628" spans="3:6" ht="12.75">
      <c r="C628" s="21"/>
      <c r="D628" s="22"/>
      <c r="E628" s="23"/>
      <c r="F628" s="23"/>
    </row>
    <row r="629" spans="3:6" ht="12.75">
      <c r="C629" s="21"/>
      <c r="D629" s="22"/>
      <c r="E629" s="23"/>
      <c r="F629" s="23"/>
    </row>
    <row r="630" spans="3:6" ht="12.75">
      <c r="C630" s="21"/>
      <c r="D630" s="22"/>
      <c r="E630" s="23"/>
      <c r="F630" s="23"/>
    </row>
    <row r="631" spans="3:6" ht="12.75">
      <c r="C631" s="21"/>
      <c r="D631" s="22"/>
      <c r="E631" s="23"/>
      <c r="F631" s="23"/>
    </row>
    <row r="632" spans="3:6" ht="12.75">
      <c r="C632" s="21"/>
      <c r="D632" s="22"/>
      <c r="E632" s="23"/>
      <c r="F632" s="23"/>
    </row>
    <row r="633" spans="3:6" ht="12.75">
      <c r="C633" s="21"/>
      <c r="D633" s="22"/>
      <c r="E633" s="23"/>
      <c r="F633" s="23"/>
    </row>
    <row r="634" spans="3:6" ht="12.75">
      <c r="C634" s="21"/>
      <c r="D634" s="22"/>
      <c r="E634" s="23"/>
      <c r="F634" s="23"/>
    </row>
    <row r="635" spans="3:6" ht="12.75">
      <c r="C635" s="21"/>
      <c r="D635" s="22"/>
      <c r="E635" s="23"/>
      <c r="F635" s="23"/>
    </row>
    <row r="636" spans="3:6" ht="12.75">
      <c r="C636" s="21"/>
      <c r="D636" s="22"/>
      <c r="E636" s="23"/>
      <c r="F636" s="23"/>
    </row>
    <row r="637" spans="3:6" ht="12.75">
      <c r="C637" s="21"/>
      <c r="D637" s="22"/>
      <c r="E637" s="23"/>
      <c r="F637" s="23"/>
    </row>
    <row r="638" spans="3:6" ht="12.75">
      <c r="C638" s="21"/>
      <c r="D638" s="22"/>
      <c r="E638" s="23"/>
      <c r="F638" s="23"/>
    </row>
    <row r="639" spans="3:6" ht="12.75">
      <c r="C639" s="21"/>
      <c r="D639" s="22"/>
      <c r="E639" s="23"/>
      <c r="F639" s="23"/>
    </row>
    <row r="640" spans="3:6" ht="12.75">
      <c r="C640" s="21"/>
      <c r="D640" s="22"/>
      <c r="E640" s="23"/>
      <c r="F640" s="23"/>
    </row>
    <row r="641" spans="3:6" ht="12.75">
      <c r="C641" s="21"/>
      <c r="D641" s="22"/>
      <c r="E641" s="23"/>
      <c r="F641" s="23"/>
    </row>
    <row r="642" spans="3:6" ht="12.75">
      <c r="C642" s="21"/>
      <c r="D642" s="22"/>
      <c r="E642" s="23"/>
      <c r="F642" s="23"/>
    </row>
    <row r="643" spans="3:6" ht="12.75">
      <c r="C643" s="21"/>
      <c r="D643" s="22"/>
      <c r="E643" s="23"/>
      <c r="F643" s="23"/>
    </row>
    <row r="644" spans="3:6" ht="12.75">
      <c r="C644" s="21"/>
      <c r="D644" s="22"/>
      <c r="E644" s="23"/>
      <c r="F644" s="23"/>
    </row>
    <row r="645" spans="3:6" ht="12.75">
      <c r="C645" s="21"/>
      <c r="D645" s="22"/>
      <c r="E645" s="23"/>
      <c r="F645" s="23"/>
    </row>
    <row r="646" spans="3:6" ht="12.75">
      <c r="C646" s="21"/>
      <c r="D646" s="22"/>
      <c r="E646" s="23"/>
      <c r="F646" s="23"/>
    </row>
    <row r="647" spans="3:6" ht="12.75">
      <c r="C647" s="21"/>
      <c r="D647" s="22"/>
      <c r="E647" s="23"/>
      <c r="F647" s="23"/>
    </row>
    <row r="648" spans="3:6" ht="12.75">
      <c r="C648" s="21"/>
      <c r="D648" s="22"/>
      <c r="E648" s="23"/>
      <c r="F648" s="23"/>
    </row>
    <row r="649" spans="3:6" ht="12.75">
      <c r="C649" s="21"/>
      <c r="D649" s="22"/>
      <c r="E649" s="23"/>
      <c r="F649" s="23"/>
    </row>
    <row r="650" spans="3:6" ht="12.75">
      <c r="C650" s="21"/>
      <c r="D650" s="22"/>
      <c r="E650" s="23"/>
      <c r="F650" s="23"/>
    </row>
    <row r="651" spans="3:6" ht="12.75">
      <c r="C651" s="21"/>
      <c r="D651" s="22"/>
      <c r="E651" s="23"/>
      <c r="F651" s="23"/>
    </row>
    <row r="652" spans="3:6" ht="12.75">
      <c r="C652" s="21"/>
      <c r="D652" s="22"/>
      <c r="E652" s="23"/>
      <c r="F652" s="23"/>
    </row>
    <row r="653" spans="3:6" ht="12.75">
      <c r="C653" s="21"/>
      <c r="D653" s="22"/>
      <c r="E653" s="23"/>
      <c r="F653" s="23"/>
    </row>
    <row r="654" spans="3:6" ht="12.75">
      <c r="C654" s="21"/>
      <c r="D654" s="22"/>
      <c r="E654" s="23"/>
      <c r="F654" s="23"/>
    </row>
    <row r="655" spans="3:6" ht="12.75">
      <c r="C655" s="21"/>
      <c r="D655" s="22"/>
      <c r="E655" s="23"/>
      <c r="F655" s="23"/>
    </row>
    <row r="656" spans="3:6" ht="12.75">
      <c r="C656" s="21"/>
      <c r="D656" s="22"/>
      <c r="E656" s="23"/>
      <c r="F656" s="23"/>
    </row>
    <row r="657" spans="3:6" ht="12.75">
      <c r="C657" s="21"/>
      <c r="D657" s="22"/>
      <c r="E657" s="23"/>
      <c r="F657" s="23"/>
    </row>
    <row r="658" spans="3:6" ht="12.75">
      <c r="C658" s="21"/>
      <c r="D658" s="22"/>
      <c r="E658" s="23"/>
      <c r="F658" s="23"/>
    </row>
    <row r="659" spans="3:6" ht="12.75">
      <c r="C659" s="21"/>
      <c r="D659" s="22"/>
      <c r="E659" s="23"/>
      <c r="F659" s="23"/>
    </row>
    <row r="660" spans="3:6" ht="12.75">
      <c r="C660" s="21"/>
      <c r="D660" s="22"/>
      <c r="E660" s="23"/>
      <c r="F660" s="23"/>
    </row>
    <row r="661" spans="3:6" ht="12.75">
      <c r="C661" s="21"/>
      <c r="D661" s="22"/>
      <c r="E661" s="23"/>
      <c r="F661" s="23"/>
    </row>
    <row r="662" spans="3:6" ht="12.75">
      <c r="C662" s="21"/>
      <c r="D662" s="22"/>
      <c r="E662" s="23"/>
      <c r="F662" s="23"/>
    </row>
    <row r="663" spans="3:6" ht="12.75">
      <c r="C663" s="21"/>
      <c r="D663" s="22"/>
      <c r="E663" s="23"/>
      <c r="F663" s="23"/>
    </row>
    <row r="664" spans="3:6" ht="12.75">
      <c r="C664" s="21"/>
      <c r="D664" s="22"/>
      <c r="E664" s="23"/>
      <c r="F664" s="23"/>
    </row>
    <row r="665" spans="3:6" ht="12.75">
      <c r="C665" s="21"/>
      <c r="D665" s="22"/>
      <c r="E665" s="23"/>
      <c r="F665" s="23"/>
    </row>
    <row r="666" spans="3:6" ht="12.75">
      <c r="C666" s="21"/>
      <c r="D666" s="22"/>
      <c r="E666" s="23"/>
      <c r="F666" s="23"/>
    </row>
    <row r="667" spans="3:6" ht="12.75">
      <c r="C667" s="21"/>
      <c r="D667" s="22"/>
      <c r="E667" s="23"/>
      <c r="F667" s="23"/>
    </row>
    <row r="668" spans="3:6" ht="12.75">
      <c r="C668" s="21"/>
      <c r="D668" s="22"/>
      <c r="E668" s="23"/>
      <c r="F668" s="23"/>
    </row>
    <row r="669" spans="3:6" ht="12.75">
      <c r="C669" s="21"/>
      <c r="D669" s="22"/>
      <c r="E669" s="23"/>
      <c r="F669" s="23"/>
    </row>
    <row r="670" spans="3:6" ht="12.75">
      <c r="C670" s="21"/>
      <c r="D670" s="22"/>
      <c r="E670" s="23"/>
      <c r="F670" s="23"/>
    </row>
    <row r="671" spans="3:6" ht="12.75">
      <c r="C671" s="21"/>
      <c r="D671" s="22"/>
      <c r="E671" s="23"/>
      <c r="F671" s="23"/>
    </row>
    <row r="672" spans="3:6" ht="12.75">
      <c r="C672" s="21"/>
      <c r="D672" s="22"/>
      <c r="E672" s="23"/>
      <c r="F672" s="23"/>
    </row>
    <row r="673" spans="3:6" ht="12.75">
      <c r="C673" s="21"/>
      <c r="D673" s="22"/>
      <c r="E673" s="23"/>
      <c r="F673" s="23"/>
    </row>
    <row r="674" spans="3:6" ht="12.75">
      <c r="C674" s="21"/>
      <c r="D674" s="22"/>
      <c r="E674" s="23"/>
      <c r="F674" s="23"/>
    </row>
    <row r="675" spans="3:6" ht="12.75">
      <c r="C675" s="21"/>
      <c r="D675" s="22"/>
      <c r="E675" s="23"/>
      <c r="F675" s="23"/>
    </row>
    <row r="676" spans="3:6" ht="12.75">
      <c r="C676" s="21"/>
      <c r="D676" s="22"/>
      <c r="E676" s="23"/>
      <c r="F676" s="23"/>
    </row>
    <row r="677" spans="3:6" ht="12.75">
      <c r="C677" s="21"/>
      <c r="D677" s="22"/>
      <c r="E677" s="23"/>
      <c r="F677" s="23"/>
    </row>
    <row r="678" spans="3:6" ht="12.75">
      <c r="C678" s="21"/>
      <c r="D678" s="22"/>
      <c r="E678" s="23"/>
      <c r="F678" s="23"/>
    </row>
    <row r="679" spans="3:6" ht="12.75">
      <c r="C679" s="21"/>
      <c r="D679" s="22"/>
      <c r="E679" s="23"/>
      <c r="F679" s="23"/>
    </row>
    <row r="680" spans="3:6" ht="12.75">
      <c r="C680" s="21"/>
      <c r="D680" s="22"/>
      <c r="E680" s="23"/>
      <c r="F680" s="23"/>
    </row>
    <row r="681" spans="3:6" ht="12.75">
      <c r="C681" s="21"/>
      <c r="D681" s="22"/>
      <c r="E681" s="23"/>
      <c r="F681" s="23"/>
    </row>
    <row r="682" spans="3:6" ht="12.75">
      <c r="C682" s="21"/>
      <c r="D682" s="22"/>
      <c r="E682" s="23"/>
      <c r="F682" s="23"/>
    </row>
    <row r="683" spans="3:6" ht="12.75">
      <c r="C683" s="21"/>
      <c r="D683" s="22"/>
      <c r="E683" s="23"/>
      <c r="F683" s="23"/>
    </row>
    <row r="684" spans="3:6" ht="12.75">
      <c r="C684" s="21"/>
      <c r="D684" s="22"/>
      <c r="E684" s="23"/>
      <c r="F684" s="23"/>
    </row>
    <row r="685" spans="3:6" ht="12.75">
      <c r="C685" s="21"/>
      <c r="D685" s="22"/>
      <c r="E685" s="23"/>
      <c r="F685" s="23"/>
    </row>
    <row r="686" spans="3:6" ht="12.75">
      <c r="C686" s="21"/>
      <c r="D686" s="22"/>
      <c r="E686" s="23"/>
      <c r="F686" s="23"/>
    </row>
    <row r="687" spans="3:6" ht="12.75">
      <c r="C687" s="21"/>
      <c r="D687" s="22"/>
      <c r="E687" s="23"/>
      <c r="F687" s="23"/>
    </row>
    <row r="688" spans="3:6" ht="12.75">
      <c r="C688" s="21"/>
      <c r="D688" s="22"/>
      <c r="E688" s="23"/>
      <c r="F688" s="23"/>
    </row>
    <row r="689" spans="3:6" ht="12.75">
      <c r="C689" s="21"/>
      <c r="D689" s="22"/>
      <c r="E689" s="23"/>
      <c r="F689" s="23"/>
    </row>
    <row r="690" spans="3:6" ht="12.75">
      <c r="C690" s="21"/>
      <c r="D690" s="22"/>
      <c r="E690" s="23"/>
      <c r="F690" s="23"/>
    </row>
    <row r="691" spans="3:6" ht="12.75">
      <c r="C691" s="21"/>
      <c r="D691" s="22"/>
      <c r="E691" s="23"/>
      <c r="F691" s="23"/>
    </row>
    <row r="692" spans="3:6" ht="12.75">
      <c r="C692" s="21"/>
      <c r="D692" s="22"/>
      <c r="E692" s="23"/>
      <c r="F692" s="23"/>
    </row>
    <row r="693" spans="3:6" ht="12.75">
      <c r="C693" s="21"/>
      <c r="D693" s="22"/>
      <c r="E693" s="23"/>
      <c r="F693" s="23"/>
    </row>
    <row r="694" spans="3:6" ht="12.75">
      <c r="C694" s="21"/>
      <c r="D694" s="22"/>
      <c r="E694" s="23"/>
      <c r="F694" s="23"/>
    </row>
    <row r="695" spans="3:6" ht="12.75">
      <c r="C695" s="21"/>
      <c r="D695" s="22"/>
      <c r="E695" s="23"/>
      <c r="F695" s="23"/>
    </row>
    <row r="696" spans="3:6" ht="12.75">
      <c r="C696" s="21"/>
      <c r="D696" s="22"/>
      <c r="E696" s="23"/>
      <c r="F696" s="23"/>
    </row>
    <row r="697" spans="3:6" ht="12.75">
      <c r="C697" s="21"/>
      <c r="D697" s="22"/>
      <c r="E697" s="23"/>
      <c r="F697" s="23"/>
    </row>
    <row r="698" spans="3:6" ht="12.75">
      <c r="C698" s="21"/>
      <c r="D698" s="22"/>
      <c r="E698" s="23"/>
      <c r="F698" s="23"/>
    </row>
    <row r="699" spans="3:6" ht="12.75">
      <c r="C699" s="21"/>
      <c r="D699" s="22"/>
      <c r="E699" s="23"/>
      <c r="F699" s="23"/>
    </row>
    <row r="700" spans="3:6" ht="12.75">
      <c r="C700" s="21"/>
      <c r="D700" s="22"/>
      <c r="E700" s="23"/>
      <c r="F700" s="23"/>
    </row>
    <row r="701" spans="3:6" ht="12.75">
      <c r="C701" s="21"/>
      <c r="D701" s="22"/>
      <c r="E701" s="23"/>
      <c r="F701" s="23"/>
    </row>
    <row r="702" spans="3:6" ht="12.75">
      <c r="C702" s="21"/>
      <c r="D702" s="22"/>
      <c r="E702" s="23"/>
      <c r="F702" s="23"/>
    </row>
    <row r="703" spans="3:6" ht="12.75">
      <c r="C703" s="21"/>
      <c r="D703" s="22"/>
      <c r="E703" s="23"/>
      <c r="F703" s="23"/>
    </row>
    <row r="704" spans="3:6" ht="12.75">
      <c r="C704" s="21"/>
      <c r="D704" s="22"/>
      <c r="E704" s="23"/>
      <c r="F704" s="23"/>
    </row>
    <row r="705" spans="3:6" ht="12.75">
      <c r="C705" s="21"/>
      <c r="D705" s="22"/>
      <c r="E705" s="23"/>
      <c r="F705" s="23"/>
    </row>
    <row r="706" spans="3:6" ht="12.75">
      <c r="C706" s="21"/>
      <c r="D706" s="22"/>
      <c r="E706" s="23"/>
      <c r="F706" s="23"/>
    </row>
    <row r="707" spans="3:6" ht="12.75">
      <c r="C707" s="21"/>
      <c r="D707" s="22"/>
      <c r="E707" s="23"/>
      <c r="F707" s="23"/>
    </row>
    <row r="708" spans="3:6" ht="12.75">
      <c r="C708" s="21"/>
      <c r="D708" s="22"/>
      <c r="E708" s="23"/>
      <c r="F708" s="23"/>
    </row>
    <row r="709" spans="3:6" ht="12.75">
      <c r="C709" s="21"/>
      <c r="D709" s="22"/>
      <c r="E709" s="23"/>
      <c r="F709" s="23"/>
    </row>
    <row r="710" spans="3:6" ht="12.75">
      <c r="C710" s="21"/>
      <c r="D710" s="22"/>
      <c r="E710" s="23"/>
      <c r="F710" s="23"/>
    </row>
    <row r="711" spans="3:6" ht="12.75">
      <c r="C711" s="21"/>
      <c r="D711" s="22"/>
      <c r="E711" s="23"/>
      <c r="F711" s="23"/>
    </row>
    <row r="712" spans="3:6" ht="12.75">
      <c r="C712" s="21"/>
      <c r="D712" s="22"/>
      <c r="E712" s="23"/>
      <c r="F712" s="23"/>
    </row>
    <row r="713" spans="3:6" ht="12.75">
      <c r="C713" s="21"/>
      <c r="D713" s="22"/>
      <c r="E713" s="23"/>
      <c r="F713" s="23"/>
    </row>
    <row r="714" spans="3:6" ht="12.75">
      <c r="C714" s="21"/>
      <c r="D714" s="22"/>
      <c r="E714" s="23"/>
      <c r="F714" s="23"/>
    </row>
    <row r="715" spans="3:6" ht="12.75">
      <c r="C715" s="21"/>
      <c r="D715" s="22"/>
      <c r="E715" s="23"/>
      <c r="F715" s="23"/>
    </row>
    <row r="716" spans="3:6" ht="12.75">
      <c r="C716" s="21"/>
      <c r="D716" s="22"/>
      <c r="E716" s="23"/>
      <c r="F716" s="23"/>
    </row>
    <row r="717" spans="3:6" ht="12.75">
      <c r="C717" s="21"/>
      <c r="D717" s="22"/>
      <c r="E717" s="23"/>
      <c r="F717" s="23"/>
    </row>
    <row r="718" spans="3:6" ht="12.75">
      <c r="C718" s="21"/>
      <c r="D718" s="22"/>
      <c r="E718" s="23"/>
      <c r="F718" s="23"/>
    </row>
    <row r="719" spans="3:6" ht="12.75">
      <c r="C719" s="21"/>
      <c r="D719" s="22"/>
      <c r="E719" s="23"/>
      <c r="F719" s="23"/>
    </row>
    <row r="720" spans="3:6" ht="12.75">
      <c r="C720" s="21"/>
      <c r="D720" s="22"/>
      <c r="E720" s="23"/>
      <c r="F720" s="23"/>
    </row>
    <row r="721" spans="3:6" ht="12.75">
      <c r="C721" s="21"/>
      <c r="D721" s="22"/>
      <c r="E721" s="23"/>
      <c r="F721" s="23"/>
    </row>
    <row r="722" spans="3:6" ht="12.75">
      <c r="C722" s="21"/>
      <c r="D722" s="22"/>
      <c r="E722" s="23"/>
      <c r="F722" s="23"/>
    </row>
    <row r="723" spans="3:6" ht="12.75">
      <c r="C723" s="21"/>
      <c r="D723" s="22"/>
      <c r="E723" s="23"/>
      <c r="F723" s="23"/>
    </row>
    <row r="724" spans="3:6" ht="12.75">
      <c r="C724" s="21"/>
      <c r="D724" s="22"/>
      <c r="E724" s="23"/>
      <c r="F724" s="23"/>
    </row>
    <row r="725" spans="3:6" ht="12.75">
      <c r="C725" s="21"/>
      <c r="D725" s="22"/>
      <c r="E725" s="23"/>
      <c r="F725" s="23"/>
    </row>
    <row r="726" spans="3:6" ht="12.75">
      <c r="C726" s="21"/>
      <c r="D726" s="22"/>
      <c r="E726" s="23"/>
      <c r="F726" s="23"/>
    </row>
    <row r="727" spans="3:6" ht="12.75">
      <c r="C727" s="21"/>
      <c r="D727" s="22"/>
      <c r="E727" s="23"/>
      <c r="F727" s="23"/>
    </row>
    <row r="728" spans="3:6" ht="12.75">
      <c r="C728" s="21"/>
      <c r="D728" s="22"/>
      <c r="E728" s="23"/>
      <c r="F728" s="23"/>
    </row>
    <row r="729" spans="3:6" ht="12.75">
      <c r="C729" s="21"/>
      <c r="D729" s="22"/>
      <c r="E729" s="23"/>
      <c r="F729" s="23"/>
    </row>
    <row r="730" spans="3:6" ht="12.75">
      <c r="C730" s="21"/>
      <c r="D730" s="22"/>
      <c r="E730" s="23"/>
      <c r="F730" s="23"/>
    </row>
    <row r="731" spans="3:6" ht="12.75">
      <c r="C731" s="21"/>
      <c r="D731" s="22"/>
      <c r="E731" s="23"/>
      <c r="F731" s="23"/>
    </row>
    <row r="732" spans="3:6" ht="12.75">
      <c r="C732" s="21"/>
      <c r="D732" s="22"/>
      <c r="E732" s="23"/>
      <c r="F732" s="23"/>
    </row>
    <row r="733" spans="3:6" ht="12.75">
      <c r="C733" s="21"/>
      <c r="D733" s="22"/>
      <c r="E733" s="23"/>
      <c r="F733" s="23"/>
    </row>
    <row r="734" spans="3:6" ht="12.75">
      <c r="C734" s="21"/>
      <c r="D734" s="22"/>
      <c r="E734" s="23"/>
      <c r="F734" s="23"/>
    </row>
    <row r="735" spans="3:6" ht="12.75">
      <c r="C735" s="21"/>
      <c r="D735" s="22"/>
      <c r="E735" s="23"/>
      <c r="F735" s="23"/>
    </row>
    <row r="736" spans="3:6" ht="12.75">
      <c r="C736" s="21"/>
      <c r="D736" s="22"/>
      <c r="E736" s="23"/>
      <c r="F736" s="23"/>
    </row>
    <row r="737" spans="3:6" ht="12.75">
      <c r="C737" s="21"/>
      <c r="D737" s="22"/>
      <c r="E737" s="23"/>
      <c r="F737" s="23"/>
    </row>
    <row r="738" spans="3:6" ht="12.75">
      <c r="C738" s="21"/>
      <c r="D738" s="22"/>
      <c r="E738" s="23"/>
      <c r="F738" s="23"/>
    </row>
    <row r="739" spans="3:6" ht="12.75">
      <c r="C739" s="21"/>
      <c r="D739" s="22"/>
      <c r="E739" s="23"/>
      <c r="F739" s="23"/>
    </row>
    <row r="740" spans="3:6" ht="12.75">
      <c r="C740" s="21"/>
      <c r="D740" s="22"/>
      <c r="E740" s="23"/>
      <c r="F740" s="23"/>
    </row>
    <row r="741" spans="3:6" ht="12.75">
      <c r="C741" s="21"/>
      <c r="D741" s="22"/>
      <c r="E741" s="23"/>
      <c r="F741" s="23"/>
    </row>
    <row r="742" spans="3:6" ht="12.75">
      <c r="C742" s="21"/>
      <c r="D742" s="22"/>
      <c r="E742" s="23"/>
      <c r="F742" s="23"/>
    </row>
    <row r="743" spans="3:6" ht="12.75">
      <c r="C743" s="21"/>
      <c r="D743" s="22"/>
      <c r="E743" s="23"/>
      <c r="F743" s="23"/>
    </row>
    <row r="744" spans="3:6" ht="12.75">
      <c r="C744" s="21"/>
      <c r="D744" s="22"/>
      <c r="E744" s="23"/>
      <c r="F744" s="23"/>
    </row>
    <row r="745" spans="3:6" ht="12.75">
      <c r="C745" s="21"/>
      <c r="D745" s="22"/>
      <c r="E745" s="23"/>
      <c r="F745" s="23"/>
    </row>
    <row r="746" spans="3:6" ht="12.75">
      <c r="C746" s="21"/>
      <c r="D746" s="22"/>
      <c r="E746" s="23"/>
      <c r="F746" s="23"/>
    </row>
    <row r="747" spans="3:6" ht="12.75">
      <c r="C747" s="21"/>
      <c r="D747" s="22"/>
      <c r="E747" s="23"/>
      <c r="F747" s="23"/>
    </row>
    <row r="748" spans="3:6" ht="12.75">
      <c r="C748" s="21"/>
      <c r="D748" s="22"/>
      <c r="E748" s="23"/>
      <c r="F748" s="23"/>
    </row>
    <row r="749" spans="3:6" ht="12.75">
      <c r="C749" s="21"/>
      <c r="D749" s="22"/>
      <c r="E749" s="23"/>
      <c r="F749" s="23"/>
    </row>
    <row r="750" spans="3:6" ht="12.75">
      <c r="C750" s="21"/>
      <c r="D750" s="22"/>
      <c r="E750" s="23"/>
      <c r="F750" s="23"/>
    </row>
    <row r="751" spans="3:6" ht="12.75">
      <c r="C751" s="21"/>
      <c r="D751" s="22"/>
      <c r="E751" s="23"/>
      <c r="F751" s="23"/>
    </row>
    <row r="752" spans="3:6" ht="12.75">
      <c r="C752" s="21"/>
      <c r="D752" s="22"/>
      <c r="E752" s="23"/>
      <c r="F752" s="23"/>
    </row>
    <row r="753" spans="3:6" ht="12.75">
      <c r="C753" s="21"/>
      <c r="D753" s="22"/>
      <c r="E753" s="23"/>
      <c r="F753" s="23"/>
    </row>
    <row r="754" spans="3:6" ht="12.75">
      <c r="C754" s="21"/>
      <c r="D754" s="22"/>
      <c r="E754" s="23"/>
      <c r="F754" s="23"/>
    </row>
    <row r="755" spans="3:6" ht="12.75">
      <c r="C755" s="21"/>
      <c r="D755" s="22"/>
      <c r="E755" s="23"/>
      <c r="F755" s="23"/>
    </row>
    <row r="756" spans="3:6" ht="12.75">
      <c r="C756" s="21"/>
      <c r="D756" s="22"/>
      <c r="E756" s="23"/>
      <c r="F756" s="23"/>
    </row>
    <row r="757" spans="3:6" ht="12.75">
      <c r="C757" s="21"/>
      <c r="D757" s="22"/>
      <c r="E757" s="23"/>
      <c r="F757" s="23"/>
    </row>
    <row r="758" spans="3:6" ht="12.75">
      <c r="C758" s="21"/>
      <c r="D758" s="22"/>
      <c r="E758" s="23"/>
      <c r="F758" s="23"/>
    </row>
    <row r="759" spans="3:6" ht="12.75">
      <c r="C759" s="21"/>
      <c r="D759" s="22"/>
      <c r="E759" s="23"/>
      <c r="F759" s="23"/>
    </row>
    <row r="760" spans="3:6" ht="12.75">
      <c r="C760" s="21"/>
      <c r="D760" s="22"/>
      <c r="E760" s="23"/>
      <c r="F760" s="23"/>
    </row>
    <row r="761" spans="3:6" ht="12.75">
      <c r="C761" s="21"/>
      <c r="D761" s="22"/>
      <c r="E761" s="23"/>
      <c r="F761" s="23"/>
    </row>
    <row r="762" spans="3:6" ht="12.75">
      <c r="C762" s="21"/>
      <c r="D762" s="22"/>
      <c r="E762" s="23"/>
      <c r="F762" s="23"/>
    </row>
    <row r="763" spans="3:6" ht="12.75">
      <c r="C763" s="21"/>
      <c r="D763" s="22"/>
      <c r="E763" s="23"/>
      <c r="F763" s="23"/>
    </row>
    <row r="764" spans="3:6" ht="12.75">
      <c r="C764" s="21"/>
      <c r="D764" s="22"/>
      <c r="E764" s="23"/>
      <c r="F764" s="23"/>
    </row>
    <row r="765" spans="3:6" ht="12.75">
      <c r="C765" s="21"/>
      <c r="D765" s="22"/>
      <c r="E765" s="23"/>
      <c r="F765" s="23"/>
    </row>
    <row r="766" spans="3:6" ht="12.75">
      <c r="C766" s="21"/>
      <c r="D766" s="22"/>
      <c r="E766" s="23"/>
      <c r="F766" s="23"/>
    </row>
    <row r="767" spans="3:6" ht="12.75">
      <c r="C767" s="21"/>
      <c r="D767" s="22"/>
      <c r="E767" s="23"/>
      <c r="F767" s="23"/>
    </row>
    <row r="768" spans="3:6" ht="12.75">
      <c r="C768" s="21"/>
      <c r="D768" s="22"/>
      <c r="E768" s="23"/>
      <c r="F768" s="23"/>
    </row>
    <row r="769" spans="3:6" ht="12.75">
      <c r="C769" s="21"/>
      <c r="D769" s="22"/>
      <c r="E769" s="23"/>
      <c r="F769" s="23"/>
    </row>
    <row r="770" spans="3:6" ht="12.75">
      <c r="C770" s="21"/>
      <c r="D770" s="22"/>
      <c r="E770" s="23"/>
      <c r="F770" s="23"/>
    </row>
    <row r="771" spans="3:6" ht="12.75">
      <c r="C771" s="21"/>
      <c r="D771" s="22"/>
      <c r="E771" s="23"/>
      <c r="F771" s="23"/>
    </row>
    <row r="772" spans="3:6" ht="12.75">
      <c r="C772" s="21"/>
      <c r="D772" s="22"/>
      <c r="E772" s="23"/>
      <c r="F772" s="23"/>
    </row>
    <row r="773" spans="3:6" ht="12.75">
      <c r="C773" s="21"/>
      <c r="D773" s="22"/>
      <c r="E773" s="23"/>
      <c r="F773" s="23"/>
    </row>
    <row r="774" spans="3:6" ht="12.75">
      <c r="C774" s="21"/>
      <c r="D774" s="22"/>
      <c r="E774" s="23"/>
      <c r="F774" s="23"/>
    </row>
    <row r="775" spans="3:6" ht="12.75">
      <c r="C775" s="21"/>
      <c r="D775" s="22"/>
      <c r="E775" s="23"/>
      <c r="F775" s="23"/>
    </row>
    <row r="776" spans="3:6" ht="12.75">
      <c r="C776" s="21"/>
      <c r="D776" s="22"/>
      <c r="E776" s="23"/>
      <c r="F776" s="23"/>
    </row>
    <row r="777" spans="3:6" ht="12.75">
      <c r="C777" s="21"/>
      <c r="D777" s="22"/>
      <c r="E777" s="23"/>
      <c r="F777" s="23"/>
    </row>
    <row r="778" spans="3:6" ht="12.75">
      <c r="C778" s="21"/>
      <c r="D778" s="22"/>
      <c r="E778" s="23"/>
      <c r="F778" s="23"/>
    </row>
    <row r="779" spans="3:6" ht="12.75">
      <c r="C779" s="21"/>
      <c r="D779" s="22"/>
      <c r="E779" s="23"/>
      <c r="F779" s="23"/>
    </row>
    <row r="780" spans="3:6" ht="12.75">
      <c r="C780" s="21"/>
      <c r="D780" s="22"/>
      <c r="E780" s="23"/>
      <c r="F780" s="23"/>
    </row>
    <row r="781" spans="3:6" ht="12.75">
      <c r="C781" s="21"/>
      <c r="D781" s="22"/>
      <c r="E781" s="23"/>
      <c r="F781" s="23"/>
    </row>
    <row r="782" spans="3:6" ht="12.75">
      <c r="C782" s="21"/>
      <c r="D782" s="22"/>
      <c r="E782" s="23"/>
      <c r="F782" s="23"/>
    </row>
    <row r="783" spans="3:6" ht="12.75">
      <c r="C783" s="21"/>
      <c r="D783" s="22"/>
      <c r="E783" s="23"/>
      <c r="F783" s="23"/>
    </row>
    <row r="784" spans="3:6" ht="12.75">
      <c r="C784" s="21"/>
      <c r="D784" s="22"/>
      <c r="E784" s="23"/>
      <c r="F784" s="23"/>
    </row>
    <row r="785" spans="3:6" ht="12.75">
      <c r="C785" s="21"/>
      <c r="D785" s="22"/>
      <c r="E785" s="23"/>
      <c r="F785" s="23"/>
    </row>
    <row r="786" spans="3:6" ht="12.75">
      <c r="C786" s="21"/>
      <c r="D786" s="22"/>
      <c r="E786" s="23"/>
      <c r="F786" s="23"/>
    </row>
    <row r="787" spans="3:6" ht="12.75">
      <c r="C787" s="21"/>
      <c r="D787" s="22"/>
      <c r="E787" s="23"/>
      <c r="F787" s="23"/>
    </row>
    <row r="788" spans="3:6" ht="12.75">
      <c r="C788" s="21"/>
      <c r="D788" s="22"/>
      <c r="E788" s="23"/>
      <c r="F788" s="23"/>
    </row>
    <row r="789" spans="3:6" ht="12.75">
      <c r="C789" s="21"/>
      <c r="D789" s="22"/>
      <c r="E789" s="23"/>
      <c r="F789" s="23"/>
    </row>
    <row r="790" spans="3:6" ht="12.75">
      <c r="C790" s="21"/>
      <c r="D790" s="22"/>
      <c r="E790" s="23"/>
      <c r="F790" s="23"/>
    </row>
    <row r="791" spans="3:6" ht="12.75">
      <c r="C791" s="21"/>
      <c r="D791" s="22"/>
      <c r="E791" s="23"/>
      <c r="F791" s="23"/>
    </row>
    <row r="792" spans="3:6" ht="12.75">
      <c r="C792" s="21"/>
      <c r="D792" s="22"/>
      <c r="E792" s="23"/>
      <c r="F792" s="23"/>
    </row>
    <row r="793" spans="3:6" ht="12.75">
      <c r="C793" s="21"/>
      <c r="D793" s="22"/>
      <c r="E793" s="23"/>
      <c r="F793" s="23"/>
    </row>
    <row r="794" spans="3:6" ht="12.75">
      <c r="C794" s="21"/>
      <c r="D794" s="22"/>
      <c r="E794" s="23"/>
      <c r="F794" s="23"/>
    </row>
    <row r="795" spans="3:6" ht="12.75">
      <c r="C795" s="21"/>
      <c r="D795" s="22"/>
      <c r="E795" s="23"/>
      <c r="F795" s="23"/>
    </row>
    <row r="796" spans="3:6" ht="12.75">
      <c r="C796" s="21"/>
      <c r="D796" s="22"/>
      <c r="E796" s="23"/>
      <c r="F796" s="23"/>
    </row>
    <row r="797" spans="3:6" ht="12.75">
      <c r="C797" s="21"/>
      <c r="D797" s="22"/>
      <c r="E797" s="23"/>
      <c r="F797" s="23"/>
    </row>
    <row r="798" spans="3:6" ht="12.75">
      <c r="C798" s="21"/>
      <c r="D798" s="22"/>
      <c r="E798" s="23"/>
      <c r="F798" s="23"/>
    </row>
    <row r="799" spans="3:6" ht="12.75">
      <c r="C799" s="21"/>
      <c r="D799" s="22"/>
      <c r="E799" s="23"/>
      <c r="F799" s="23"/>
    </row>
    <row r="800" spans="3:6" ht="12.75">
      <c r="C800" s="21"/>
      <c r="D800" s="22"/>
      <c r="E800" s="23"/>
      <c r="F800" s="23"/>
    </row>
    <row r="801" spans="3:6" ht="12.75">
      <c r="C801" s="21"/>
      <c r="D801" s="22"/>
      <c r="E801" s="23"/>
      <c r="F801" s="23"/>
    </row>
    <row r="802" spans="3:6" ht="12.75">
      <c r="C802" s="21"/>
      <c r="D802" s="22"/>
      <c r="E802" s="23"/>
      <c r="F802" s="23"/>
    </row>
    <row r="803" spans="3:6" ht="12.75">
      <c r="C803" s="21"/>
      <c r="D803" s="22"/>
      <c r="E803" s="23"/>
      <c r="F803" s="23"/>
    </row>
    <row r="804" spans="3:6" ht="12.75">
      <c r="C804" s="21"/>
      <c r="D804" s="22"/>
      <c r="E804" s="23"/>
      <c r="F804" s="23"/>
    </row>
    <row r="805" spans="3:6" ht="12.75">
      <c r="C805" s="21"/>
      <c r="D805" s="22"/>
      <c r="E805" s="23"/>
      <c r="F805" s="23"/>
    </row>
    <row r="806" spans="3:6" ht="12.75">
      <c r="C806" s="21"/>
      <c r="D806" s="22"/>
      <c r="E806" s="23"/>
      <c r="F806" s="23"/>
    </row>
    <row r="807" spans="3:6" ht="12.75">
      <c r="C807" s="21"/>
      <c r="D807" s="22"/>
      <c r="E807" s="23"/>
      <c r="F807" s="23"/>
    </row>
    <row r="808" spans="3:6" ht="12.75">
      <c r="C808" s="21"/>
      <c r="D808" s="22"/>
      <c r="E808" s="23"/>
      <c r="F808" s="23"/>
    </row>
    <row r="809" spans="3:6" ht="12.75">
      <c r="C809" s="21"/>
      <c r="D809" s="22"/>
      <c r="E809" s="23"/>
      <c r="F809" s="23"/>
    </row>
    <row r="810" spans="3:6" ht="12.75">
      <c r="C810" s="21"/>
      <c r="D810" s="22"/>
      <c r="E810" s="23"/>
      <c r="F810" s="23"/>
    </row>
    <row r="811" spans="3:6" ht="12.75">
      <c r="C811" s="21"/>
      <c r="D811" s="22"/>
      <c r="E811" s="23"/>
      <c r="F811" s="23"/>
    </row>
    <row r="812" spans="3:6" ht="12.75">
      <c r="C812" s="21"/>
      <c r="D812" s="22"/>
      <c r="E812" s="23"/>
      <c r="F812" s="23"/>
    </row>
    <row r="813" spans="3:6" ht="12.75">
      <c r="C813" s="21"/>
      <c r="D813" s="22"/>
      <c r="E813" s="23"/>
      <c r="F813" s="23"/>
    </row>
    <row r="814" spans="3:6" ht="12.75">
      <c r="C814" s="21"/>
      <c r="D814" s="22"/>
      <c r="E814" s="23"/>
      <c r="F814" s="23"/>
    </row>
    <row r="815" spans="3:6" ht="12.75">
      <c r="C815" s="21"/>
      <c r="D815" s="22"/>
      <c r="E815" s="23"/>
      <c r="F815" s="23"/>
    </row>
    <row r="816" spans="3:6" ht="12.75">
      <c r="C816" s="21"/>
      <c r="D816" s="22"/>
      <c r="E816" s="23"/>
      <c r="F816" s="23"/>
    </row>
    <row r="817" spans="3:6" ht="12.75">
      <c r="C817" s="21"/>
      <c r="D817" s="22"/>
      <c r="E817" s="23"/>
      <c r="F817" s="23"/>
    </row>
    <row r="818" spans="3:6" ht="12.75">
      <c r="C818" s="21"/>
      <c r="D818" s="22"/>
      <c r="E818" s="23"/>
      <c r="F818" s="23"/>
    </row>
    <row r="819" spans="3:6" ht="12.75">
      <c r="C819" s="21"/>
      <c r="D819" s="22"/>
      <c r="E819" s="23"/>
      <c r="F819" s="23"/>
    </row>
    <row r="820" spans="3:6" ht="12.75">
      <c r="C820" s="21"/>
      <c r="D820" s="22"/>
      <c r="E820" s="23"/>
      <c r="F820" s="23"/>
    </row>
    <row r="821" spans="3:6" ht="12.75">
      <c r="C821" s="21"/>
      <c r="D821" s="22"/>
      <c r="E821" s="23"/>
      <c r="F821" s="23"/>
    </row>
    <row r="822" spans="3:6" ht="12.75">
      <c r="C822" s="21"/>
      <c r="D822" s="22"/>
      <c r="E822" s="23"/>
      <c r="F822" s="23"/>
    </row>
    <row r="823" spans="3:6" ht="12.75">
      <c r="C823" s="21"/>
      <c r="D823" s="22"/>
      <c r="E823" s="23"/>
      <c r="F823" s="23"/>
    </row>
    <row r="824" spans="3:6" ht="12.75">
      <c r="C824" s="21"/>
      <c r="D824" s="22"/>
      <c r="E824" s="23"/>
      <c r="F824" s="23"/>
    </row>
    <row r="825" spans="3:6" ht="12.75">
      <c r="C825" s="21"/>
      <c r="D825" s="22"/>
      <c r="E825" s="23"/>
      <c r="F825" s="23"/>
    </row>
    <row r="826" spans="3:6" ht="12.75">
      <c r="C826" s="21"/>
      <c r="D826" s="22"/>
      <c r="E826" s="23"/>
      <c r="F826" s="23"/>
    </row>
    <row r="827" spans="3:6" ht="12.75">
      <c r="C827" s="21"/>
      <c r="D827" s="22"/>
      <c r="E827" s="23"/>
      <c r="F827" s="23"/>
    </row>
    <row r="828" spans="3:6" ht="12.75">
      <c r="C828" s="21"/>
      <c r="D828" s="22"/>
      <c r="E828" s="23"/>
      <c r="F828" s="23"/>
    </row>
    <row r="829" spans="3:6" ht="12.75">
      <c r="C829" s="21"/>
      <c r="D829" s="22"/>
      <c r="E829" s="23"/>
      <c r="F829" s="23"/>
    </row>
    <row r="830" spans="3:6" ht="12.75">
      <c r="C830" s="21"/>
      <c r="D830" s="22"/>
      <c r="E830" s="23"/>
      <c r="F830" s="23"/>
    </row>
    <row r="831" spans="3:6" ht="12.75">
      <c r="C831" s="21"/>
      <c r="D831" s="22"/>
      <c r="E831" s="23"/>
      <c r="F831" s="23"/>
    </row>
    <row r="832" spans="3:6" ht="12.75">
      <c r="C832" s="21"/>
      <c r="D832" s="22"/>
      <c r="E832" s="23"/>
      <c r="F832" s="23"/>
    </row>
    <row r="833" spans="3:6" ht="12.75">
      <c r="C833" s="21"/>
      <c r="D833" s="22"/>
      <c r="E833" s="23"/>
      <c r="F833" s="23"/>
    </row>
    <row r="834" spans="3:6" ht="12.75">
      <c r="C834" s="21"/>
      <c r="D834" s="22"/>
      <c r="E834" s="23"/>
      <c r="F834" s="23"/>
    </row>
    <row r="835" spans="3:6" ht="12.75">
      <c r="C835" s="21"/>
      <c r="D835" s="22"/>
      <c r="E835" s="23"/>
      <c r="F835" s="23"/>
    </row>
    <row r="836" spans="3:6" ht="12.75">
      <c r="C836" s="21"/>
      <c r="D836" s="22"/>
      <c r="E836" s="23"/>
      <c r="F836" s="23"/>
    </row>
    <row r="837" spans="3:6" ht="12.75">
      <c r="C837" s="21"/>
      <c r="D837" s="22"/>
      <c r="E837" s="23"/>
      <c r="F837" s="23"/>
    </row>
    <row r="838" spans="3:6" ht="12.75">
      <c r="C838" s="21"/>
      <c r="D838" s="22"/>
      <c r="E838" s="23"/>
      <c r="F838" s="23"/>
    </row>
    <row r="839" spans="3:6" ht="12.75">
      <c r="C839" s="21"/>
      <c r="D839" s="22"/>
      <c r="E839" s="23"/>
      <c r="F839" s="23"/>
    </row>
    <row r="840" spans="3:6" ht="12.75">
      <c r="C840" s="21"/>
      <c r="D840" s="22"/>
      <c r="E840" s="23"/>
      <c r="F840" s="23"/>
    </row>
    <row r="841" spans="3:6" ht="12.75">
      <c r="C841" s="21"/>
      <c r="D841" s="22"/>
      <c r="E841" s="23"/>
      <c r="F841" s="23"/>
    </row>
    <row r="842" spans="3:6" ht="12.75">
      <c r="C842" s="21"/>
      <c r="D842" s="22"/>
      <c r="E842" s="23"/>
      <c r="F842" s="23"/>
    </row>
    <row r="843" spans="3:6" ht="12.75">
      <c r="C843" s="21"/>
      <c r="D843" s="22"/>
      <c r="E843" s="23"/>
      <c r="F843" s="23"/>
    </row>
    <row r="844" spans="3:6" ht="12.75">
      <c r="C844" s="21"/>
      <c r="D844" s="22"/>
      <c r="E844" s="23"/>
      <c r="F844" s="23"/>
    </row>
    <row r="845" spans="3:6" ht="12.75">
      <c r="C845" s="21"/>
      <c r="D845" s="22"/>
      <c r="E845" s="23"/>
      <c r="F845" s="23"/>
    </row>
    <row r="846" spans="3:6" ht="12.75">
      <c r="C846" s="21"/>
      <c r="D846" s="22"/>
      <c r="E846" s="23"/>
      <c r="F846" s="23"/>
    </row>
    <row r="847" spans="3:6" ht="12.75">
      <c r="C847" s="21"/>
      <c r="D847" s="22"/>
      <c r="E847" s="23"/>
      <c r="F847" s="23"/>
    </row>
    <row r="848" spans="3:6" ht="12.75">
      <c r="C848" s="21"/>
      <c r="D848" s="22"/>
      <c r="E848" s="23"/>
      <c r="F848" s="23"/>
    </row>
    <row r="849" spans="3:6" ht="12.75">
      <c r="C849" s="21"/>
      <c r="D849" s="22"/>
      <c r="E849" s="23"/>
      <c r="F849" s="23"/>
    </row>
    <row r="850" spans="3:6" ht="12.75">
      <c r="C850" s="21"/>
      <c r="D850" s="22"/>
      <c r="E850" s="23"/>
      <c r="F850" s="23"/>
    </row>
    <row r="851" spans="3:6" ht="12.75">
      <c r="C851" s="21"/>
      <c r="D851" s="22"/>
      <c r="E851" s="23"/>
      <c r="F851" s="23"/>
    </row>
    <row r="852" spans="3:6" ht="12.75">
      <c r="C852" s="21"/>
      <c r="D852" s="22"/>
      <c r="E852" s="23"/>
      <c r="F852" s="23"/>
    </row>
    <row r="853" spans="3:6" ht="12.75">
      <c r="C853" s="21"/>
      <c r="D853" s="22"/>
      <c r="E853" s="23"/>
      <c r="F853" s="23"/>
    </row>
    <row r="854" spans="3:6" ht="12.75">
      <c r="C854" s="21"/>
      <c r="D854" s="22"/>
      <c r="E854" s="23"/>
      <c r="F854" s="23"/>
    </row>
    <row r="855" spans="3:6" ht="12.75">
      <c r="C855" s="21"/>
      <c r="D855" s="22"/>
      <c r="E855" s="23"/>
      <c r="F855" s="23"/>
    </row>
    <row r="856" spans="3:6" ht="12.75">
      <c r="C856" s="21"/>
      <c r="D856" s="22"/>
      <c r="E856" s="23"/>
      <c r="F856" s="23"/>
    </row>
    <row r="857" spans="3:6" ht="12.75">
      <c r="C857" s="21"/>
      <c r="D857" s="22"/>
      <c r="E857" s="23"/>
      <c r="F857" s="23"/>
    </row>
    <row r="858" spans="3:6" ht="12.75">
      <c r="C858" s="21"/>
      <c r="D858" s="22"/>
      <c r="E858" s="23"/>
      <c r="F858" s="23"/>
    </row>
    <row r="859" spans="3:6" ht="12.75">
      <c r="C859" s="21"/>
      <c r="D859" s="22"/>
      <c r="E859" s="23"/>
      <c r="F859" s="23"/>
    </row>
    <row r="860" spans="3:6" ht="12.75">
      <c r="C860" s="21"/>
      <c r="D860" s="22"/>
      <c r="E860" s="23"/>
      <c r="F860" s="23"/>
    </row>
    <row r="861" spans="3:6" ht="12.75">
      <c r="C861" s="21"/>
      <c r="D861" s="22"/>
      <c r="E861" s="23"/>
      <c r="F861" s="23"/>
    </row>
    <row r="862" spans="3:6" ht="12.75">
      <c r="C862" s="21"/>
      <c r="D862" s="22"/>
      <c r="E862" s="23"/>
      <c r="F862" s="23"/>
    </row>
    <row r="863" spans="3:6" ht="12.75">
      <c r="C863" s="21"/>
      <c r="D863" s="22"/>
      <c r="E863" s="23"/>
      <c r="F863" s="23"/>
    </row>
    <row r="864" spans="3:6" ht="12.75">
      <c r="C864" s="21"/>
      <c r="D864" s="22"/>
      <c r="E864" s="23"/>
      <c r="F864" s="23"/>
    </row>
    <row r="865" spans="3:6" ht="12.75">
      <c r="C865" s="21"/>
      <c r="D865" s="22"/>
      <c r="E865" s="23"/>
      <c r="F865" s="23"/>
    </row>
    <row r="866" spans="3:6" ht="12.75">
      <c r="C866" s="21"/>
      <c r="D866" s="22"/>
      <c r="E866" s="23"/>
      <c r="F866" s="23"/>
    </row>
    <row r="867" spans="3:6" ht="12.75">
      <c r="C867" s="21"/>
      <c r="D867" s="22"/>
      <c r="E867" s="23"/>
      <c r="F867" s="23"/>
    </row>
    <row r="868" spans="3:6" ht="12.75">
      <c r="C868" s="21"/>
      <c r="D868" s="22"/>
      <c r="E868" s="23"/>
      <c r="F868" s="23"/>
    </row>
    <row r="869" spans="3:6" ht="12.75">
      <c r="C869" s="21"/>
      <c r="D869" s="22"/>
      <c r="E869" s="23"/>
      <c r="F869" s="23"/>
    </row>
    <row r="870" spans="3:6" ht="12.75">
      <c r="C870" s="21"/>
      <c r="D870" s="22"/>
      <c r="E870" s="23"/>
      <c r="F870" s="23"/>
    </row>
    <row r="871" spans="3:6" ht="12.75">
      <c r="C871" s="21"/>
      <c r="D871" s="22"/>
      <c r="E871" s="23"/>
      <c r="F871" s="23"/>
    </row>
    <row r="872" spans="3:6" ht="12.75">
      <c r="C872" s="21"/>
      <c r="D872" s="22"/>
      <c r="E872" s="23"/>
      <c r="F872" s="23"/>
    </row>
    <row r="873" spans="3:6" ht="12.75">
      <c r="C873" s="21"/>
      <c r="D873" s="22"/>
      <c r="E873" s="23"/>
      <c r="F873" s="23"/>
    </row>
    <row r="874" spans="3:6" ht="12.75">
      <c r="C874" s="21"/>
      <c r="D874" s="22"/>
      <c r="E874" s="23"/>
      <c r="F874" s="23"/>
    </row>
    <row r="875" spans="3:6" ht="12.75">
      <c r="C875" s="21"/>
      <c r="D875" s="22"/>
      <c r="E875" s="23"/>
      <c r="F875" s="23"/>
    </row>
    <row r="876" spans="3:6" ht="12.75">
      <c r="C876" s="21"/>
      <c r="D876" s="22"/>
      <c r="E876" s="23"/>
      <c r="F876" s="23"/>
    </row>
    <row r="877" spans="3:6" ht="12.75">
      <c r="C877" s="21"/>
      <c r="D877" s="22"/>
      <c r="E877" s="23"/>
      <c r="F877" s="23"/>
    </row>
    <row r="878" spans="3:6" ht="12.75">
      <c r="C878" s="21"/>
      <c r="D878" s="22"/>
      <c r="E878" s="23"/>
      <c r="F878" s="23"/>
    </row>
    <row r="879" spans="3:6" ht="12.75">
      <c r="C879" s="21"/>
      <c r="D879" s="22"/>
      <c r="E879" s="23"/>
      <c r="F879" s="23"/>
    </row>
    <row r="880" spans="3:6" ht="12.75">
      <c r="C880" s="21"/>
      <c r="D880" s="22"/>
      <c r="E880" s="23"/>
      <c r="F880" s="23"/>
    </row>
    <row r="881" spans="3:6" ht="12.75">
      <c r="C881" s="21"/>
      <c r="D881" s="22"/>
      <c r="E881" s="23"/>
      <c r="F881" s="23"/>
    </row>
    <row r="882" spans="3:6" ht="12.75">
      <c r="C882" s="21"/>
      <c r="D882" s="22"/>
      <c r="E882" s="23"/>
      <c r="F882" s="23"/>
    </row>
    <row r="883" spans="3:6" ht="12.75">
      <c r="C883" s="21"/>
      <c r="D883" s="22"/>
      <c r="E883" s="23"/>
      <c r="F883" s="23"/>
    </row>
    <row r="884" spans="3:6" ht="12.75">
      <c r="C884" s="21"/>
      <c r="D884" s="22"/>
      <c r="E884" s="23"/>
      <c r="F884" s="23"/>
    </row>
    <row r="885" spans="3:6" ht="12.75">
      <c r="C885" s="21"/>
      <c r="D885" s="22"/>
      <c r="E885" s="23"/>
      <c r="F885" s="23"/>
    </row>
    <row r="886" spans="3:6" ht="12.75">
      <c r="C886" s="21"/>
      <c r="D886" s="22"/>
      <c r="E886" s="23"/>
      <c r="F886" s="23"/>
    </row>
    <row r="887" spans="3:6" ht="12.75">
      <c r="C887" s="21"/>
      <c r="D887" s="22"/>
      <c r="E887" s="23"/>
      <c r="F887" s="23"/>
    </row>
    <row r="888" spans="3:6" ht="12.75">
      <c r="C888" s="21"/>
      <c r="D888" s="22"/>
      <c r="E888" s="23"/>
      <c r="F888" s="23"/>
    </row>
    <row r="889" spans="3:6" ht="12.75">
      <c r="C889" s="21"/>
      <c r="D889" s="22"/>
      <c r="E889" s="23"/>
      <c r="F889" s="23"/>
    </row>
    <row r="890" spans="3:6" ht="12.75">
      <c r="C890" s="21"/>
      <c r="D890" s="22"/>
      <c r="E890" s="23"/>
      <c r="F890" s="23"/>
    </row>
    <row r="891" spans="3:6" ht="12.75">
      <c r="C891" s="21"/>
      <c r="D891" s="22"/>
      <c r="E891" s="23"/>
      <c r="F891" s="23"/>
    </row>
    <row r="892" spans="3:6" ht="12.75">
      <c r="C892" s="21"/>
      <c r="D892" s="22"/>
      <c r="E892" s="23"/>
      <c r="F892" s="23"/>
    </row>
    <row r="893" spans="3:6" ht="12.75">
      <c r="C893" s="21"/>
      <c r="D893" s="22"/>
      <c r="E893" s="23"/>
      <c r="F893" s="23"/>
    </row>
    <row r="894" spans="3:6" ht="12.75">
      <c r="C894" s="21"/>
      <c r="D894" s="22"/>
      <c r="E894" s="23"/>
      <c r="F894" s="23"/>
    </row>
    <row r="895" spans="3:6" ht="12.75">
      <c r="C895" s="21"/>
      <c r="D895" s="22"/>
      <c r="E895" s="23"/>
      <c r="F895" s="23"/>
    </row>
    <row r="896" spans="3:6" ht="12.75">
      <c r="C896" s="21"/>
      <c r="D896" s="22"/>
      <c r="E896" s="23"/>
      <c r="F896" s="23"/>
    </row>
    <row r="897" spans="3:6" ht="12.75">
      <c r="C897" s="21"/>
      <c r="D897" s="22"/>
      <c r="E897" s="23"/>
      <c r="F897" s="23"/>
    </row>
    <row r="898" spans="3:6" ht="12.75">
      <c r="C898" s="21"/>
      <c r="D898" s="22"/>
      <c r="E898" s="23"/>
      <c r="F898" s="23"/>
    </row>
    <row r="899" spans="3:6" ht="12.75">
      <c r="C899" s="21"/>
      <c r="D899" s="22"/>
      <c r="E899" s="23"/>
      <c r="F899" s="23"/>
    </row>
    <row r="900" spans="3:6" ht="12.75">
      <c r="C900" s="21"/>
      <c r="D900" s="22"/>
      <c r="E900" s="23"/>
      <c r="F900" s="23"/>
    </row>
    <row r="901" spans="3:6" ht="12.75">
      <c r="C901" s="21"/>
      <c r="D901" s="22"/>
      <c r="E901" s="23"/>
      <c r="F901" s="23"/>
    </row>
    <row r="902" spans="3:6" ht="12.75">
      <c r="C902" s="21"/>
      <c r="D902" s="22"/>
      <c r="E902" s="23"/>
      <c r="F902" s="23"/>
    </row>
    <row r="903" spans="3:6" ht="12.75">
      <c r="C903" s="21"/>
      <c r="D903" s="22"/>
      <c r="E903" s="23"/>
      <c r="F903" s="23"/>
    </row>
    <row r="904" spans="3:6" ht="12.75">
      <c r="C904" s="21"/>
      <c r="D904" s="22"/>
      <c r="E904" s="23"/>
      <c r="F904" s="23"/>
    </row>
    <row r="905" spans="3:6" ht="12.75">
      <c r="C905" s="21"/>
      <c r="D905" s="22"/>
      <c r="E905" s="23"/>
      <c r="F905" s="23"/>
    </row>
    <row r="906" spans="3:6" ht="12.75">
      <c r="C906" s="21"/>
      <c r="D906" s="22"/>
      <c r="E906" s="23"/>
      <c r="F906" s="23"/>
    </row>
    <row r="907" spans="3:6" ht="12.75">
      <c r="C907" s="21"/>
      <c r="D907" s="22"/>
      <c r="E907" s="23"/>
      <c r="F907" s="23"/>
    </row>
    <row r="908" spans="3:6" ht="12.75">
      <c r="C908" s="21"/>
      <c r="D908" s="22"/>
      <c r="E908" s="23"/>
      <c r="F908" s="23"/>
    </row>
    <row r="909" spans="3:6" ht="12.75">
      <c r="C909" s="21"/>
      <c r="D909" s="22"/>
      <c r="E909" s="23"/>
      <c r="F909" s="23"/>
    </row>
    <row r="910" spans="3:6" ht="12.75">
      <c r="C910" s="21"/>
      <c r="D910" s="22"/>
      <c r="E910" s="23"/>
      <c r="F910" s="23"/>
    </row>
    <row r="911" spans="3:6" ht="12.75">
      <c r="C911" s="21"/>
      <c r="D911" s="22"/>
      <c r="E911" s="23"/>
      <c r="F911" s="23"/>
    </row>
    <row r="912" spans="3:6" ht="12.75">
      <c r="C912" s="21"/>
      <c r="D912" s="22"/>
      <c r="E912" s="23"/>
      <c r="F912" s="23"/>
    </row>
    <row r="913" spans="3:6" ht="12.75">
      <c r="C913" s="21"/>
      <c r="D913" s="22"/>
      <c r="E913" s="23"/>
      <c r="F913" s="23"/>
    </row>
    <row r="914" spans="3:6" ht="12.75">
      <c r="C914" s="21"/>
      <c r="D914" s="22"/>
      <c r="E914" s="23"/>
      <c r="F914" s="23"/>
    </row>
    <row r="915" spans="3:6" ht="12.75">
      <c r="C915" s="21"/>
      <c r="D915" s="22"/>
      <c r="E915" s="23"/>
      <c r="F915" s="23"/>
    </row>
    <row r="916" spans="3:6" ht="12.75">
      <c r="C916" s="21"/>
      <c r="D916" s="22"/>
      <c r="E916" s="23"/>
      <c r="F916" s="23"/>
    </row>
    <row r="917" spans="3:6" ht="12.75">
      <c r="C917" s="21"/>
      <c r="D917" s="22"/>
      <c r="E917" s="23"/>
      <c r="F917" s="23"/>
    </row>
    <row r="918" spans="3:6" ht="12.75">
      <c r="C918" s="21"/>
      <c r="D918" s="22"/>
      <c r="E918" s="23"/>
      <c r="F918" s="23"/>
    </row>
    <row r="919" spans="3:6" ht="12.75">
      <c r="C919" s="21"/>
      <c r="D919" s="22"/>
      <c r="E919" s="23"/>
      <c r="F919" s="23"/>
    </row>
    <row r="920" spans="3:6" ht="12.75">
      <c r="C920" s="21"/>
      <c r="D920" s="22"/>
      <c r="E920" s="23"/>
      <c r="F920" s="23"/>
    </row>
    <row r="921" spans="3:6" ht="12.75">
      <c r="C921" s="21"/>
      <c r="D921" s="22"/>
      <c r="E921" s="23"/>
      <c r="F921" s="23"/>
    </row>
    <row r="922" spans="3:6" ht="12.75">
      <c r="C922" s="21"/>
      <c r="D922" s="22"/>
      <c r="E922" s="23"/>
      <c r="F922" s="23"/>
    </row>
    <row r="923" spans="3:6" ht="12.75">
      <c r="C923" s="21"/>
      <c r="D923" s="22"/>
      <c r="E923" s="23"/>
      <c r="F923" s="23"/>
    </row>
    <row r="924" spans="3:6" ht="12.75">
      <c r="C924" s="21"/>
      <c r="D924" s="22"/>
      <c r="E924" s="23"/>
      <c r="F924" s="23"/>
    </row>
    <row r="925" spans="3:6" ht="12.75">
      <c r="C925" s="21"/>
      <c r="D925" s="22"/>
      <c r="E925" s="23"/>
      <c r="F925" s="23"/>
    </row>
    <row r="926" spans="3:6" ht="12.75">
      <c r="C926" s="21"/>
      <c r="D926" s="22"/>
      <c r="E926" s="23"/>
      <c r="F926" s="23"/>
    </row>
    <row r="927" spans="3:6" ht="12.75">
      <c r="C927" s="21"/>
      <c r="D927" s="22"/>
      <c r="E927" s="23"/>
      <c r="F927" s="23"/>
    </row>
    <row r="928" spans="3:6" ht="12.75">
      <c r="C928" s="21"/>
      <c r="D928" s="22"/>
      <c r="E928" s="23"/>
      <c r="F928" s="23"/>
    </row>
    <row r="929" spans="3:6" ht="12.75">
      <c r="C929" s="21"/>
      <c r="D929" s="22"/>
      <c r="E929" s="23"/>
      <c r="F929" s="23"/>
    </row>
    <row r="930" spans="3:6" ht="12.75">
      <c r="C930" s="21"/>
      <c r="D930" s="22"/>
      <c r="E930" s="23"/>
      <c r="F930" s="23"/>
    </row>
    <row r="931" spans="3:6" ht="12.75">
      <c r="C931" s="21"/>
      <c r="D931" s="22"/>
      <c r="E931" s="23"/>
      <c r="F931" s="23"/>
    </row>
    <row r="932" spans="3:6" ht="12.75">
      <c r="C932" s="21"/>
      <c r="D932" s="22"/>
      <c r="E932" s="23"/>
      <c r="F932" s="23"/>
    </row>
    <row r="933" spans="3:6" ht="12.75">
      <c r="C933" s="21"/>
      <c r="D933" s="22"/>
      <c r="E933" s="23"/>
      <c r="F933" s="23"/>
    </row>
    <row r="934" spans="3:6" ht="12.75">
      <c r="C934" s="21"/>
      <c r="D934" s="22"/>
      <c r="E934" s="23"/>
      <c r="F934" s="23"/>
    </row>
    <row r="935" spans="3:6" ht="12.75">
      <c r="C935" s="21"/>
      <c r="D935" s="22"/>
      <c r="E935" s="23"/>
      <c r="F935" s="23"/>
    </row>
    <row r="936" spans="3:6" ht="12.75">
      <c r="C936" s="21"/>
      <c r="D936" s="22"/>
      <c r="E936" s="23"/>
      <c r="F936" s="23"/>
    </row>
    <row r="937" spans="3:6" ht="12.75">
      <c r="C937" s="21"/>
      <c r="D937" s="22"/>
      <c r="E937" s="23"/>
      <c r="F937" s="23"/>
    </row>
    <row r="938" spans="3:6" ht="12.75">
      <c r="C938" s="21"/>
      <c r="D938" s="22"/>
      <c r="E938" s="23"/>
      <c r="F938" s="23"/>
    </row>
    <row r="939" spans="3:6" ht="12.75">
      <c r="C939" s="21"/>
      <c r="D939" s="22"/>
      <c r="E939" s="23"/>
      <c r="F939" s="23"/>
    </row>
    <row r="940" spans="3:6" ht="12.75">
      <c r="C940" s="21"/>
      <c r="D940" s="22"/>
      <c r="E940" s="23"/>
      <c r="F940" s="23"/>
    </row>
    <row r="941" spans="3:6" ht="12.75">
      <c r="C941" s="21"/>
      <c r="D941" s="22"/>
      <c r="E941" s="23"/>
      <c r="F941" s="23"/>
    </row>
    <row r="942" spans="3:6" ht="12.75">
      <c r="C942" s="21"/>
      <c r="D942" s="22"/>
      <c r="E942" s="23"/>
      <c r="F942" s="23"/>
    </row>
    <row r="943" spans="3:6" ht="12.75">
      <c r="C943" s="21"/>
      <c r="D943" s="22"/>
      <c r="E943" s="23"/>
      <c r="F943" s="23"/>
    </row>
    <row r="944" spans="3:6" ht="12.75">
      <c r="C944" s="21"/>
      <c r="D944" s="22"/>
      <c r="E944" s="23"/>
      <c r="F944" s="23"/>
    </row>
    <row r="945" spans="3:6" ht="12.75">
      <c r="C945" s="21"/>
      <c r="D945" s="22"/>
      <c r="E945" s="23"/>
      <c r="F945" s="23"/>
    </row>
    <row r="946" spans="3:6" ht="12.75">
      <c r="C946" s="21"/>
      <c r="D946" s="22"/>
      <c r="E946" s="23"/>
      <c r="F946" s="23"/>
    </row>
    <row r="947" spans="3:6" ht="12.75">
      <c r="C947" s="21"/>
      <c r="D947" s="22"/>
      <c r="E947" s="23"/>
      <c r="F947" s="23"/>
    </row>
    <row r="948" spans="3:6" ht="12.75">
      <c r="C948" s="21"/>
      <c r="D948" s="22"/>
      <c r="E948" s="23"/>
      <c r="F948" s="23"/>
    </row>
    <row r="949" spans="3:6" ht="12.75">
      <c r="C949" s="21"/>
      <c r="D949" s="22"/>
      <c r="E949" s="23"/>
      <c r="F949" s="23"/>
    </row>
    <row r="950" spans="3:6" ht="12.75">
      <c r="C950" s="21"/>
      <c r="D950" s="22"/>
      <c r="E950" s="23"/>
      <c r="F950" s="23"/>
    </row>
    <row r="951" spans="3:6" ht="12.75">
      <c r="C951" s="21"/>
      <c r="D951" s="22"/>
      <c r="E951" s="23"/>
      <c r="F951" s="23"/>
    </row>
    <row r="952" spans="3:6" ht="12.75">
      <c r="C952" s="21"/>
      <c r="D952" s="22"/>
      <c r="E952" s="23"/>
      <c r="F952" s="23"/>
    </row>
    <row r="953" spans="3:6" ht="12.75">
      <c r="C953" s="21"/>
      <c r="D953" s="22"/>
      <c r="E953" s="23"/>
      <c r="F953" s="23"/>
    </row>
    <row r="954" spans="3:6" ht="12.75">
      <c r="C954" s="21"/>
      <c r="D954" s="22"/>
      <c r="E954" s="23"/>
      <c r="F954" s="23"/>
    </row>
    <row r="955" spans="3:6" ht="12.75">
      <c r="C955" s="21"/>
      <c r="D955" s="22"/>
      <c r="E955" s="23"/>
      <c r="F955" s="23"/>
    </row>
    <row r="956" spans="3:6" ht="12.75">
      <c r="C956" s="21"/>
      <c r="D956" s="22"/>
      <c r="E956" s="23"/>
      <c r="F956" s="23"/>
    </row>
    <row r="957" spans="3:6" ht="12.75">
      <c r="C957" s="21"/>
      <c r="D957" s="22"/>
      <c r="E957" s="23"/>
      <c r="F957" s="23"/>
    </row>
    <row r="958" spans="3:6" ht="12.75">
      <c r="C958" s="21"/>
      <c r="D958" s="22"/>
      <c r="E958" s="23"/>
      <c r="F958" s="23"/>
    </row>
    <row r="959" spans="3:6" ht="12.75">
      <c r="C959" s="21"/>
      <c r="D959" s="22"/>
      <c r="E959" s="23"/>
      <c r="F959" s="23"/>
    </row>
    <row r="960" spans="3:6" ht="12.75">
      <c r="C960" s="21"/>
      <c r="D960" s="22"/>
      <c r="E960" s="23"/>
      <c r="F960" s="23"/>
    </row>
    <row r="961" spans="3:6" ht="12.75">
      <c r="C961" s="21"/>
      <c r="D961" s="22"/>
      <c r="E961" s="23"/>
      <c r="F961" s="23"/>
    </row>
    <row r="962" spans="3:6" ht="12.75">
      <c r="C962" s="21"/>
      <c r="D962" s="22"/>
      <c r="E962" s="23"/>
      <c r="F962" s="23"/>
    </row>
    <row r="963" spans="3:6" ht="12.75">
      <c r="C963" s="21"/>
      <c r="D963" s="22"/>
      <c r="E963" s="23"/>
      <c r="F963" s="23"/>
    </row>
    <row r="964" spans="3:6" ht="12.75">
      <c r="C964" s="21"/>
      <c r="D964" s="22"/>
      <c r="E964" s="23"/>
      <c r="F964" s="23"/>
    </row>
    <row r="965" spans="3:6" ht="12.75">
      <c r="C965" s="21"/>
      <c r="D965" s="22"/>
      <c r="E965" s="23"/>
      <c r="F965" s="23"/>
    </row>
    <row r="966" spans="3:6" ht="12.75">
      <c r="C966" s="21"/>
      <c r="D966" s="22"/>
      <c r="E966" s="23"/>
      <c r="F966" s="23"/>
    </row>
    <row r="967" spans="3:6" ht="12.75">
      <c r="C967" s="21"/>
      <c r="D967" s="22"/>
      <c r="E967" s="23"/>
      <c r="F967" s="23"/>
    </row>
    <row r="968" spans="3:6" ht="12.75">
      <c r="C968" s="21"/>
      <c r="D968" s="22"/>
      <c r="E968" s="23"/>
      <c r="F968" s="23"/>
    </row>
    <row r="969" spans="3:6" ht="12.75">
      <c r="C969" s="21"/>
      <c r="D969" s="22"/>
      <c r="E969" s="23"/>
      <c r="F969" s="23"/>
    </row>
    <row r="970" spans="3:6" ht="12.75">
      <c r="C970" s="21"/>
      <c r="D970" s="22"/>
      <c r="E970" s="23"/>
      <c r="F970" s="23"/>
    </row>
    <row r="971" spans="3:6" ht="12.75">
      <c r="C971" s="21"/>
      <c r="D971" s="22"/>
      <c r="E971" s="23"/>
      <c r="F971" s="23"/>
    </row>
    <row r="972" spans="3:6" ht="12.75">
      <c r="C972" s="21"/>
      <c r="D972" s="22"/>
      <c r="E972" s="23"/>
      <c r="F972" s="23"/>
    </row>
    <row r="973" spans="3:6" ht="12.75">
      <c r="C973" s="21"/>
      <c r="D973" s="22"/>
      <c r="E973" s="23"/>
      <c r="F973" s="23"/>
    </row>
    <row r="974" spans="3:6" ht="12.75">
      <c r="C974" s="21"/>
      <c r="D974" s="22"/>
      <c r="E974" s="23"/>
      <c r="F974" s="23"/>
    </row>
    <row r="975" spans="3:6" ht="12.75">
      <c r="C975" s="21"/>
      <c r="D975" s="22"/>
      <c r="E975" s="23"/>
      <c r="F975" s="23"/>
    </row>
    <row r="976" spans="3:6" ht="12.75">
      <c r="C976" s="21"/>
      <c r="D976" s="22"/>
      <c r="E976" s="23"/>
      <c r="F976" s="23"/>
    </row>
    <row r="977" spans="3:6" ht="12.75">
      <c r="C977" s="21"/>
      <c r="D977" s="22"/>
      <c r="E977" s="23"/>
      <c r="F977" s="23"/>
    </row>
    <row r="978" spans="3:6" ht="12.75">
      <c r="C978" s="21"/>
      <c r="D978" s="22"/>
      <c r="E978" s="23"/>
      <c r="F978" s="23"/>
    </row>
    <row r="979" spans="3:6" ht="12.75">
      <c r="C979" s="21"/>
      <c r="D979" s="22"/>
      <c r="E979" s="23"/>
      <c r="F979" s="23"/>
    </row>
    <row r="980" spans="3:6" ht="12.75">
      <c r="C980" s="21"/>
      <c r="D980" s="22"/>
      <c r="E980" s="23"/>
      <c r="F980" s="23"/>
    </row>
    <row r="981" spans="3:6" ht="12.75">
      <c r="C981" s="21"/>
      <c r="D981" s="22"/>
      <c r="E981" s="23"/>
      <c r="F981" s="23"/>
    </row>
    <row r="982" spans="3:6" ht="12.75">
      <c r="C982" s="21"/>
      <c r="D982" s="22"/>
      <c r="E982" s="23"/>
      <c r="F982" s="23"/>
    </row>
    <row r="983" spans="3:6" ht="12.75">
      <c r="C983" s="21"/>
      <c r="D983" s="22"/>
      <c r="E983" s="23"/>
      <c r="F983" s="23"/>
    </row>
    <row r="984" spans="3:6" ht="12.75">
      <c r="C984" s="21"/>
      <c r="D984" s="22"/>
      <c r="E984" s="23"/>
      <c r="F984" s="23"/>
    </row>
    <row r="985" spans="3:6" ht="12.75">
      <c r="C985" s="21"/>
      <c r="D985" s="22"/>
      <c r="E985" s="23"/>
      <c r="F985" s="23"/>
    </row>
    <row r="986" spans="3:6" ht="12.75">
      <c r="C986" s="21"/>
      <c r="D986" s="22"/>
      <c r="E986" s="23"/>
      <c r="F986" s="23"/>
    </row>
    <row r="987" spans="3:6" ht="12.75">
      <c r="C987" s="21"/>
      <c r="D987" s="22"/>
      <c r="E987" s="23"/>
      <c r="F987" s="23"/>
    </row>
    <row r="988" spans="3:6" ht="12.75">
      <c r="C988" s="21"/>
      <c r="D988" s="22"/>
      <c r="E988" s="23"/>
      <c r="F988" s="23"/>
    </row>
    <row r="989" spans="3:6" ht="12.75">
      <c r="C989" s="21"/>
      <c r="D989" s="22"/>
      <c r="E989" s="23"/>
      <c r="F989" s="23"/>
    </row>
    <row r="990" spans="3:6" ht="12.75">
      <c r="C990" s="21"/>
      <c r="D990" s="22"/>
      <c r="E990" s="23"/>
      <c r="F990" s="23"/>
    </row>
    <row r="991" spans="3:6" ht="12.75">
      <c r="C991" s="21"/>
      <c r="D991" s="22"/>
      <c r="E991" s="23"/>
      <c r="F991" s="23"/>
    </row>
    <row r="992" spans="3:6" ht="12.75">
      <c r="C992" s="21"/>
      <c r="D992" s="22"/>
      <c r="E992" s="23"/>
      <c r="F992" s="23"/>
    </row>
    <row r="993" spans="3:6" ht="12.75">
      <c r="C993" s="21"/>
      <c r="D993" s="22"/>
      <c r="E993" s="23"/>
      <c r="F993" s="23"/>
    </row>
    <row r="994" spans="3:6" ht="12.75">
      <c r="C994" s="21"/>
      <c r="D994" s="22"/>
      <c r="E994" s="23"/>
      <c r="F994" s="23"/>
    </row>
    <row r="995" spans="3:6" ht="12.75">
      <c r="C995" s="21"/>
      <c r="D995" s="22"/>
      <c r="E995" s="23"/>
      <c r="F995" s="23"/>
    </row>
    <row r="996" spans="3:6" ht="12.75">
      <c r="C996" s="21"/>
      <c r="D996" s="22"/>
      <c r="E996" s="23"/>
      <c r="F996" s="23"/>
    </row>
    <row r="997" spans="3:6" ht="12.75">
      <c r="C997" s="21"/>
      <c r="D997" s="22"/>
      <c r="E997" s="23"/>
      <c r="F997" s="23"/>
    </row>
    <row r="998" spans="3:6" ht="12.75">
      <c r="C998" s="21"/>
      <c r="D998" s="22"/>
      <c r="E998" s="23"/>
      <c r="F998" s="23"/>
    </row>
    <row r="999" spans="3:6" ht="12.75">
      <c r="C999" s="21"/>
      <c r="D999" s="22"/>
      <c r="E999" s="23"/>
      <c r="F999" s="23"/>
    </row>
    <row r="1000" spans="3:6" ht="12.75">
      <c r="C1000" s="21"/>
      <c r="D1000" s="22"/>
      <c r="E1000" s="23"/>
      <c r="F1000" s="23"/>
    </row>
    <row r="1001" spans="3:6" ht="12.75">
      <c r="C1001" s="21"/>
      <c r="D1001" s="22"/>
      <c r="E1001" s="23"/>
      <c r="F1001" s="23"/>
    </row>
    <row r="1002" spans="3:6" ht="12.75">
      <c r="C1002" s="21"/>
      <c r="D1002" s="22"/>
      <c r="E1002" s="23"/>
      <c r="F1002" s="23"/>
    </row>
    <row r="1003" spans="3:6" ht="12.75">
      <c r="C1003" s="21"/>
      <c r="D1003" s="22"/>
      <c r="E1003" s="23"/>
      <c r="F1003" s="23"/>
    </row>
    <row r="1004" spans="3:6" ht="12.75">
      <c r="C1004" s="21"/>
      <c r="D1004" s="22"/>
      <c r="E1004" s="23"/>
      <c r="F1004" s="23"/>
    </row>
    <row r="1005" spans="3:6" ht="12.75">
      <c r="C1005" s="21"/>
      <c r="D1005" s="22"/>
      <c r="E1005" s="23"/>
      <c r="F1005" s="23"/>
    </row>
    <row r="1006" spans="3:6" ht="12.75">
      <c r="C1006" s="21"/>
      <c r="D1006" s="22"/>
      <c r="E1006" s="23"/>
      <c r="F1006" s="23"/>
    </row>
    <row r="1007" spans="3:6" ht="12.75">
      <c r="C1007" s="21"/>
      <c r="D1007" s="22"/>
      <c r="E1007" s="23"/>
      <c r="F1007" s="23"/>
    </row>
    <row r="1008" spans="3:6" ht="12.75">
      <c r="C1008" s="21"/>
      <c r="D1008" s="22"/>
      <c r="E1008" s="23"/>
      <c r="F1008" s="23"/>
    </row>
    <row r="1009" spans="3:6" ht="12.75">
      <c r="C1009" s="21"/>
      <c r="D1009" s="22"/>
      <c r="E1009" s="23"/>
      <c r="F1009" s="23"/>
    </row>
    <row r="1010" spans="3:6" ht="12.75">
      <c r="C1010" s="21"/>
      <c r="D1010" s="22"/>
      <c r="E1010" s="23"/>
      <c r="F1010" s="23"/>
    </row>
    <row r="1011" spans="3:6" ht="12.75">
      <c r="C1011" s="21"/>
      <c r="D1011" s="22"/>
      <c r="E1011" s="23"/>
      <c r="F1011" s="23"/>
    </row>
    <row r="1012" spans="3:6" ht="12.75">
      <c r="C1012" s="21"/>
      <c r="D1012" s="22"/>
      <c r="E1012" s="23"/>
      <c r="F1012" s="23"/>
    </row>
    <row r="1013" spans="3:6" ht="12.75">
      <c r="C1013" s="21"/>
      <c r="D1013" s="22"/>
      <c r="E1013" s="23"/>
      <c r="F1013" s="23"/>
    </row>
    <row r="1014" spans="3:6" ht="12.75">
      <c r="C1014" s="21"/>
      <c r="D1014" s="22"/>
      <c r="E1014" s="23"/>
      <c r="F1014" s="23"/>
    </row>
    <row r="1015" spans="3:6" ht="12.75">
      <c r="C1015" s="21"/>
      <c r="D1015" s="22"/>
      <c r="E1015" s="23"/>
      <c r="F1015" s="23"/>
    </row>
    <row r="1016" spans="3:6" ht="12.75">
      <c r="C1016" s="21"/>
      <c r="D1016" s="22"/>
      <c r="E1016" s="23"/>
      <c r="F1016" s="23"/>
    </row>
    <row r="1017" spans="3:6" ht="12.75">
      <c r="C1017" s="21"/>
      <c r="D1017" s="22"/>
      <c r="E1017" s="23"/>
      <c r="F1017" s="23"/>
    </row>
    <row r="1018" spans="3:6" ht="12.75">
      <c r="C1018" s="21"/>
      <c r="D1018" s="22"/>
      <c r="E1018" s="23"/>
      <c r="F1018" s="23"/>
    </row>
    <row r="1019" spans="3:6" ht="12.75">
      <c r="C1019" s="21"/>
      <c r="D1019" s="22"/>
      <c r="E1019" s="23"/>
      <c r="F1019" s="23"/>
    </row>
    <row r="1020" spans="3:6" ht="12.75">
      <c r="C1020" s="21"/>
      <c r="D1020" s="22"/>
      <c r="E1020" s="23"/>
      <c r="F1020" s="23"/>
    </row>
    <row r="1021" ht="12.75">
      <c r="F1021" s="23"/>
    </row>
  </sheetData>
  <mergeCells count="15">
    <mergeCell ref="A1:E1"/>
    <mergeCell ref="B15:D15"/>
    <mergeCell ref="A21:A27"/>
    <mergeCell ref="B21:D21"/>
    <mergeCell ref="B3:D3"/>
    <mergeCell ref="A3:A11"/>
    <mergeCell ref="A15:A17"/>
    <mergeCell ref="A43:A49"/>
    <mergeCell ref="B43:D43"/>
    <mergeCell ref="B55:E73"/>
    <mergeCell ref="A2:E2"/>
    <mergeCell ref="A31:A33"/>
    <mergeCell ref="B31:D31"/>
    <mergeCell ref="A37:A39"/>
    <mergeCell ref="B37:D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W59"/>
  <sheetViews>
    <sheetView showGridLines="0" workbookViewId="0" topLeftCell="A1">
      <pane ySplit="13" topLeftCell="A14" activePane="bottomLeft" state="frozen"/>
      <selection pane="bottomLeft" activeCell="W23" sqref="W23"/>
    </sheetView>
  </sheetViews>
  <sheetFormatPr defaultColWidth="9.140625" defaultRowHeight="15"/>
  <cols>
    <col min="1" max="1" width="5.57421875" style="505" customWidth="1"/>
    <col min="2" max="2" width="4.421875" style="505" customWidth="1"/>
    <col min="3" max="3" width="4.7109375" style="505" customWidth="1"/>
    <col min="4" max="4" width="12.7109375" style="505" customWidth="1"/>
    <col min="5" max="5" width="55.57421875" style="505" customWidth="1"/>
    <col min="6" max="6" width="4.7109375" style="505" customWidth="1"/>
    <col min="7" max="7" width="9.8515625" style="505" customWidth="1"/>
    <col min="8" max="8" width="9.7109375" style="505" customWidth="1"/>
    <col min="9" max="9" width="13.57421875" style="505" customWidth="1"/>
    <col min="10" max="10" width="10.57421875" style="505" hidden="1" customWidth="1"/>
    <col min="11" max="11" width="10.8515625" style="505" hidden="1" customWidth="1"/>
    <col min="12" max="12" width="9.7109375" style="505" hidden="1" customWidth="1"/>
    <col min="13" max="13" width="11.57421875" style="505" hidden="1" customWidth="1"/>
    <col min="14" max="14" width="5.28125" style="505" customWidth="1"/>
    <col min="15" max="15" width="7.00390625" style="505" hidden="1" customWidth="1"/>
    <col min="16" max="16" width="7.28125" style="505" hidden="1" customWidth="1"/>
    <col min="17" max="19" width="9.140625" style="505" hidden="1" customWidth="1"/>
    <col min="20" max="20" width="18.7109375" style="505" hidden="1" customWidth="1"/>
    <col min="21" max="256" width="9.140625" style="505" customWidth="1"/>
    <col min="257" max="257" width="5.57421875" style="505" customWidth="1"/>
    <col min="258" max="258" width="4.421875" style="505" customWidth="1"/>
    <col min="259" max="259" width="4.7109375" style="505" customWidth="1"/>
    <col min="260" max="260" width="12.7109375" style="505" customWidth="1"/>
    <col min="261" max="261" width="55.57421875" style="505" customWidth="1"/>
    <col min="262" max="262" width="4.7109375" style="505" customWidth="1"/>
    <col min="263" max="263" width="9.8515625" style="505" customWidth="1"/>
    <col min="264" max="264" width="9.7109375" style="505" customWidth="1"/>
    <col min="265" max="265" width="13.57421875" style="505" customWidth="1"/>
    <col min="266" max="269" width="9.140625" style="505" hidden="1" customWidth="1"/>
    <col min="270" max="270" width="5.28125" style="505" customWidth="1"/>
    <col min="271" max="276" width="9.140625" style="505" hidden="1" customWidth="1"/>
    <col min="277" max="512" width="9.140625" style="505" customWidth="1"/>
    <col min="513" max="513" width="5.57421875" style="505" customWidth="1"/>
    <col min="514" max="514" width="4.421875" style="505" customWidth="1"/>
    <col min="515" max="515" width="4.7109375" style="505" customWidth="1"/>
    <col min="516" max="516" width="12.7109375" style="505" customWidth="1"/>
    <col min="517" max="517" width="55.57421875" style="505" customWidth="1"/>
    <col min="518" max="518" width="4.7109375" style="505" customWidth="1"/>
    <col min="519" max="519" width="9.8515625" style="505" customWidth="1"/>
    <col min="520" max="520" width="9.7109375" style="505" customWidth="1"/>
    <col min="521" max="521" width="13.57421875" style="505" customWidth="1"/>
    <col min="522" max="525" width="9.140625" style="505" hidden="1" customWidth="1"/>
    <col min="526" max="526" width="5.28125" style="505" customWidth="1"/>
    <col min="527" max="532" width="9.140625" style="505" hidden="1" customWidth="1"/>
    <col min="533" max="768" width="9.140625" style="505" customWidth="1"/>
    <col min="769" max="769" width="5.57421875" style="505" customWidth="1"/>
    <col min="770" max="770" width="4.421875" style="505" customWidth="1"/>
    <col min="771" max="771" width="4.7109375" style="505" customWidth="1"/>
    <col min="772" max="772" width="12.7109375" style="505" customWidth="1"/>
    <col min="773" max="773" width="55.57421875" style="505" customWidth="1"/>
    <col min="774" max="774" width="4.7109375" style="505" customWidth="1"/>
    <col min="775" max="775" width="9.8515625" style="505" customWidth="1"/>
    <col min="776" max="776" width="9.7109375" style="505" customWidth="1"/>
    <col min="777" max="777" width="13.57421875" style="505" customWidth="1"/>
    <col min="778" max="781" width="9.140625" style="505" hidden="1" customWidth="1"/>
    <col min="782" max="782" width="5.28125" style="505" customWidth="1"/>
    <col min="783" max="788" width="9.140625" style="505" hidden="1" customWidth="1"/>
    <col min="789" max="1024" width="9.140625" style="505" customWidth="1"/>
    <col min="1025" max="1025" width="5.57421875" style="505" customWidth="1"/>
    <col min="1026" max="1026" width="4.421875" style="505" customWidth="1"/>
    <col min="1027" max="1027" width="4.7109375" style="505" customWidth="1"/>
    <col min="1028" max="1028" width="12.7109375" style="505" customWidth="1"/>
    <col min="1029" max="1029" width="55.57421875" style="505" customWidth="1"/>
    <col min="1030" max="1030" width="4.7109375" style="505" customWidth="1"/>
    <col min="1031" max="1031" width="9.8515625" style="505" customWidth="1"/>
    <col min="1032" max="1032" width="9.7109375" style="505" customWidth="1"/>
    <col min="1033" max="1033" width="13.57421875" style="505" customWidth="1"/>
    <col min="1034" max="1037" width="9.140625" style="505" hidden="1" customWidth="1"/>
    <col min="1038" max="1038" width="5.28125" style="505" customWidth="1"/>
    <col min="1039" max="1044" width="9.140625" style="505" hidden="1" customWidth="1"/>
    <col min="1045" max="1280" width="9.140625" style="505" customWidth="1"/>
    <col min="1281" max="1281" width="5.57421875" style="505" customWidth="1"/>
    <col min="1282" max="1282" width="4.421875" style="505" customWidth="1"/>
    <col min="1283" max="1283" width="4.7109375" style="505" customWidth="1"/>
    <col min="1284" max="1284" width="12.7109375" style="505" customWidth="1"/>
    <col min="1285" max="1285" width="55.57421875" style="505" customWidth="1"/>
    <col min="1286" max="1286" width="4.7109375" style="505" customWidth="1"/>
    <col min="1287" max="1287" width="9.8515625" style="505" customWidth="1"/>
    <col min="1288" max="1288" width="9.7109375" style="505" customWidth="1"/>
    <col min="1289" max="1289" width="13.57421875" style="505" customWidth="1"/>
    <col min="1290" max="1293" width="9.140625" style="505" hidden="1" customWidth="1"/>
    <col min="1294" max="1294" width="5.28125" style="505" customWidth="1"/>
    <col min="1295" max="1300" width="9.140625" style="505" hidden="1" customWidth="1"/>
    <col min="1301" max="1536" width="9.140625" style="505" customWidth="1"/>
    <col min="1537" max="1537" width="5.57421875" style="505" customWidth="1"/>
    <col min="1538" max="1538" width="4.421875" style="505" customWidth="1"/>
    <col min="1539" max="1539" width="4.7109375" style="505" customWidth="1"/>
    <col min="1540" max="1540" width="12.7109375" style="505" customWidth="1"/>
    <col min="1541" max="1541" width="55.57421875" style="505" customWidth="1"/>
    <col min="1542" max="1542" width="4.7109375" style="505" customWidth="1"/>
    <col min="1543" max="1543" width="9.8515625" style="505" customWidth="1"/>
    <col min="1544" max="1544" width="9.7109375" style="505" customWidth="1"/>
    <col min="1545" max="1545" width="13.57421875" style="505" customWidth="1"/>
    <col min="1546" max="1549" width="9.140625" style="505" hidden="1" customWidth="1"/>
    <col min="1550" max="1550" width="5.28125" style="505" customWidth="1"/>
    <col min="1551" max="1556" width="9.140625" style="505" hidden="1" customWidth="1"/>
    <col min="1557" max="1792" width="9.140625" style="505" customWidth="1"/>
    <col min="1793" max="1793" width="5.57421875" style="505" customWidth="1"/>
    <col min="1794" max="1794" width="4.421875" style="505" customWidth="1"/>
    <col min="1795" max="1795" width="4.7109375" style="505" customWidth="1"/>
    <col min="1796" max="1796" width="12.7109375" style="505" customWidth="1"/>
    <col min="1797" max="1797" width="55.57421875" style="505" customWidth="1"/>
    <col min="1798" max="1798" width="4.7109375" style="505" customWidth="1"/>
    <col min="1799" max="1799" width="9.8515625" style="505" customWidth="1"/>
    <col min="1800" max="1800" width="9.7109375" style="505" customWidth="1"/>
    <col min="1801" max="1801" width="13.57421875" style="505" customWidth="1"/>
    <col min="1802" max="1805" width="9.140625" style="505" hidden="1" customWidth="1"/>
    <col min="1806" max="1806" width="5.28125" style="505" customWidth="1"/>
    <col min="1807" max="1812" width="9.140625" style="505" hidden="1" customWidth="1"/>
    <col min="1813" max="2048" width="9.140625" style="505" customWidth="1"/>
    <col min="2049" max="2049" width="5.57421875" style="505" customWidth="1"/>
    <col min="2050" max="2050" width="4.421875" style="505" customWidth="1"/>
    <col min="2051" max="2051" width="4.7109375" style="505" customWidth="1"/>
    <col min="2052" max="2052" width="12.7109375" style="505" customWidth="1"/>
    <col min="2053" max="2053" width="55.57421875" style="505" customWidth="1"/>
    <col min="2054" max="2054" width="4.7109375" style="505" customWidth="1"/>
    <col min="2055" max="2055" width="9.8515625" style="505" customWidth="1"/>
    <col min="2056" max="2056" width="9.7109375" style="505" customWidth="1"/>
    <col min="2057" max="2057" width="13.57421875" style="505" customWidth="1"/>
    <col min="2058" max="2061" width="9.140625" style="505" hidden="1" customWidth="1"/>
    <col min="2062" max="2062" width="5.28125" style="505" customWidth="1"/>
    <col min="2063" max="2068" width="9.140625" style="505" hidden="1" customWidth="1"/>
    <col min="2069" max="2304" width="9.140625" style="505" customWidth="1"/>
    <col min="2305" max="2305" width="5.57421875" style="505" customWidth="1"/>
    <col min="2306" max="2306" width="4.421875" style="505" customWidth="1"/>
    <col min="2307" max="2307" width="4.7109375" style="505" customWidth="1"/>
    <col min="2308" max="2308" width="12.7109375" style="505" customWidth="1"/>
    <col min="2309" max="2309" width="55.57421875" style="505" customWidth="1"/>
    <col min="2310" max="2310" width="4.7109375" style="505" customWidth="1"/>
    <col min="2311" max="2311" width="9.8515625" style="505" customWidth="1"/>
    <col min="2312" max="2312" width="9.7109375" style="505" customWidth="1"/>
    <col min="2313" max="2313" width="13.57421875" style="505" customWidth="1"/>
    <col min="2314" max="2317" width="9.140625" style="505" hidden="1" customWidth="1"/>
    <col min="2318" max="2318" width="5.28125" style="505" customWidth="1"/>
    <col min="2319" max="2324" width="9.140625" style="505" hidden="1" customWidth="1"/>
    <col min="2325" max="2560" width="9.140625" style="505" customWidth="1"/>
    <col min="2561" max="2561" width="5.57421875" style="505" customWidth="1"/>
    <col min="2562" max="2562" width="4.421875" style="505" customWidth="1"/>
    <col min="2563" max="2563" width="4.7109375" style="505" customWidth="1"/>
    <col min="2564" max="2564" width="12.7109375" style="505" customWidth="1"/>
    <col min="2565" max="2565" width="55.57421875" style="505" customWidth="1"/>
    <col min="2566" max="2566" width="4.7109375" style="505" customWidth="1"/>
    <col min="2567" max="2567" width="9.8515625" style="505" customWidth="1"/>
    <col min="2568" max="2568" width="9.7109375" style="505" customWidth="1"/>
    <col min="2569" max="2569" width="13.57421875" style="505" customWidth="1"/>
    <col min="2570" max="2573" width="9.140625" style="505" hidden="1" customWidth="1"/>
    <col min="2574" max="2574" width="5.28125" style="505" customWidth="1"/>
    <col min="2575" max="2580" width="9.140625" style="505" hidden="1" customWidth="1"/>
    <col min="2581" max="2816" width="9.140625" style="505" customWidth="1"/>
    <col min="2817" max="2817" width="5.57421875" style="505" customWidth="1"/>
    <col min="2818" max="2818" width="4.421875" style="505" customWidth="1"/>
    <col min="2819" max="2819" width="4.7109375" style="505" customWidth="1"/>
    <col min="2820" max="2820" width="12.7109375" style="505" customWidth="1"/>
    <col min="2821" max="2821" width="55.57421875" style="505" customWidth="1"/>
    <col min="2822" max="2822" width="4.7109375" style="505" customWidth="1"/>
    <col min="2823" max="2823" width="9.8515625" style="505" customWidth="1"/>
    <col min="2824" max="2824" width="9.7109375" style="505" customWidth="1"/>
    <col min="2825" max="2825" width="13.57421875" style="505" customWidth="1"/>
    <col min="2826" max="2829" width="9.140625" style="505" hidden="1" customWidth="1"/>
    <col min="2830" max="2830" width="5.28125" style="505" customWidth="1"/>
    <col min="2831" max="2836" width="9.140625" style="505" hidden="1" customWidth="1"/>
    <col min="2837" max="3072" width="9.140625" style="505" customWidth="1"/>
    <col min="3073" max="3073" width="5.57421875" style="505" customWidth="1"/>
    <col min="3074" max="3074" width="4.421875" style="505" customWidth="1"/>
    <col min="3075" max="3075" width="4.7109375" style="505" customWidth="1"/>
    <col min="3076" max="3076" width="12.7109375" style="505" customWidth="1"/>
    <col min="3077" max="3077" width="55.57421875" style="505" customWidth="1"/>
    <col min="3078" max="3078" width="4.7109375" style="505" customWidth="1"/>
    <col min="3079" max="3079" width="9.8515625" style="505" customWidth="1"/>
    <col min="3080" max="3080" width="9.7109375" style="505" customWidth="1"/>
    <col min="3081" max="3081" width="13.57421875" style="505" customWidth="1"/>
    <col min="3082" max="3085" width="9.140625" style="505" hidden="1" customWidth="1"/>
    <col min="3086" max="3086" width="5.28125" style="505" customWidth="1"/>
    <col min="3087" max="3092" width="9.140625" style="505" hidden="1" customWidth="1"/>
    <col min="3093" max="3328" width="9.140625" style="505" customWidth="1"/>
    <col min="3329" max="3329" width="5.57421875" style="505" customWidth="1"/>
    <col min="3330" max="3330" width="4.421875" style="505" customWidth="1"/>
    <col min="3331" max="3331" width="4.7109375" style="505" customWidth="1"/>
    <col min="3332" max="3332" width="12.7109375" style="505" customWidth="1"/>
    <col min="3333" max="3333" width="55.57421875" style="505" customWidth="1"/>
    <col min="3334" max="3334" width="4.7109375" style="505" customWidth="1"/>
    <col min="3335" max="3335" width="9.8515625" style="505" customWidth="1"/>
    <col min="3336" max="3336" width="9.7109375" style="505" customWidth="1"/>
    <col min="3337" max="3337" width="13.57421875" style="505" customWidth="1"/>
    <col min="3338" max="3341" width="9.140625" style="505" hidden="1" customWidth="1"/>
    <col min="3342" max="3342" width="5.28125" style="505" customWidth="1"/>
    <col min="3343" max="3348" width="9.140625" style="505" hidden="1" customWidth="1"/>
    <col min="3349" max="3584" width="9.140625" style="505" customWidth="1"/>
    <col min="3585" max="3585" width="5.57421875" style="505" customWidth="1"/>
    <col min="3586" max="3586" width="4.421875" style="505" customWidth="1"/>
    <col min="3587" max="3587" width="4.7109375" style="505" customWidth="1"/>
    <col min="3588" max="3588" width="12.7109375" style="505" customWidth="1"/>
    <col min="3589" max="3589" width="55.57421875" style="505" customWidth="1"/>
    <col min="3590" max="3590" width="4.7109375" style="505" customWidth="1"/>
    <col min="3591" max="3591" width="9.8515625" style="505" customWidth="1"/>
    <col min="3592" max="3592" width="9.7109375" style="505" customWidth="1"/>
    <col min="3593" max="3593" width="13.57421875" style="505" customWidth="1"/>
    <col min="3594" max="3597" width="9.140625" style="505" hidden="1" customWidth="1"/>
    <col min="3598" max="3598" width="5.28125" style="505" customWidth="1"/>
    <col min="3599" max="3604" width="9.140625" style="505" hidden="1" customWidth="1"/>
    <col min="3605" max="3840" width="9.140625" style="505" customWidth="1"/>
    <col min="3841" max="3841" width="5.57421875" style="505" customWidth="1"/>
    <col min="3842" max="3842" width="4.421875" style="505" customWidth="1"/>
    <col min="3843" max="3843" width="4.7109375" style="505" customWidth="1"/>
    <col min="3844" max="3844" width="12.7109375" style="505" customWidth="1"/>
    <col min="3845" max="3845" width="55.57421875" style="505" customWidth="1"/>
    <col min="3846" max="3846" width="4.7109375" style="505" customWidth="1"/>
    <col min="3847" max="3847" width="9.8515625" style="505" customWidth="1"/>
    <col min="3848" max="3848" width="9.7109375" style="505" customWidth="1"/>
    <col min="3849" max="3849" width="13.57421875" style="505" customWidth="1"/>
    <col min="3850" max="3853" width="9.140625" style="505" hidden="1" customWidth="1"/>
    <col min="3854" max="3854" width="5.28125" style="505" customWidth="1"/>
    <col min="3855" max="3860" width="9.140625" style="505" hidden="1" customWidth="1"/>
    <col min="3861" max="4096" width="9.140625" style="505" customWidth="1"/>
    <col min="4097" max="4097" width="5.57421875" style="505" customWidth="1"/>
    <col min="4098" max="4098" width="4.421875" style="505" customWidth="1"/>
    <col min="4099" max="4099" width="4.7109375" style="505" customWidth="1"/>
    <col min="4100" max="4100" width="12.7109375" style="505" customWidth="1"/>
    <col min="4101" max="4101" width="55.57421875" style="505" customWidth="1"/>
    <col min="4102" max="4102" width="4.7109375" style="505" customWidth="1"/>
    <col min="4103" max="4103" width="9.8515625" style="505" customWidth="1"/>
    <col min="4104" max="4104" width="9.7109375" style="505" customWidth="1"/>
    <col min="4105" max="4105" width="13.57421875" style="505" customWidth="1"/>
    <col min="4106" max="4109" width="9.140625" style="505" hidden="1" customWidth="1"/>
    <col min="4110" max="4110" width="5.28125" style="505" customWidth="1"/>
    <col min="4111" max="4116" width="9.140625" style="505" hidden="1" customWidth="1"/>
    <col min="4117" max="4352" width="9.140625" style="505" customWidth="1"/>
    <col min="4353" max="4353" width="5.57421875" style="505" customWidth="1"/>
    <col min="4354" max="4354" width="4.421875" style="505" customWidth="1"/>
    <col min="4355" max="4355" width="4.7109375" style="505" customWidth="1"/>
    <col min="4356" max="4356" width="12.7109375" style="505" customWidth="1"/>
    <col min="4357" max="4357" width="55.57421875" style="505" customWidth="1"/>
    <col min="4358" max="4358" width="4.7109375" style="505" customWidth="1"/>
    <col min="4359" max="4359" width="9.8515625" style="505" customWidth="1"/>
    <col min="4360" max="4360" width="9.7109375" style="505" customWidth="1"/>
    <col min="4361" max="4361" width="13.57421875" style="505" customWidth="1"/>
    <col min="4362" max="4365" width="9.140625" style="505" hidden="1" customWidth="1"/>
    <col min="4366" max="4366" width="5.28125" style="505" customWidth="1"/>
    <col min="4367" max="4372" width="9.140625" style="505" hidden="1" customWidth="1"/>
    <col min="4373" max="4608" width="9.140625" style="505" customWidth="1"/>
    <col min="4609" max="4609" width="5.57421875" style="505" customWidth="1"/>
    <col min="4610" max="4610" width="4.421875" style="505" customWidth="1"/>
    <col min="4611" max="4611" width="4.7109375" style="505" customWidth="1"/>
    <col min="4612" max="4612" width="12.7109375" style="505" customWidth="1"/>
    <col min="4613" max="4613" width="55.57421875" style="505" customWidth="1"/>
    <col min="4614" max="4614" width="4.7109375" style="505" customWidth="1"/>
    <col min="4615" max="4615" width="9.8515625" style="505" customWidth="1"/>
    <col min="4616" max="4616" width="9.7109375" style="505" customWidth="1"/>
    <col min="4617" max="4617" width="13.57421875" style="505" customWidth="1"/>
    <col min="4618" max="4621" width="9.140625" style="505" hidden="1" customWidth="1"/>
    <col min="4622" max="4622" width="5.28125" style="505" customWidth="1"/>
    <col min="4623" max="4628" width="9.140625" style="505" hidden="1" customWidth="1"/>
    <col min="4629" max="4864" width="9.140625" style="505" customWidth="1"/>
    <col min="4865" max="4865" width="5.57421875" style="505" customWidth="1"/>
    <col min="4866" max="4866" width="4.421875" style="505" customWidth="1"/>
    <col min="4867" max="4867" width="4.7109375" style="505" customWidth="1"/>
    <col min="4868" max="4868" width="12.7109375" style="505" customWidth="1"/>
    <col min="4869" max="4869" width="55.57421875" style="505" customWidth="1"/>
    <col min="4870" max="4870" width="4.7109375" style="505" customWidth="1"/>
    <col min="4871" max="4871" width="9.8515625" style="505" customWidth="1"/>
    <col min="4872" max="4872" width="9.7109375" style="505" customWidth="1"/>
    <col min="4873" max="4873" width="13.57421875" style="505" customWidth="1"/>
    <col min="4874" max="4877" width="9.140625" style="505" hidden="1" customWidth="1"/>
    <col min="4878" max="4878" width="5.28125" style="505" customWidth="1"/>
    <col min="4879" max="4884" width="9.140625" style="505" hidden="1" customWidth="1"/>
    <col min="4885" max="5120" width="9.140625" style="505" customWidth="1"/>
    <col min="5121" max="5121" width="5.57421875" style="505" customWidth="1"/>
    <col min="5122" max="5122" width="4.421875" style="505" customWidth="1"/>
    <col min="5123" max="5123" width="4.7109375" style="505" customWidth="1"/>
    <col min="5124" max="5124" width="12.7109375" style="505" customWidth="1"/>
    <col min="5125" max="5125" width="55.57421875" style="505" customWidth="1"/>
    <col min="5126" max="5126" width="4.7109375" style="505" customWidth="1"/>
    <col min="5127" max="5127" width="9.8515625" style="505" customWidth="1"/>
    <col min="5128" max="5128" width="9.7109375" style="505" customWidth="1"/>
    <col min="5129" max="5129" width="13.57421875" style="505" customWidth="1"/>
    <col min="5130" max="5133" width="9.140625" style="505" hidden="1" customWidth="1"/>
    <col min="5134" max="5134" width="5.28125" style="505" customWidth="1"/>
    <col min="5135" max="5140" width="9.140625" style="505" hidden="1" customWidth="1"/>
    <col min="5141" max="5376" width="9.140625" style="505" customWidth="1"/>
    <col min="5377" max="5377" width="5.57421875" style="505" customWidth="1"/>
    <col min="5378" max="5378" width="4.421875" style="505" customWidth="1"/>
    <col min="5379" max="5379" width="4.7109375" style="505" customWidth="1"/>
    <col min="5380" max="5380" width="12.7109375" style="505" customWidth="1"/>
    <col min="5381" max="5381" width="55.57421875" style="505" customWidth="1"/>
    <col min="5382" max="5382" width="4.7109375" style="505" customWidth="1"/>
    <col min="5383" max="5383" width="9.8515625" style="505" customWidth="1"/>
    <col min="5384" max="5384" width="9.7109375" style="505" customWidth="1"/>
    <col min="5385" max="5385" width="13.57421875" style="505" customWidth="1"/>
    <col min="5386" max="5389" width="9.140625" style="505" hidden="1" customWidth="1"/>
    <col min="5390" max="5390" width="5.28125" style="505" customWidth="1"/>
    <col min="5391" max="5396" width="9.140625" style="505" hidden="1" customWidth="1"/>
    <col min="5397" max="5632" width="9.140625" style="505" customWidth="1"/>
    <col min="5633" max="5633" width="5.57421875" style="505" customWidth="1"/>
    <col min="5634" max="5634" width="4.421875" style="505" customWidth="1"/>
    <col min="5635" max="5635" width="4.7109375" style="505" customWidth="1"/>
    <col min="5636" max="5636" width="12.7109375" style="505" customWidth="1"/>
    <col min="5637" max="5637" width="55.57421875" style="505" customWidth="1"/>
    <col min="5638" max="5638" width="4.7109375" style="505" customWidth="1"/>
    <col min="5639" max="5639" width="9.8515625" style="505" customWidth="1"/>
    <col min="5640" max="5640" width="9.7109375" style="505" customWidth="1"/>
    <col min="5641" max="5641" width="13.57421875" style="505" customWidth="1"/>
    <col min="5642" max="5645" width="9.140625" style="505" hidden="1" customWidth="1"/>
    <col min="5646" max="5646" width="5.28125" style="505" customWidth="1"/>
    <col min="5647" max="5652" width="9.140625" style="505" hidden="1" customWidth="1"/>
    <col min="5653" max="5888" width="9.140625" style="505" customWidth="1"/>
    <col min="5889" max="5889" width="5.57421875" style="505" customWidth="1"/>
    <col min="5890" max="5890" width="4.421875" style="505" customWidth="1"/>
    <col min="5891" max="5891" width="4.7109375" style="505" customWidth="1"/>
    <col min="5892" max="5892" width="12.7109375" style="505" customWidth="1"/>
    <col min="5893" max="5893" width="55.57421875" style="505" customWidth="1"/>
    <col min="5894" max="5894" width="4.7109375" style="505" customWidth="1"/>
    <col min="5895" max="5895" width="9.8515625" style="505" customWidth="1"/>
    <col min="5896" max="5896" width="9.7109375" style="505" customWidth="1"/>
    <col min="5897" max="5897" width="13.57421875" style="505" customWidth="1"/>
    <col min="5898" max="5901" width="9.140625" style="505" hidden="1" customWidth="1"/>
    <col min="5902" max="5902" width="5.28125" style="505" customWidth="1"/>
    <col min="5903" max="5908" width="9.140625" style="505" hidden="1" customWidth="1"/>
    <col min="5909" max="6144" width="9.140625" style="505" customWidth="1"/>
    <col min="6145" max="6145" width="5.57421875" style="505" customWidth="1"/>
    <col min="6146" max="6146" width="4.421875" style="505" customWidth="1"/>
    <col min="6147" max="6147" width="4.7109375" style="505" customWidth="1"/>
    <col min="6148" max="6148" width="12.7109375" style="505" customWidth="1"/>
    <col min="6149" max="6149" width="55.57421875" style="505" customWidth="1"/>
    <col min="6150" max="6150" width="4.7109375" style="505" customWidth="1"/>
    <col min="6151" max="6151" width="9.8515625" style="505" customWidth="1"/>
    <col min="6152" max="6152" width="9.7109375" style="505" customWidth="1"/>
    <col min="6153" max="6153" width="13.57421875" style="505" customWidth="1"/>
    <col min="6154" max="6157" width="9.140625" style="505" hidden="1" customWidth="1"/>
    <col min="6158" max="6158" width="5.28125" style="505" customWidth="1"/>
    <col min="6159" max="6164" width="9.140625" style="505" hidden="1" customWidth="1"/>
    <col min="6165" max="6400" width="9.140625" style="505" customWidth="1"/>
    <col min="6401" max="6401" width="5.57421875" style="505" customWidth="1"/>
    <col min="6402" max="6402" width="4.421875" style="505" customWidth="1"/>
    <col min="6403" max="6403" width="4.7109375" style="505" customWidth="1"/>
    <col min="6404" max="6404" width="12.7109375" style="505" customWidth="1"/>
    <col min="6405" max="6405" width="55.57421875" style="505" customWidth="1"/>
    <col min="6406" max="6406" width="4.7109375" style="505" customWidth="1"/>
    <col min="6407" max="6407" width="9.8515625" style="505" customWidth="1"/>
    <col min="6408" max="6408" width="9.7109375" style="505" customWidth="1"/>
    <col min="6409" max="6409" width="13.57421875" style="505" customWidth="1"/>
    <col min="6410" max="6413" width="9.140625" style="505" hidden="1" customWidth="1"/>
    <col min="6414" max="6414" width="5.28125" style="505" customWidth="1"/>
    <col min="6415" max="6420" width="9.140625" style="505" hidden="1" customWidth="1"/>
    <col min="6421" max="6656" width="9.140625" style="505" customWidth="1"/>
    <col min="6657" max="6657" width="5.57421875" style="505" customWidth="1"/>
    <col min="6658" max="6658" width="4.421875" style="505" customWidth="1"/>
    <col min="6659" max="6659" width="4.7109375" style="505" customWidth="1"/>
    <col min="6660" max="6660" width="12.7109375" style="505" customWidth="1"/>
    <col min="6661" max="6661" width="55.57421875" style="505" customWidth="1"/>
    <col min="6662" max="6662" width="4.7109375" style="505" customWidth="1"/>
    <col min="6663" max="6663" width="9.8515625" style="505" customWidth="1"/>
    <col min="6664" max="6664" width="9.7109375" style="505" customWidth="1"/>
    <col min="6665" max="6665" width="13.57421875" style="505" customWidth="1"/>
    <col min="6666" max="6669" width="9.140625" style="505" hidden="1" customWidth="1"/>
    <col min="6670" max="6670" width="5.28125" style="505" customWidth="1"/>
    <col min="6671" max="6676" width="9.140625" style="505" hidden="1" customWidth="1"/>
    <col min="6677" max="6912" width="9.140625" style="505" customWidth="1"/>
    <col min="6913" max="6913" width="5.57421875" style="505" customWidth="1"/>
    <col min="6914" max="6914" width="4.421875" style="505" customWidth="1"/>
    <col min="6915" max="6915" width="4.7109375" style="505" customWidth="1"/>
    <col min="6916" max="6916" width="12.7109375" style="505" customWidth="1"/>
    <col min="6917" max="6917" width="55.57421875" style="505" customWidth="1"/>
    <col min="6918" max="6918" width="4.7109375" style="505" customWidth="1"/>
    <col min="6919" max="6919" width="9.8515625" style="505" customWidth="1"/>
    <col min="6920" max="6920" width="9.7109375" style="505" customWidth="1"/>
    <col min="6921" max="6921" width="13.57421875" style="505" customWidth="1"/>
    <col min="6922" max="6925" width="9.140625" style="505" hidden="1" customWidth="1"/>
    <col min="6926" max="6926" width="5.28125" style="505" customWidth="1"/>
    <col min="6927" max="6932" width="9.140625" style="505" hidden="1" customWidth="1"/>
    <col min="6933" max="7168" width="9.140625" style="505" customWidth="1"/>
    <col min="7169" max="7169" width="5.57421875" style="505" customWidth="1"/>
    <col min="7170" max="7170" width="4.421875" style="505" customWidth="1"/>
    <col min="7171" max="7171" width="4.7109375" style="505" customWidth="1"/>
    <col min="7172" max="7172" width="12.7109375" style="505" customWidth="1"/>
    <col min="7173" max="7173" width="55.57421875" style="505" customWidth="1"/>
    <col min="7174" max="7174" width="4.7109375" style="505" customWidth="1"/>
    <col min="7175" max="7175" width="9.8515625" style="505" customWidth="1"/>
    <col min="7176" max="7176" width="9.7109375" style="505" customWidth="1"/>
    <col min="7177" max="7177" width="13.57421875" style="505" customWidth="1"/>
    <col min="7178" max="7181" width="9.140625" style="505" hidden="1" customWidth="1"/>
    <col min="7182" max="7182" width="5.28125" style="505" customWidth="1"/>
    <col min="7183" max="7188" width="9.140625" style="505" hidden="1" customWidth="1"/>
    <col min="7189" max="7424" width="9.140625" style="505" customWidth="1"/>
    <col min="7425" max="7425" width="5.57421875" style="505" customWidth="1"/>
    <col min="7426" max="7426" width="4.421875" style="505" customWidth="1"/>
    <col min="7427" max="7427" width="4.7109375" style="505" customWidth="1"/>
    <col min="7428" max="7428" width="12.7109375" style="505" customWidth="1"/>
    <col min="7429" max="7429" width="55.57421875" style="505" customWidth="1"/>
    <col min="7430" max="7430" width="4.7109375" style="505" customWidth="1"/>
    <col min="7431" max="7431" width="9.8515625" style="505" customWidth="1"/>
    <col min="7432" max="7432" width="9.7109375" style="505" customWidth="1"/>
    <col min="7433" max="7433" width="13.57421875" style="505" customWidth="1"/>
    <col min="7434" max="7437" width="9.140625" style="505" hidden="1" customWidth="1"/>
    <col min="7438" max="7438" width="5.28125" style="505" customWidth="1"/>
    <col min="7439" max="7444" width="9.140625" style="505" hidden="1" customWidth="1"/>
    <col min="7445" max="7680" width="9.140625" style="505" customWidth="1"/>
    <col min="7681" max="7681" width="5.57421875" style="505" customWidth="1"/>
    <col min="7682" max="7682" width="4.421875" style="505" customWidth="1"/>
    <col min="7683" max="7683" width="4.7109375" style="505" customWidth="1"/>
    <col min="7684" max="7684" width="12.7109375" style="505" customWidth="1"/>
    <col min="7685" max="7685" width="55.57421875" style="505" customWidth="1"/>
    <col min="7686" max="7686" width="4.7109375" style="505" customWidth="1"/>
    <col min="7687" max="7687" width="9.8515625" style="505" customWidth="1"/>
    <col min="7688" max="7688" width="9.7109375" style="505" customWidth="1"/>
    <col min="7689" max="7689" width="13.57421875" style="505" customWidth="1"/>
    <col min="7690" max="7693" width="9.140625" style="505" hidden="1" customWidth="1"/>
    <col min="7694" max="7694" width="5.28125" style="505" customWidth="1"/>
    <col min="7695" max="7700" width="9.140625" style="505" hidden="1" customWidth="1"/>
    <col min="7701" max="7936" width="9.140625" style="505" customWidth="1"/>
    <col min="7937" max="7937" width="5.57421875" style="505" customWidth="1"/>
    <col min="7938" max="7938" width="4.421875" style="505" customWidth="1"/>
    <col min="7939" max="7939" width="4.7109375" style="505" customWidth="1"/>
    <col min="7940" max="7940" width="12.7109375" style="505" customWidth="1"/>
    <col min="7941" max="7941" width="55.57421875" style="505" customWidth="1"/>
    <col min="7942" max="7942" width="4.7109375" style="505" customWidth="1"/>
    <col min="7943" max="7943" width="9.8515625" style="505" customWidth="1"/>
    <col min="7944" max="7944" width="9.7109375" style="505" customWidth="1"/>
    <col min="7945" max="7945" width="13.57421875" style="505" customWidth="1"/>
    <col min="7946" max="7949" width="9.140625" style="505" hidden="1" customWidth="1"/>
    <col min="7950" max="7950" width="5.28125" style="505" customWidth="1"/>
    <col min="7951" max="7956" width="9.140625" style="505" hidden="1" customWidth="1"/>
    <col min="7957" max="8192" width="9.140625" style="505" customWidth="1"/>
    <col min="8193" max="8193" width="5.57421875" style="505" customWidth="1"/>
    <col min="8194" max="8194" width="4.421875" style="505" customWidth="1"/>
    <col min="8195" max="8195" width="4.7109375" style="505" customWidth="1"/>
    <col min="8196" max="8196" width="12.7109375" style="505" customWidth="1"/>
    <col min="8197" max="8197" width="55.57421875" style="505" customWidth="1"/>
    <col min="8198" max="8198" width="4.7109375" style="505" customWidth="1"/>
    <col min="8199" max="8199" width="9.8515625" style="505" customWidth="1"/>
    <col min="8200" max="8200" width="9.7109375" style="505" customWidth="1"/>
    <col min="8201" max="8201" width="13.57421875" style="505" customWidth="1"/>
    <col min="8202" max="8205" width="9.140625" style="505" hidden="1" customWidth="1"/>
    <col min="8206" max="8206" width="5.28125" style="505" customWidth="1"/>
    <col min="8207" max="8212" width="9.140625" style="505" hidden="1" customWidth="1"/>
    <col min="8213" max="8448" width="9.140625" style="505" customWidth="1"/>
    <col min="8449" max="8449" width="5.57421875" style="505" customWidth="1"/>
    <col min="8450" max="8450" width="4.421875" style="505" customWidth="1"/>
    <col min="8451" max="8451" width="4.7109375" style="505" customWidth="1"/>
    <col min="8452" max="8452" width="12.7109375" style="505" customWidth="1"/>
    <col min="8453" max="8453" width="55.57421875" style="505" customWidth="1"/>
    <col min="8454" max="8454" width="4.7109375" style="505" customWidth="1"/>
    <col min="8455" max="8455" width="9.8515625" style="505" customWidth="1"/>
    <col min="8456" max="8456" width="9.7109375" style="505" customWidth="1"/>
    <col min="8457" max="8457" width="13.57421875" style="505" customWidth="1"/>
    <col min="8458" max="8461" width="9.140625" style="505" hidden="1" customWidth="1"/>
    <col min="8462" max="8462" width="5.28125" style="505" customWidth="1"/>
    <col min="8463" max="8468" width="9.140625" style="505" hidden="1" customWidth="1"/>
    <col min="8469" max="8704" width="9.140625" style="505" customWidth="1"/>
    <col min="8705" max="8705" width="5.57421875" style="505" customWidth="1"/>
    <col min="8706" max="8706" width="4.421875" style="505" customWidth="1"/>
    <col min="8707" max="8707" width="4.7109375" style="505" customWidth="1"/>
    <col min="8708" max="8708" width="12.7109375" style="505" customWidth="1"/>
    <col min="8709" max="8709" width="55.57421875" style="505" customWidth="1"/>
    <col min="8710" max="8710" width="4.7109375" style="505" customWidth="1"/>
    <col min="8711" max="8711" width="9.8515625" style="505" customWidth="1"/>
    <col min="8712" max="8712" width="9.7109375" style="505" customWidth="1"/>
    <col min="8713" max="8713" width="13.57421875" style="505" customWidth="1"/>
    <col min="8714" max="8717" width="9.140625" style="505" hidden="1" customWidth="1"/>
    <col min="8718" max="8718" width="5.28125" style="505" customWidth="1"/>
    <col min="8719" max="8724" width="9.140625" style="505" hidden="1" customWidth="1"/>
    <col min="8725" max="8960" width="9.140625" style="505" customWidth="1"/>
    <col min="8961" max="8961" width="5.57421875" style="505" customWidth="1"/>
    <col min="8962" max="8962" width="4.421875" style="505" customWidth="1"/>
    <col min="8963" max="8963" width="4.7109375" style="505" customWidth="1"/>
    <col min="8964" max="8964" width="12.7109375" style="505" customWidth="1"/>
    <col min="8965" max="8965" width="55.57421875" style="505" customWidth="1"/>
    <col min="8966" max="8966" width="4.7109375" style="505" customWidth="1"/>
    <col min="8967" max="8967" width="9.8515625" style="505" customWidth="1"/>
    <col min="8968" max="8968" width="9.7109375" style="505" customWidth="1"/>
    <col min="8969" max="8969" width="13.57421875" style="505" customWidth="1"/>
    <col min="8970" max="8973" width="9.140625" style="505" hidden="1" customWidth="1"/>
    <col min="8974" max="8974" width="5.28125" style="505" customWidth="1"/>
    <col min="8975" max="8980" width="9.140625" style="505" hidden="1" customWidth="1"/>
    <col min="8981" max="9216" width="9.140625" style="505" customWidth="1"/>
    <col min="9217" max="9217" width="5.57421875" style="505" customWidth="1"/>
    <col min="9218" max="9218" width="4.421875" style="505" customWidth="1"/>
    <col min="9219" max="9219" width="4.7109375" style="505" customWidth="1"/>
    <col min="9220" max="9220" width="12.7109375" style="505" customWidth="1"/>
    <col min="9221" max="9221" width="55.57421875" style="505" customWidth="1"/>
    <col min="9222" max="9222" width="4.7109375" style="505" customWidth="1"/>
    <col min="9223" max="9223" width="9.8515625" style="505" customWidth="1"/>
    <col min="9224" max="9224" width="9.7109375" style="505" customWidth="1"/>
    <col min="9225" max="9225" width="13.57421875" style="505" customWidth="1"/>
    <col min="9226" max="9229" width="9.140625" style="505" hidden="1" customWidth="1"/>
    <col min="9230" max="9230" width="5.28125" style="505" customWidth="1"/>
    <col min="9231" max="9236" width="9.140625" style="505" hidden="1" customWidth="1"/>
    <col min="9237" max="9472" width="9.140625" style="505" customWidth="1"/>
    <col min="9473" max="9473" width="5.57421875" style="505" customWidth="1"/>
    <col min="9474" max="9474" width="4.421875" style="505" customWidth="1"/>
    <col min="9475" max="9475" width="4.7109375" style="505" customWidth="1"/>
    <col min="9476" max="9476" width="12.7109375" style="505" customWidth="1"/>
    <col min="9477" max="9477" width="55.57421875" style="505" customWidth="1"/>
    <col min="9478" max="9478" width="4.7109375" style="505" customWidth="1"/>
    <col min="9479" max="9479" width="9.8515625" style="505" customWidth="1"/>
    <col min="9480" max="9480" width="9.7109375" style="505" customWidth="1"/>
    <col min="9481" max="9481" width="13.57421875" style="505" customWidth="1"/>
    <col min="9482" max="9485" width="9.140625" style="505" hidden="1" customWidth="1"/>
    <col min="9486" max="9486" width="5.28125" style="505" customWidth="1"/>
    <col min="9487" max="9492" width="9.140625" style="505" hidden="1" customWidth="1"/>
    <col min="9493" max="9728" width="9.140625" style="505" customWidth="1"/>
    <col min="9729" max="9729" width="5.57421875" style="505" customWidth="1"/>
    <col min="9730" max="9730" width="4.421875" style="505" customWidth="1"/>
    <col min="9731" max="9731" width="4.7109375" style="505" customWidth="1"/>
    <col min="9732" max="9732" width="12.7109375" style="505" customWidth="1"/>
    <col min="9733" max="9733" width="55.57421875" style="505" customWidth="1"/>
    <col min="9734" max="9734" width="4.7109375" style="505" customWidth="1"/>
    <col min="9735" max="9735" width="9.8515625" style="505" customWidth="1"/>
    <col min="9736" max="9736" width="9.7109375" style="505" customWidth="1"/>
    <col min="9737" max="9737" width="13.57421875" style="505" customWidth="1"/>
    <col min="9738" max="9741" width="9.140625" style="505" hidden="1" customWidth="1"/>
    <col min="9742" max="9742" width="5.28125" style="505" customWidth="1"/>
    <col min="9743" max="9748" width="9.140625" style="505" hidden="1" customWidth="1"/>
    <col min="9749" max="9984" width="9.140625" style="505" customWidth="1"/>
    <col min="9985" max="9985" width="5.57421875" style="505" customWidth="1"/>
    <col min="9986" max="9986" width="4.421875" style="505" customWidth="1"/>
    <col min="9987" max="9987" width="4.7109375" style="505" customWidth="1"/>
    <col min="9988" max="9988" width="12.7109375" style="505" customWidth="1"/>
    <col min="9989" max="9989" width="55.57421875" style="505" customWidth="1"/>
    <col min="9990" max="9990" width="4.7109375" style="505" customWidth="1"/>
    <col min="9991" max="9991" width="9.8515625" style="505" customWidth="1"/>
    <col min="9992" max="9992" width="9.7109375" style="505" customWidth="1"/>
    <col min="9993" max="9993" width="13.57421875" style="505" customWidth="1"/>
    <col min="9994" max="9997" width="9.140625" style="505" hidden="1" customWidth="1"/>
    <col min="9998" max="9998" width="5.28125" style="505" customWidth="1"/>
    <col min="9999" max="10004" width="9.140625" style="505" hidden="1" customWidth="1"/>
    <col min="10005" max="10240" width="9.140625" style="505" customWidth="1"/>
    <col min="10241" max="10241" width="5.57421875" style="505" customWidth="1"/>
    <col min="10242" max="10242" width="4.421875" style="505" customWidth="1"/>
    <col min="10243" max="10243" width="4.7109375" style="505" customWidth="1"/>
    <col min="10244" max="10244" width="12.7109375" style="505" customWidth="1"/>
    <col min="10245" max="10245" width="55.57421875" style="505" customWidth="1"/>
    <col min="10246" max="10246" width="4.7109375" style="505" customWidth="1"/>
    <col min="10247" max="10247" width="9.8515625" style="505" customWidth="1"/>
    <col min="10248" max="10248" width="9.7109375" style="505" customWidth="1"/>
    <col min="10249" max="10249" width="13.57421875" style="505" customWidth="1"/>
    <col min="10250" max="10253" width="9.140625" style="505" hidden="1" customWidth="1"/>
    <col min="10254" max="10254" width="5.28125" style="505" customWidth="1"/>
    <col min="10255" max="10260" width="9.140625" style="505" hidden="1" customWidth="1"/>
    <col min="10261" max="10496" width="9.140625" style="505" customWidth="1"/>
    <col min="10497" max="10497" width="5.57421875" style="505" customWidth="1"/>
    <col min="10498" max="10498" width="4.421875" style="505" customWidth="1"/>
    <col min="10499" max="10499" width="4.7109375" style="505" customWidth="1"/>
    <col min="10500" max="10500" width="12.7109375" style="505" customWidth="1"/>
    <col min="10501" max="10501" width="55.57421875" style="505" customWidth="1"/>
    <col min="10502" max="10502" width="4.7109375" style="505" customWidth="1"/>
    <col min="10503" max="10503" width="9.8515625" style="505" customWidth="1"/>
    <col min="10504" max="10504" width="9.7109375" style="505" customWidth="1"/>
    <col min="10505" max="10505" width="13.57421875" style="505" customWidth="1"/>
    <col min="10506" max="10509" width="9.140625" style="505" hidden="1" customWidth="1"/>
    <col min="10510" max="10510" width="5.28125" style="505" customWidth="1"/>
    <col min="10511" max="10516" width="9.140625" style="505" hidden="1" customWidth="1"/>
    <col min="10517" max="10752" width="9.140625" style="505" customWidth="1"/>
    <col min="10753" max="10753" width="5.57421875" style="505" customWidth="1"/>
    <col min="10754" max="10754" width="4.421875" style="505" customWidth="1"/>
    <col min="10755" max="10755" width="4.7109375" style="505" customWidth="1"/>
    <col min="10756" max="10756" width="12.7109375" style="505" customWidth="1"/>
    <col min="10757" max="10757" width="55.57421875" style="505" customWidth="1"/>
    <col min="10758" max="10758" width="4.7109375" style="505" customWidth="1"/>
    <col min="10759" max="10759" width="9.8515625" style="505" customWidth="1"/>
    <col min="10760" max="10760" width="9.7109375" style="505" customWidth="1"/>
    <col min="10761" max="10761" width="13.57421875" style="505" customWidth="1"/>
    <col min="10762" max="10765" width="9.140625" style="505" hidden="1" customWidth="1"/>
    <col min="10766" max="10766" width="5.28125" style="505" customWidth="1"/>
    <col min="10767" max="10772" width="9.140625" style="505" hidden="1" customWidth="1"/>
    <col min="10773" max="11008" width="9.140625" style="505" customWidth="1"/>
    <col min="11009" max="11009" width="5.57421875" style="505" customWidth="1"/>
    <col min="11010" max="11010" width="4.421875" style="505" customWidth="1"/>
    <col min="11011" max="11011" width="4.7109375" style="505" customWidth="1"/>
    <col min="11012" max="11012" width="12.7109375" style="505" customWidth="1"/>
    <col min="11013" max="11013" width="55.57421875" style="505" customWidth="1"/>
    <col min="11014" max="11014" width="4.7109375" style="505" customWidth="1"/>
    <col min="11015" max="11015" width="9.8515625" style="505" customWidth="1"/>
    <col min="11016" max="11016" width="9.7109375" style="505" customWidth="1"/>
    <col min="11017" max="11017" width="13.57421875" style="505" customWidth="1"/>
    <col min="11018" max="11021" width="9.140625" style="505" hidden="1" customWidth="1"/>
    <col min="11022" max="11022" width="5.28125" style="505" customWidth="1"/>
    <col min="11023" max="11028" width="9.140625" style="505" hidden="1" customWidth="1"/>
    <col min="11029" max="11264" width="9.140625" style="505" customWidth="1"/>
    <col min="11265" max="11265" width="5.57421875" style="505" customWidth="1"/>
    <col min="11266" max="11266" width="4.421875" style="505" customWidth="1"/>
    <col min="11267" max="11267" width="4.7109375" style="505" customWidth="1"/>
    <col min="11268" max="11268" width="12.7109375" style="505" customWidth="1"/>
    <col min="11269" max="11269" width="55.57421875" style="505" customWidth="1"/>
    <col min="11270" max="11270" width="4.7109375" style="505" customWidth="1"/>
    <col min="11271" max="11271" width="9.8515625" style="505" customWidth="1"/>
    <col min="11272" max="11272" width="9.7109375" style="505" customWidth="1"/>
    <col min="11273" max="11273" width="13.57421875" style="505" customWidth="1"/>
    <col min="11274" max="11277" width="9.140625" style="505" hidden="1" customWidth="1"/>
    <col min="11278" max="11278" width="5.28125" style="505" customWidth="1"/>
    <col min="11279" max="11284" width="9.140625" style="505" hidden="1" customWidth="1"/>
    <col min="11285" max="11520" width="9.140625" style="505" customWidth="1"/>
    <col min="11521" max="11521" width="5.57421875" style="505" customWidth="1"/>
    <col min="11522" max="11522" width="4.421875" style="505" customWidth="1"/>
    <col min="11523" max="11523" width="4.7109375" style="505" customWidth="1"/>
    <col min="11524" max="11524" width="12.7109375" style="505" customWidth="1"/>
    <col min="11525" max="11525" width="55.57421875" style="505" customWidth="1"/>
    <col min="11526" max="11526" width="4.7109375" style="505" customWidth="1"/>
    <col min="11527" max="11527" width="9.8515625" style="505" customWidth="1"/>
    <col min="11528" max="11528" width="9.7109375" style="505" customWidth="1"/>
    <col min="11529" max="11529" width="13.57421875" style="505" customWidth="1"/>
    <col min="11530" max="11533" width="9.140625" style="505" hidden="1" customWidth="1"/>
    <col min="11534" max="11534" width="5.28125" style="505" customWidth="1"/>
    <col min="11535" max="11540" width="9.140625" style="505" hidden="1" customWidth="1"/>
    <col min="11541" max="11776" width="9.140625" style="505" customWidth="1"/>
    <col min="11777" max="11777" width="5.57421875" style="505" customWidth="1"/>
    <col min="11778" max="11778" width="4.421875" style="505" customWidth="1"/>
    <col min="11779" max="11779" width="4.7109375" style="505" customWidth="1"/>
    <col min="11780" max="11780" width="12.7109375" style="505" customWidth="1"/>
    <col min="11781" max="11781" width="55.57421875" style="505" customWidth="1"/>
    <col min="11782" max="11782" width="4.7109375" style="505" customWidth="1"/>
    <col min="11783" max="11783" width="9.8515625" style="505" customWidth="1"/>
    <col min="11784" max="11784" width="9.7109375" style="505" customWidth="1"/>
    <col min="11785" max="11785" width="13.57421875" style="505" customWidth="1"/>
    <col min="11786" max="11789" width="9.140625" style="505" hidden="1" customWidth="1"/>
    <col min="11790" max="11790" width="5.28125" style="505" customWidth="1"/>
    <col min="11791" max="11796" width="9.140625" style="505" hidden="1" customWidth="1"/>
    <col min="11797" max="12032" width="9.140625" style="505" customWidth="1"/>
    <col min="12033" max="12033" width="5.57421875" style="505" customWidth="1"/>
    <col min="12034" max="12034" width="4.421875" style="505" customWidth="1"/>
    <col min="12035" max="12035" width="4.7109375" style="505" customWidth="1"/>
    <col min="12036" max="12036" width="12.7109375" style="505" customWidth="1"/>
    <col min="12037" max="12037" width="55.57421875" style="505" customWidth="1"/>
    <col min="12038" max="12038" width="4.7109375" style="505" customWidth="1"/>
    <col min="12039" max="12039" width="9.8515625" style="505" customWidth="1"/>
    <col min="12040" max="12040" width="9.7109375" style="505" customWidth="1"/>
    <col min="12041" max="12041" width="13.57421875" style="505" customWidth="1"/>
    <col min="12042" max="12045" width="9.140625" style="505" hidden="1" customWidth="1"/>
    <col min="12046" max="12046" width="5.28125" style="505" customWidth="1"/>
    <col min="12047" max="12052" width="9.140625" style="505" hidden="1" customWidth="1"/>
    <col min="12053" max="12288" width="9.140625" style="505" customWidth="1"/>
    <col min="12289" max="12289" width="5.57421875" style="505" customWidth="1"/>
    <col min="12290" max="12290" width="4.421875" style="505" customWidth="1"/>
    <col min="12291" max="12291" width="4.7109375" style="505" customWidth="1"/>
    <col min="12292" max="12292" width="12.7109375" style="505" customWidth="1"/>
    <col min="12293" max="12293" width="55.57421875" style="505" customWidth="1"/>
    <col min="12294" max="12294" width="4.7109375" style="505" customWidth="1"/>
    <col min="12295" max="12295" width="9.8515625" style="505" customWidth="1"/>
    <col min="12296" max="12296" width="9.7109375" style="505" customWidth="1"/>
    <col min="12297" max="12297" width="13.57421875" style="505" customWidth="1"/>
    <col min="12298" max="12301" width="9.140625" style="505" hidden="1" customWidth="1"/>
    <col min="12302" max="12302" width="5.28125" style="505" customWidth="1"/>
    <col min="12303" max="12308" width="9.140625" style="505" hidden="1" customWidth="1"/>
    <col min="12309" max="12544" width="9.140625" style="505" customWidth="1"/>
    <col min="12545" max="12545" width="5.57421875" style="505" customWidth="1"/>
    <col min="12546" max="12546" width="4.421875" style="505" customWidth="1"/>
    <col min="12547" max="12547" width="4.7109375" style="505" customWidth="1"/>
    <col min="12548" max="12548" width="12.7109375" style="505" customWidth="1"/>
    <col min="12549" max="12549" width="55.57421875" style="505" customWidth="1"/>
    <col min="12550" max="12550" width="4.7109375" style="505" customWidth="1"/>
    <col min="12551" max="12551" width="9.8515625" style="505" customWidth="1"/>
    <col min="12552" max="12552" width="9.7109375" style="505" customWidth="1"/>
    <col min="12553" max="12553" width="13.57421875" style="505" customWidth="1"/>
    <col min="12554" max="12557" width="9.140625" style="505" hidden="1" customWidth="1"/>
    <col min="12558" max="12558" width="5.28125" style="505" customWidth="1"/>
    <col min="12559" max="12564" width="9.140625" style="505" hidden="1" customWidth="1"/>
    <col min="12565" max="12800" width="9.140625" style="505" customWidth="1"/>
    <col min="12801" max="12801" width="5.57421875" style="505" customWidth="1"/>
    <col min="12802" max="12802" width="4.421875" style="505" customWidth="1"/>
    <col min="12803" max="12803" width="4.7109375" style="505" customWidth="1"/>
    <col min="12804" max="12804" width="12.7109375" style="505" customWidth="1"/>
    <col min="12805" max="12805" width="55.57421875" style="505" customWidth="1"/>
    <col min="12806" max="12806" width="4.7109375" style="505" customWidth="1"/>
    <col min="12807" max="12807" width="9.8515625" style="505" customWidth="1"/>
    <col min="12808" max="12808" width="9.7109375" style="505" customWidth="1"/>
    <col min="12809" max="12809" width="13.57421875" style="505" customWidth="1"/>
    <col min="12810" max="12813" width="9.140625" style="505" hidden="1" customWidth="1"/>
    <col min="12814" max="12814" width="5.28125" style="505" customWidth="1"/>
    <col min="12815" max="12820" width="9.140625" style="505" hidden="1" customWidth="1"/>
    <col min="12821" max="13056" width="9.140625" style="505" customWidth="1"/>
    <col min="13057" max="13057" width="5.57421875" style="505" customWidth="1"/>
    <col min="13058" max="13058" width="4.421875" style="505" customWidth="1"/>
    <col min="13059" max="13059" width="4.7109375" style="505" customWidth="1"/>
    <col min="13060" max="13060" width="12.7109375" style="505" customWidth="1"/>
    <col min="13061" max="13061" width="55.57421875" style="505" customWidth="1"/>
    <col min="13062" max="13062" width="4.7109375" style="505" customWidth="1"/>
    <col min="13063" max="13063" width="9.8515625" style="505" customWidth="1"/>
    <col min="13064" max="13064" width="9.7109375" style="505" customWidth="1"/>
    <col min="13065" max="13065" width="13.57421875" style="505" customWidth="1"/>
    <col min="13066" max="13069" width="9.140625" style="505" hidden="1" customWidth="1"/>
    <col min="13070" max="13070" width="5.28125" style="505" customWidth="1"/>
    <col min="13071" max="13076" width="9.140625" style="505" hidden="1" customWidth="1"/>
    <col min="13077" max="13312" width="9.140625" style="505" customWidth="1"/>
    <col min="13313" max="13313" width="5.57421875" style="505" customWidth="1"/>
    <col min="13314" max="13314" width="4.421875" style="505" customWidth="1"/>
    <col min="13315" max="13315" width="4.7109375" style="505" customWidth="1"/>
    <col min="13316" max="13316" width="12.7109375" style="505" customWidth="1"/>
    <col min="13317" max="13317" width="55.57421875" style="505" customWidth="1"/>
    <col min="13318" max="13318" width="4.7109375" style="505" customWidth="1"/>
    <col min="13319" max="13319" width="9.8515625" style="505" customWidth="1"/>
    <col min="13320" max="13320" width="9.7109375" style="505" customWidth="1"/>
    <col min="13321" max="13321" width="13.57421875" style="505" customWidth="1"/>
    <col min="13322" max="13325" width="9.140625" style="505" hidden="1" customWidth="1"/>
    <col min="13326" max="13326" width="5.28125" style="505" customWidth="1"/>
    <col min="13327" max="13332" width="9.140625" style="505" hidden="1" customWidth="1"/>
    <col min="13333" max="13568" width="9.140625" style="505" customWidth="1"/>
    <col min="13569" max="13569" width="5.57421875" style="505" customWidth="1"/>
    <col min="13570" max="13570" width="4.421875" style="505" customWidth="1"/>
    <col min="13571" max="13571" width="4.7109375" style="505" customWidth="1"/>
    <col min="13572" max="13572" width="12.7109375" style="505" customWidth="1"/>
    <col min="13573" max="13573" width="55.57421875" style="505" customWidth="1"/>
    <col min="13574" max="13574" width="4.7109375" style="505" customWidth="1"/>
    <col min="13575" max="13575" width="9.8515625" style="505" customWidth="1"/>
    <col min="13576" max="13576" width="9.7109375" style="505" customWidth="1"/>
    <col min="13577" max="13577" width="13.57421875" style="505" customWidth="1"/>
    <col min="13578" max="13581" width="9.140625" style="505" hidden="1" customWidth="1"/>
    <col min="13582" max="13582" width="5.28125" style="505" customWidth="1"/>
    <col min="13583" max="13588" width="9.140625" style="505" hidden="1" customWidth="1"/>
    <col min="13589" max="13824" width="9.140625" style="505" customWidth="1"/>
    <col min="13825" max="13825" width="5.57421875" style="505" customWidth="1"/>
    <col min="13826" max="13826" width="4.421875" style="505" customWidth="1"/>
    <col min="13827" max="13827" width="4.7109375" style="505" customWidth="1"/>
    <col min="13828" max="13828" width="12.7109375" style="505" customWidth="1"/>
    <col min="13829" max="13829" width="55.57421875" style="505" customWidth="1"/>
    <col min="13830" max="13830" width="4.7109375" style="505" customWidth="1"/>
    <col min="13831" max="13831" width="9.8515625" style="505" customWidth="1"/>
    <col min="13832" max="13832" width="9.7109375" style="505" customWidth="1"/>
    <col min="13833" max="13833" width="13.57421875" style="505" customWidth="1"/>
    <col min="13834" max="13837" width="9.140625" style="505" hidden="1" customWidth="1"/>
    <col min="13838" max="13838" width="5.28125" style="505" customWidth="1"/>
    <col min="13839" max="13844" width="9.140625" style="505" hidden="1" customWidth="1"/>
    <col min="13845" max="14080" width="9.140625" style="505" customWidth="1"/>
    <col min="14081" max="14081" width="5.57421875" style="505" customWidth="1"/>
    <col min="14082" max="14082" width="4.421875" style="505" customWidth="1"/>
    <col min="14083" max="14083" width="4.7109375" style="505" customWidth="1"/>
    <col min="14084" max="14084" width="12.7109375" style="505" customWidth="1"/>
    <col min="14085" max="14085" width="55.57421875" style="505" customWidth="1"/>
    <col min="14086" max="14086" width="4.7109375" style="505" customWidth="1"/>
    <col min="14087" max="14087" width="9.8515625" style="505" customWidth="1"/>
    <col min="14088" max="14088" width="9.7109375" style="505" customWidth="1"/>
    <col min="14089" max="14089" width="13.57421875" style="505" customWidth="1"/>
    <col min="14090" max="14093" width="9.140625" style="505" hidden="1" customWidth="1"/>
    <col min="14094" max="14094" width="5.28125" style="505" customWidth="1"/>
    <col min="14095" max="14100" width="9.140625" style="505" hidden="1" customWidth="1"/>
    <col min="14101" max="14336" width="9.140625" style="505" customWidth="1"/>
    <col min="14337" max="14337" width="5.57421875" style="505" customWidth="1"/>
    <col min="14338" max="14338" width="4.421875" style="505" customWidth="1"/>
    <col min="14339" max="14339" width="4.7109375" style="505" customWidth="1"/>
    <col min="14340" max="14340" width="12.7109375" style="505" customWidth="1"/>
    <col min="14341" max="14341" width="55.57421875" style="505" customWidth="1"/>
    <col min="14342" max="14342" width="4.7109375" style="505" customWidth="1"/>
    <col min="14343" max="14343" width="9.8515625" style="505" customWidth="1"/>
    <col min="14344" max="14344" width="9.7109375" style="505" customWidth="1"/>
    <col min="14345" max="14345" width="13.57421875" style="505" customWidth="1"/>
    <col min="14346" max="14349" width="9.140625" style="505" hidden="1" customWidth="1"/>
    <col min="14350" max="14350" width="5.28125" style="505" customWidth="1"/>
    <col min="14351" max="14356" width="9.140625" style="505" hidden="1" customWidth="1"/>
    <col min="14357" max="14592" width="9.140625" style="505" customWidth="1"/>
    <col min="14593" max="14593" width="5.57421875" style="505" customWidth="1"/>
    <col min="14594" max="14594" width="4.421875" style="505" customWidth="1"/>
    <col min="14595" max="14595" width="4.7109375" style="505" customWidth="1"/>
    <col min="14596" max="14596" width="12.7109375" style="505" customWidth="1"/>
    <col min="14597" max="14597" width="55.57421875" style="505" customWidth="1"/>
    <col min="14598" max="14598" width="4.7109375" style="505" customWidth="1"/>
    <col min="14599" max="14599" width="9.8515625" style="505" customWidth="1"/>
    <col min="14600" max="14600" width="9.7109375" style="505" customWidth="1"/>
    <col min="14601" max="14601" width="13.57421875" style="505" customWidth="1"/>
    <col min="14602" max="14605" width="9.140625" style="505" hidden="1" customWidth="1"/>
    <col min="14606" max="14606" width="5.28125" style="505" customWidth="1"/>
    <col min="14607" max="14612" width="9.140625" style="505" hidden="1" customWidth="1"/>
    <col min="14613" max="14848" width="9.140625" style="505" customWidth="1"/>
    <col min="14849" max="14849" width="5.57421875" style="505" customWidth="1"/>
    <col min="14850" max="14850" width="4.421875" style="505" customWidth="1"/>
    <col min="14851" max="14851" width="4.7109375" style="505" customWidth="1"/>
    <col min="14852" max="14852" width="12.7109375" style="505" customWidth="1"/>
    <col min="14853" max="14853" width="55.57421875" style="505" customWidth="1"/>
    <col min="14854" max="14854" width="4.7109375" style="505" customWidth="1"/>
    <col min="14855" max="14855" width="9.8515625" style="505" customWidth="1"/>
    <col min="14856" max="14856" width="9.7109375" style="505" customWidth="1"/>
    <col min="14857" max="14857" width="13.57421875" style="505" customWidth="1"/>
    <col min="14858" max="14861" width="9.140625" style="505" hidden="1" customWidth="1"/>
    <col min="14862" max="14862" width="5.28125" style="505" customWidth="1"/>
    <col min="14863" max="14868" width="9.140625" style="505" hidden="1" customWidth="1"/>
    <col min="14869" max="15104" width="9.140625" style="505" customWidth="1"/>
    <col min="15105" max="15105" width="5.57421875" style="505" customWidth="1"/>
    <col min="15106" max="15106" width="4.421875" style="505" customWidth="1"/>
    <col min="15107" max="15107" width="4.7109375" style="505" customWidth="1"/>
    <col min="15108" max="15108" width="12.7109375" style="505" customWidth="1"/>
    <col min="15109" max="15109" width="55.57421875" style="505" customWidth="1"/>
    <col min="15110" max="15110" width="4.7109375" style="505" customWidth="1"/>
    <col min="15111" max="15111" width="9.8515625" style="505" customWidth="1"/>
    <col min="15112" max="15112" width="9.7109375" style="505" customWidth="1"/>
    <col min="15113" max="15113" width="13.57421875" style="505" customWidth="1"/>
    <col min="15114" max="15117" width="9.140625" style="505" hidden="1" customWidth="1"/>
    <col min="15118" max="15118" width="5.28125" style="505" customWidth="1"/>
    <col min="15119" max="15124" width="9.140625" style="505" hidden="1" customWidth="1"/>
    <col min="15125" max="15360" width="9.140625" style="505" customWidth="1"/>
    <col min="15361" max="15361" width="5.57421875" style="505" customWidth="1"/>
    <col min="15362" max="15362" width="4.421875" style="505" customWidth="1"/>
    <col min="15363" max="15363" width="4.7109375" style="505" customWidth="1"/>
    <col min="15364" max="15364" width="12.7109375" style="505" customWidth="1"/>
    <col min="15365" max="15365" width="55.57421875" style="505" customWidth="1"/>
    <col min="15366" max="15366" width="4.7109375" style="505" customWidth="1"/>
    <col min="15367" max="15367" width="9.8515625" style="505" customWidth="1"/>
    <col min="15368" max="15368" width="9.7109375" style="505" customWidth="1"/>
    <col min="15369" max="15369" width="13.57421875" style="505" customWidth="1"/>
    <col min="15370" max="15373" width="9.140625" style="505" hidden="1" customWidth="1"/>
    <col min="15374" max="15374" width="5.28125" style="505" customWidth="1"/>
    <col min="15375" max="15380" width="9.140625" style="505" hidden="1" customWidth="1"/>
    <col min="15381" max="15616" width="9.140625" style="505" customWidth="1"/>
    <col min="15617" max="15617" width="5.57421875" style="505" customWidth="1"/>
    <col min="15618" max="15618" width="4.421875" style="505" customWidth="1"/>
    <col min="15619" max="15619" width="4.7109375" style="505" customWidth="1"/>
    <col min="15620" max="15620" width="12.7109375" style="505" customWidth="1"/>
    <col min="15621" max="15621" width="55.57421875" style="505" customWidth="1"/>
    <col min="15622" max="15622" width="4.7109375" style="505" customWidth="1"/>
    <col min="15623" max="15623" width="9.8515625" style="505" customWidth="1"/>
    <col min="15624" max="15624" width="9.7109375" style="505" customWidth="1"/>
    <col min="15625" max="15625" width="13.57421875" style="505" customWidth="1"/>
    <col min="15626" max="15629" width="9.140625" style="505" hidden="1" customWidth="1"/>
    <col min="15630" max="15630" width="5.28125" style="505" customWidth="1"/>
    <col min="15631" max="15636" width="9.140625" style="505" hidden="1" customWidth="1"/>
    <col min="15637" max="15872" width="9.140625" style="505" customWidth="1"/>
    <col min="15873" max="15873" width="5.57421875" style="505" customWidth="1"/>
    <col min="15874" max="15874" width="4.421875" style="505" customWidth="1"/>
    <col min="15875" max="15875" width="4.7109375" style="505" customWidth="1"/>
    <col min="15876" max="15876" width="12.7109375" style="505" customWidth="1"/>
    <col min="15877" max="15877" width="55.57421875" style="505" customWidth="1"/>
    <col min="15878" max="15878" width="4.7109375" style="505" customWidth="1"/>
    <col min="15879" max="15879" width="9.8515625" style="505" customWidth="1"/>
    <col min="15880" max="15880" width="9.7109375" style="505" customWidth="1"/>
    <col min="15881" max="15881" width="13.57421875" style="505" customWidth="1"/>
    <col min="15882" max="15885" width="9.140625" style="505" hidden="1" customWidth="1"/>
    <col min="15886" max="15886" width="5.28125" style="505" customWidth="1"/>
    <col min="15887" max="15892" width="9.140625" style="505" hidden="1" customWidth="1"/>
    <col min="15893" max="16128" width="9.140625" style="505" customWidth="1"/>
    <col min="16129" max="16129" width="5.57421875" style="505" customWidth="1"/>
    <col min="16130" max="16130" width="4.421875" style="505" customWidth="1"/>
    <col min="16131" max="16131" width="4.7109375" style="505" customWidth="1"/>
    <col min="16132" max="16132" width="12.7109375" style="505" customWidth="1"/>
    <col min="16133" max="16133" width="55.57421875" style="505" customWidth="1"/>
    <col min="16134" max="16134" width="4.7109375" style="505" customWidth="1"/>
    <col min="16135" max="16135" width="9.8515625" style="505" customWidth="1"/>
    <col min="16136" max="16136" width="9.7109375" style="505" customWidth="1"/>
    <col min="16137" max="16137" width="13.57421875" style="505" customWidth="1"/>
    <col min="16138" max="16141" width="9.140625" style="505" hidden="1" customWidth="1"/>
    <col min="16142" max="16142" width="5.28125" style="505" customWidth="1"/>
    <col min="16143" max="16148" width="9.140625" style="505" hidden="1" customWidth="1"/>
    <col min="16149" max="16384" width="9.140625" style="505" customWidth="1"/>
  </cols>
  <sheetData>
    <row r="1" spans="1:23" ht="18">
      <c r="A1" s="502" t="s">
        <v>110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4"/>
      <c r="P1" s="504"/>
      <c r="Q1" s="503"/>
      <c r="R1" s="503"/>
      <c r="S1" s="503"/>
      <c r="T1" s="503"/>
      <c r="U1" s="572"/>
      <c r="V1" s="572"/>
      <c r="W1" s="572"/>
    </row>
    <row r="2" spans="1:23" ht="15">
      <c r="A2" s="506" t="s">
        <v>111</v>
      </c>
      <c r="B2" s="507"/>
      <c r="C2" s="508" t="str">
        <f>'[5]Krycí list'!E5</f>
        <v>Prádelna v areálu nemocnice České Budějovice a.s.</v>
      </c>
      <c r="D2" s="509"/>
      <c r="E2" s="509"/>
      <c r="F2" s="507"/>
      <c r="G2" s="507"/>
      <c r="H2" s="507"/>
      <c r="I2" s="507"/>
      <c r="J2" s="507"/>
      <c r="K2" s="507"/>
      <c r="L2" s="503"/>
      <c r="M2" s="503"/>
      <c r="N2" s="503"/>
      <c r="O2" s="504"/>
      <c r="P2" s="504"/>
      <c r="Q2" s="503"/>
      <c r="R2" s="503"/>
      <c r="S2" s="503"/>
      <c r="T2" s="503"/>
      <c r="U2" s="572"/>
      <c r="V2" s="572"/>
      <c r="W2" s="572"/>
    </row>
    <row r="3" spans="1:23" ht="15">
      <c r="A3" s="506" t="s">
        <v>112</v>
      </c>
      <c r="B3" s="507"/>
      <c r="C3" s="508" t="str">
        <f>'[5]Krycí list'!E7</f>
        <v>Přeložka stávající splaškové a dešťové kanalizace - SO-03</v>
      </c>
      <c r="D3" s="509"/>
      <c r="E3" s="509"/>
      <c r="F3" s="507"/>
      <c r="G3" s="507"/>
      <c r="H3" s="507"/>
      <c r="I3" s="508"/>
      <c r="J3" s="509"/>
      <c r="K3" s="509"/>
      <c r="L3" s="503"/>
      <c r="M3" s="503"/>
      <c r="N3" s="503"/>
      <c r="O3" s="504"/>
      <c r="P3" s="504"/>
      <c r="Q3" s="503"/>
      <c r="R3" s="503"/>
      <c r="S3" s="503"/>
      <c r="T3" s="503"/>
      <c r="U3" s="572"/>
      <c r="V3" s="572"/>
      <c r="W3" s="572"/>
    </row>
    <row r="4" spans="1:23" ht="15">
      <c r="A4" s="506" t="s">
        <v>113</v>
      </c>
      <c r="B4" s="507"/>
      <c r="C4" s="508" t="str">
        <f>'[5]Krycí list'!E9</f>
        <v xml:space="preserve"> </v>
      </c>
      <c r="D4" s="509"/>
      <c r="E4" s="509"/>
      <c r="F4" s="507"/>
      <c r="G4" s="507"/>
      <c r="H4" s="507"/>
      <c r="I4" s="508"/>
      <c r="J4" s="509"/>
      <c r="K4" s="509"/>
      <c r="L4" s="503"/>
      <c r="M4" s="503"/>
      <c r="N4" s="503"/>
      <c r="O4" s="504"/>
      <c r="P4" s="504"/>
      <c r="Q4" s="503"/>
      <c r="R4" s="503"/>
      <c r="S4" s="503"/>
      <c r="T4" s="503"/>
      <c r="U4" s="572"/>
      <c r="V4" s="572"/>
      <c r="W4" s="572"/>
    </row>
    <row r="5" spans="1:23" ht="15">
      <c r="A5" s="507" t="s">
        <v>114</v>
      </c>
      <c r="B5" s="507"/>
      <c r="C5" s="508" t="str">
        <f>'[5]Krycí list'!P5</f>
        <v xml:space="preserve"> </v>
      </c>
      <c r="D5" s="509"/>
      <c r="E5" s="509"/>
      <c r="F5" s="507"/>
      <c r="G5" s="507"/>
      <c r="H5" s="507"/>
      <c r="I5" s="508"/>
      <c r="J5" s="509"/>
      <c r="K5" s="509"/>
      <c r="L5" s="503"/>
      <c r="M5" s="503"/>
      <c r="N5" s="503"/>
      <c r="O5" s="504"/>
      <c r="P5" s="504"/>
      <c r="Q5" s="503"/>
      <c r="R5" s="503"/>
      <c r="S5" s="503"/>
      <c r="T5" s="503"/>
      <c r="U5" s="572"/>
      <c r="V5" s="572"/>
      <c r="W5" s="572"/>
    </row>
    <row r="6" spans="1:23" ht="6" customHeight="1">
      <c r="A6" s="507"/>
      <c r="B6" s="507"/>
      <c r="C6" s="508"/>
      <c r="D6" s="509"/>
      <c r="E6" s="509"/>
      <c r="F6" s="507"/>
      <c r="G6" s="507"/>
      <c r="H6" s="507"/>
      <c r="I6" s="508"/>
      <c r="J6" s="509"/>
      <c r="K6" s="509"/>
      <c r="L6" s="503"/>
      <c r="M6" s="503"/>
      <c r="N6" s="503"/>
      <c r="O6" s="504"/>
      <c r="P6" s="504"/>
      <c r="Q6" s="503"/>
      <c r="R6" s="503"/>
      <c r="S6" s="503"/>
      <c r="T6" s="503"/>
      <c r="U6" s="572"/>
      <c r="V6" s="572"/>
      <c r="W6" s="572"/>
    </row>
    <row r="7" spans="1:23" ht="15">
      <c r="A7" s="507" t="s">
        <v>115</v>
      </c>
      <c r="B7" s="507"/>
      <c r="C7" s="508" t="str">
        <f>'[5]Krycí list'!E26</f>
        <v xml:space="preserve"> </v>
      </c>
      <c r="D7" s="509"/>
      <c r="E7" s="509"/>
      <c r="F7" s="507"/>
      <c r="G7" s="507"/>
      <c r="H7" s="507"/>
      <c r="I7" s="508"/>
      <c r="J7" s="509"/>
      <c r="K7" s="509"/>
      <c r="L7" s="503"/>
      <c r="M7" s="503"/>
      <c r="N7" s="503"/>
      <c r="O7" s="504"/>
      <c r="P7" s="504"/>
      <c r="Q7" s="503"/>
      <c r="R7" s="503"/>
      <c r="S7" s="503"/>
      <c r="T7" s="503"/>
      <c r="U7" s="572"/>
      <c r="V7" s="572"/>
      <c r="W7" s="572"/>
    </row>
    <row r="8" spans="1:23" ht="15">
      <c r="A8" s="507" t="s">
        <v>116</v>
      </c>
      <c r="B8" s="507"/>
      <c r="C8" s="508" t="str">
        <f>'[5]Krycí list'!E28</f>
        <v xml:space="preserve"> </v>
      </c>
      <c r="D8" s="509"/>
      <c r="E8" s="509"/>
      <c r="F8" s="507"/>
      <c r="G8" s="507"/>
      <c r="H8" s="507"/>
      <c r="I8" s="508"/>
      <c r="J8" s="509"/>
      <c r="K8" s="509"/>
      <c r="L8" s="503"/>
      <c r="M8" s="503"/>
      <c r="N8" s="503"/>
      <c r="O8" s="504"/>
      <c r="P8" s="504"/>
      <c r="Q8" s="503"/>
      <c r="R8" s="503"/>
      <c r="S8" s="503"/>
      <c r="T8" s="503"/>
      <c r="U8" s="572"/>
      <c r="V8" s="572"/>
      <c r="W8" s="572"/>
    </row>
    <row r="9" spans="1:23" ht="15">
      <c r="A9" s="507" t="s">
        <v>117</v>
      </c>
      <c r="B9" s="507"/>
      <c r="C9" s="508" t="s">
        <v>1724</v>
      </c>
      <c r="D9" s="509"/>
      <c r="E9" s="509"/>
      <c r="F9" s="507"/>
      <c r="G9" s="507"/>
      <c r="H9" s="507"/>
      <c r="I9" s="508"/>
      <c r="J9" s="509"/>
      <c r="K9" s="509"/>
      <c r="L9" s="503"/>
      <c r="M9" s="503"/>
      <c r="N9" s="503"/>
      <c r="O9" s="504"/>
      <c r="P9" s="504"/>
      <c r="Q9" s="503"/>
      <c r="R9" s="503"/>
      <c r="S9" s="503"/>
      <c r="T9" s="503"/>
      <c r="U9" s="572"/>
      <c r="V9" s="572"/>
      <c r="W9" s="572"/>
    </row>
    <row r="10" spans="1:23" ht="5.25" customHeight="1">
      <c r="A10" s="503"/>
      <c r="B10" s="503"/>
      <c r="C10" s="503"/>
      <c r="D10" s="503"/>
      <c r="E10" s="503"/>
      <c r="F10" s="503"/>
      <c r="G10" s="503"/>
      <c r="H10" s="573"/>
      <c r="I10" s="503"/>
      <c r="J10" s="503"/>
      <c r="K10" s="503"/>
      <c r="L10" s="503"/>
      <c r="M10" s="503"/>
      <c r="N10" s="573"/>
      <c r="O10" s="504"/>
      <c r="P10" s="504"/>
      <c r="Q10" s="503"/>
      <c r="R10" s="503"/>
      <c r="S10" s="503"/>
      <c r="T10" s="503"/>
      <c r="U10" s="572"/>
      <c r="V10" s="572"/>
      <c r="W10" s="572"/>
    </row>
    <row r="11" spans="1:23" ht="22.5">
      <c r="A11" s="510" t="s">
        <v>118</v>
      </c>
      <c r="B11" s="511" t="s">
        <v>119</v>
      </c>
      <c r="C11" s="511" t="s">
        <v>120</v>
      </c>
      <c r="D11" s="511" t="s">
        <v>121</v>
      </c>
      <c r="E11" s="511" t="s">
        <v>2</v>
      </c>
      <c r="F11" s="511" t="s">
        <v>3</v>
      </c>
      <c r="G11" s="511" t="s">
        <v>122</v>
      </c>
      <c r="H11" s="574" t="s">
        <v>123</v>
      </c>
      <c r="I11" s="511" t="s">
        <v>124</v>
      </c>
      <c r="J11" s="511" t="s">
        <v>5</v>
      </c>
      <c r="K11" s="511" t="s">
        <v>125</v>
      </c>
      <c r="L11" s="511" t="s">
        <v>126</v>
      </c>
      <c r="M11" s="511" t="s">
        <v>127</v>
      </c>
      <c r="N11" s="574" t="s">
        <v>6</v>
      </c>
      <c r="O11" s="512" t="s">
        <v>128</v>
      </c>
      <c r="P11" s="513" t="s">
        <v>129</v>
      </c>
      <c r="Q11" s="511"/>
      <c r="R11" s="511"/>
      <c r="S11" s="511"/>
      <c r="T11" s="514" t="s">
        <v>130</v>
      </c>
      <c r="U11" s="575"/>
      <c r="V11" s="572"/>
      <c r="W11" s="572"/>
    </row>
    <row r="12" spans="1:23" ht="15">
      <c r="A12" s="516">
        <v>1</v>
      </c>
      <c r="B12" s="517">
        <v>2</v>
      </c>
      <c r="C12" s="517">
        <v>3</v>
      </c>
      <c r="D12" s="517">
        <v>4</v>
      </c>
      <c r="E12" s="517">
        <v>5</v>
      </c>
      <c r="F12" s="517">
        <v>6</v>
      </c>
      <c r="G12" s="517">
        <v>7</v>
      </c>
      <c r="H12" s="576">
        <v>8</v>
      </c>
      <c r="I12" s="517">
        <v>9</v>
      </c>
      <c r="J12" s="517"/>
      <c r="K12" s="517"/>
      <c r="L12" s="517"/>
      <c r="M12" s="517"/>
      <c r="N12" s="576">
        <v>10</v>
      </c>
      <c r="O12" s="518">
        <v>11</v>
      </c>
      <c r="P12" s="519">
        <v>12</v>
      </c>
      <c r="Q12" s="517"/>
      <c r="R12" s="517"/>
      <c r="S12" s="517"/>
      <c r="T12" s="520">
        <v>11</v>
      </c>
      <c r="U12" s="575"/>
      <c r="V12" s="572"/>
      <c r="W12" s="572"/>
    </row>
    <row r="13" spans="1:23" ht="4.5" customHeight="1">
      <c r="A13" s="503"/>
      <c r="B13" s="503"/>
      <c r="C13" s="503"/>
      <c r="D13" s="503"/>
      <c r="E13" s="503"/>
      <c r="F13" s="503"/>
      <c r="G13" s="503"/>
      <c r="H13" s="573"/>
      <c r="I13" s="503"/>
      <c r="J13" s="503"/>
      <c r="K13" s="503"/>
      <c r="L13" s="503"/>
      <c r="M13" s="503"/>
      <c r="N13" s="577"/>
      <c r="O13" s="522"/>
      <c r="P13" s="523"/>
      <c r="Q13" s="521"/>
      <c r="R13" s="521"/>
      <c r="S13" s="521"/>
      <c r="T13" s="521"/>
      <c r="U13" s="572"/>
      <c r="V13" s="572"/>
      <c r="W13" s="572"/>
    </row>
    <row r="14" spans="1:16" s="528" customFormat="1" ht="11.25" customHeight="1">
      <c r="A14" s="524"/>
      <c r="B14" s="525" t="s">
        <v>131</v>
      </c>
      <c r="C14" s="524"/>
      <c r="D14" s="524" t="s">
        <v>132</v>
      </c>
      <c r="E14" s="524" t="s">
        <v>133</v>
      </c>
      <c r="F14" s="524"/>
      <c r="G14" s="524"/>
      <c r="H14" s="578"/>
      <c r="I14" s="526">
        <f>I15+I29+I31+I57</f>
        <v>0</v>
      </c>
      <c r="J14" s="524"/>
      <c r="K14" s="527">
        <f>K15+K29+K31+K57</f>
        <v>0</v>
      </c>
      <c r="L14" s="524"/>
      <c r="M14" s="527">
        <f>M15+M29+M31+M57</f>
        <v>0</v>
      </c>
      <c r="N14" s="578"/>
      <c r="P14" s="528" t="s">
        <v>134</v>
      </c>
    </row>
    <row r="15" spans="2:16" s="529" customFormat="1" ht="11.25" customHeight="1">
      <c r="B15" s="530" t="s">
        <v>131</v>
      </c>
      <c r="D15" s="529" t="s">
        <v>137</v>
      </c>
      <c r="E15" s="529" t="s">
        <v>598</v>
      </c>
      <c r="H15" s="579"/>
      <c r="I15" s="531">
        <f>SUM(I16:I28)</f>
        <v>0</v>
      </c>
      <c r="K15" s="532">
        <f>SUM(K16:K28)</f>
        <v>0</v>
      </c>
      <c r="M15" s="532">
        <f>SUM(M16:M28)</f>
        <v>0</v>
      </c>
      <c r="N15" s="579"/>
      <c r="P15" s="529" t="s">
        <v>137</v>
      </c>
    </row>
    <row r="16" spans="1:16" s="541" customFormat="1" ht="11.25" customHeight="1">
      <c r="A16" s="533">
        <v>1</v>
      </c>
      <c r="B16" s="533" t="s">
        <v>138</v>
      </c>
      <c r="C16" s="533" t="s">
        <v>9</v>
      </c>
      <c r="D16" s="534" t="s">
        <v>2912</v>
      </c>
      <c r="E16" s="535" t="s">
        <v>2913</v>
      </c>
      <c r="F16" s="533" t="s">
        <v>274</v>
      </c>
      <c r="G16" s="536">
        <v>40</v>
      </c>
      <c r="H16" s="608">
        <v>0</v>
      </c>
      <c r="I16" s="537">
        <f aca="true" t="shared" si="0" ref="I16:I28">ROUND(G16*H16,2)</f>
        <v>0</v>
      </c>
      <c r="J16" s="538">
        <v>0</v>
      </c>
      <c r="K16" s="536">
        <f aca="true" t="shared" si="1" ref="K16:K28">G16*J16</f>
        <v>0</v>
      </c>
      <c r="L16" s="538">
        <v>0</v>
      </c>
      <c r="M16" s="536">
        <f aca="true" t="shared" si="2" ref="M16:M28">G16*L16</f>
        <v>0</v>
      </c>
      <c r="N16" s="580">
        <v>21</v>
      </c>
      <c r="O16" s="540">
        <v>4</v>
      </c>
      <c r="P16" s="541" t="s">
        <v>140</v>
      </c>
    </row>
    <row r="17" spans="1:16" s="541" customFormat="1" ht="11.25" customHeight="1">
      <c r="A17" s="533">
        <v>2</v>
      </c>
      <c r="B17" s="533" t="s">
        <v>138</v>
      </c>
      <c r="C17" s="533" t="s">
        <v>9</v>
      </c>
      <c r="D17" s="534" t="s">
        <v>2914</v>
      </c>
      <c r="E17" s="535" t="s">
        <v>2915</v>
      </c>
      <c r="F17" s="533" t="s">
        <v>774</v>
      </c>
      <c r="G17" s="536">
        <v>5</v>
      </c>
      <c r="H17" s="608">
        <v>0</v>
      </c>
      <c r="I17" s="537">
        <f t="shared" si="0"/>
        <v>0</v>
      </c>
      <c r="J17" s="538">
        <v>0</v>
      </c>
      <c r="K17" s="536">
        <f t="shared" si="1"/>
        <v>0</v>
      </c>
      <c r="L17" s="538">
        <v>0</v>
      </c>
      <c r="M17" s="536">
        <f t="shared" si="2"/>
        <v>0</v>
      </c>
      <c r="N17" s="580">
        <v>21</v>
      </c>
      <c r="O17" s="540">
        <v>4</v>
      </c>
      <c r="P17" s="541" t="s">
        <v>140</v>
      </c>
    </row>
    <row r="18" spans="1:16" s="541" customFormat="1" ht="11.25" customHeight="1">
      <c r="A18" s="533">
        <v>3</v>
      </c>
      <c r="B18" s="533" t="s">
        <v>138</v>
      </c>
      <c r="C18" s="533" t="s">
        <v>9</v>
      </c>
      <c r="D18" s="534" t="s">
        <v>1725</v>
      </c>
      <c r="E18" s="535" t="s">
        <v>1726</v>
      </c>
      <c r="F18" s="533" t="s">
        <v>16</v>
      </c>
      <c r="G18" s="536">
        <v>281.6</v>
      </c>
      <c r="H18" s="608">
        <v>0</v>
      </c>
      <c r="I18" s="537">
        <f t="shared" si="0"/>
        <v>0</v>
      </c>
      <c r="J18" s="538">
        <v>0</v>
      </c>
      <c r="K18" s="536">
        <f t="shared" si="1"/>
        <v>0</v>
      </c>
      <c r="L18" s="538">
        <v>0</v>
      </c>
      <c r="M18" s="536">
        <f t="shared" si="2"/>
        <v>0</v>
      </c>
      <c r="N18" s="580">
        <v>21</v>
      </c>
      <c r="O18" s="540">
        <v>4</v>
      </c>
      <c r="P18" s="541" t="s">
        <v>140</v>
      </c>
    </row>
    <row r="19" spans="1:16" s="541" customFormat="1" ht="11.25" customHeight="1">
      <c r="A19" s="533">
        <v>4</v>
      </c>
      <c r="B19" s="533" t="s">
        <v>138</v>
      </c>
      <c r="C19" s="533" t="s">
        <v>9</v>
      </c>
      <c r="D19" s="534" t="s">
        <v>17</v>
      </c>
      <c r="E19" s="535" t="s">
        <v>18</v>
      </c>
      <c r="F19" s="533" t="s">
        <v>10</v>
      </c>
      <c r="G19" s="536">
        <v>270.6</v>
      </c>
      <c r="H19" s="608">
        <v>0</v>
      </c>
      <c r="I19" s="537">
        <f t="shared" si="0"/>
        <v>0</v>
      </c>
      <c r="J19" s="538">
        <v>0</v>
      </c>
      <c r="K19" s="536">
        <f t="shared" si="1"/>
        <v>0</v>
      </c>
      <c r="L19" s="538">
        <v>0</v>
      </c>
      <c r="M19" s="536">
        <f t="shared" si="2"/>
        <v>0</v>
      </c>
      <c r="N19" s="580">
        <v>21</v>
      </c>
      <c r="O19" s="540">
        <v>4</v>
      </c>
      <c r="P19" s="541" t="s">
        <v>140</v>
      </c>
    </row>
    <row r="20" spans="1:16" s="541" customFormat="1" ht="11.25" customHeight="1">
      <c r="A20" s="533">
        <v>5</v>
      </c>
      <c r="B20" s="533" t="s">
        <v>138</v>
      </c>
      <c r="C20" s="533" t="s">
        <v>9</v>
      </c>
      <c r="D20" s="534" t="s">
        <v>2916</v>
      </c>
      <c r="E20" s="535" t="s">
        <v>2917</v>
      </c>
      <c r="F20" s="533" t="s">
        <v>10</v>
      </c>
      <c r="G20" s="536">
        <v>221.4</v>
      </c>
      <c r="H20" s="608">
        <v>0</v>
      </c>
      <c r="I20" s="537">
        <f t="shared" si="0"/>
        <v>0</v>
      </c>
      <c r="J20" s="538">
        <v>0</v>
      </c>
      <c r="K20" s="536">
        <f t="shared" si="1"/>
        <v>0</v>
      </c>
      <c r="L20" s="538">
        <v>0</v>
      </c>
      <c r="M20" s="536">
        <f t="shared" si="2"/>
        <v>0</v>
      </c>
      <c r="N20" s="580">
        <v>21</v>
      </c>
      <c r="O20" s="540">
        <v>4</v>
      </c>
      <c r="P20" s="541" t="s">
        <v>140</v>
      </c>
    </row>
    <row r="21" spans="1:16" s="541" customFormat="1" ht="11.25" customHeight="1">
      <c r="A21" s="533">
        <v>6</v>
      </c>
      <c r="B21" s="533" t="s">
        <v>138</v>
      </c>
      <c r="C21" s="533" t="s">
        <v>9</v>
      </c>
      <c r="D21" s="534" t="s">
        <v>19</v>
      </c>
      <c r="E21" s="535" t="s">
        <v>20</v>
      </c>
      <c r="F21" s="533" t="s">
        <v>10</v>
      </c>
      <c r="G21" s="536">
        <v>270.6</v>
      </c>
      <c r="H21" s="608">
        <v>0</v>
      </c>
      <c r="I21" s="537">
        <f t="shared" si="0"/>
        <v>0</v>
      </c>
      <c r="J21" s="538">
        <v>0</v>
      </c>
      <c r="K21" s="536">
        <f t="shared" si="1"/>
        <v>0</v>
      </c>
      <c r="L21" s="538">
        <v>0</v>
      </c>
      <c r="M21" s="536">
        <f t="shared" si="2"/>
        <v>0</v>
      </c>
      <c r="N21" s="580">
        <v>21</v>
      </c>
      <c r="O21" s="540">
        <v>4</v>
      </c>
      <c r="P21" s="541" t="s">
        <v>140</v>
      </c>
    </row>
    <row r="22" spans="1:16" s="541" customFormat="1" ht="11.25" customHeight="1">
      <c r="A22" s="533">
        <v>7</v>
      </c>
      <c r="B22" s="533" t="s">
        <v>138</v>
      </c>
      <c r="C22" s="533" t="s">
        <v>9</v>
      </c>
      <c r="D22" s="534" t="s">
        <v>2918</v>
      </c>
      <c r="E22" s="535" t="s">
        <v>2919</v>
      </c>
      <c r="F22" s="533" t="s">
        <v>10</v>
      </c>
      <c r="G22" s="536">
        <v>221.4</v>
      </c>
      <c r="H22" s="608">
        <v>0</v>
      </c>
      <c r="I22" s="537">
        <f t="shared" si="0"/>
        <v>0</v>
      </c>
      <c r="J22" s="538">
        <v>0</v>
      </c>
      <c r="K22" s="536">
        <f t="shared" si="1"/>
        <v>0</v>
      </c>
      <c r="L22" s="538">
        <v>0</v>
      </c>
      <c r="M22" s="536">
        <f t="shared" si="2"/>
        <v>0</v>
      </c>
      <c r="N22" s="580">
        <v>21</v>
      </c>
      <c r="O22" s="540">
        <v>4</v>
      </c>
      <c r="P22" s="541" t="s">
        <v>140</v>
      </c>
    </row>
    <row r="23" spans="1:16" s="541" customFormat="1" ht="11.25" customHeight="1">
      <c r="A23" s="533">
        <v>8</v>
      </c>
      <c r="B23" s="533" t="s">
        <v>138</v>
      </c>
      <c r="C23" s="533" t="s">
        <v>9</v>
      </c>
      <c r="D23" s="534" t="s">
        <v>1727</v>
      </c>
      <c r="E23" s="535" t="s">
        <v>1728</v>
      </c>
      <c r="F23" s="533" t="s">
        <v>16</v>
      </c>
      <c r="G23" s="536">
        <v>74.4</v>
      </c>
      <c r="H23" s="608">
        <v>0</v>
      </c>
      <c r="I23" s="537">
        <f t="shared" si="0"/>
        <v>0</v>
      </c>
      <c r="J23" s="538">
        <v>0</v>
      </c>
      <c r="K23" s="536">
        <f t="shared" si="1"/>
        <v>0</v>
      </c>
      <c r="L23" s="538">
        <v>0</v>
      </c>
      <c r="M23" s="536">
        <f t="shared" si="2"/>
        <v>0</v>
      </c>
      <c r="N23" s="580">
        <v>21</v>
      </c>
      <c r="O23" s="540">
        <v>4</v>
      </c>
      <c r="P23" s="541" t="s">
        <v>140</v>
      </c>
    </row>
    <row r="24" spans="1:16" s="541" customFormat="1" ht="11.25" customHeight="1">
      <c r="A24" s="533">
        <v>9</v>
      </c>
      <c r="B24" s="533" t="s">
        <v>138</v>
      </c>
      <c r="C24" s="533" t="s">
        <v>9</v>
      </c>
      <c r="D24" s="534" t="s">
        <v>2920</v>
      </c>
      <c r="E24" s="535" t="s">
        <v>2921</v>
      </c>
      <c r="F24" s="533" t="s">
        <v>16</v>
      </c>
      <c r="G24" s="536">
        <v>132.8</v>
      </c>
      <c r="H24" s="608">
        <v>0</v>
      </c>
      <c r="I24" s="537">
        <f t="shared" si="0"/>
        <v>0</v>
      </c>
      <c r="J24" s="538">
        <v>0</v>
      </c>
      <c r="K24" s="536">
        <f t="shared" si="1"/>
        <v>0</v>
      </c>
      <c r="L24" s="538">
        <v>0</v>
      </c>
      <c r="M24" s="536">
        <f t="shared" si="2"/>
        <v>0</v>
      </c>
      <c r="N24" s="580">
        <v>21</v>
      </c>
      <c r="O24" s="540">
        <v>4</v>
      </c>
      <c r="P24" s="541" t="s">
        <v>140</v>
      </c>
    </row>
    <row r="25" spans="1:16" s="541" customFormat="1" ht="11.25" customHeight="1">
      <c r="A25" s="533">
        <v>10</v>
      </c>
      <c r="B25" s="533" t="s">
        <v>138</v>
      </c>
      <c r="C25" s="533" t="s">
        <v>9</v>
      </c>
      <c r="D25" s="534" t="s">
        <v>1729</v>
      </c>
      <c r="E25" s="535" t="s">
        <v>1730</v>
      </c>
      <c r="F25" s="533" t="s">
        <v>16</v>
      </c>
      <c r="G25" s="536">
        <v>92.7</v>
      </c>
      <c r="H25" s="608">
        <v>0</v>
      </c>
      <c r="I25" s="537">
        <f t="shared" si="0"/>
        <v>0</v>
      </c>
      <c r="J25" s="538">
        <v>0</v>
      </c>
      <c r="K25" s="536">
        <f t="shared" si="1"/>
        <v>0</v>
      </c>
      <c r="L25" s="538">
        <v>0</v>
      </c>
      <c r="M25" s="536">
        <f t="shared" si="2"/>
        <v>0</v>
      </c>
      <c r="N25" s="580">
        <v>21</v>
      </c>
      <c r="O25" s="540">
        <v>4</v>
      </c>
      <c r="P25" s="541" t="s">
        <v>140</v>
      </c>
    </row>
    <row r="26" spans="1:16" s="541" customFormat="1" ht="11.25" customHeight="1">
      <c r="A26" s="533">
        <v>11</v>
      </c>
      <c r="B26" s="533" t="s">
        <v>138</v>
      </c>
      <c r="C26" s="533" t="s">
        <v>9</v>
      </c>
      <c r="D26" s="534" t="s">
        <v>21</v>
      </c>
      <c r="E26" s="535" t="s">
        <v>22</v>
      </c>
      <c r="F26" s="533" t="s">
        <v>16</v>
      </c>
      <c r="G26" s="536">
        <v>92.7</v>
      </c>
      <c r="H26" s="608">
        <v>0</v>
      </c>
      <c r="I26" s="537">
        <f t="shared" si="0"/>
        <v>0</v>
      </c>
      <c r="J26" s="538">
        <v>0</v>
      </c>
      <c r="K26" s="536">
        <f t="shared" si="1"/>
        <v>0</v>
      </c>
      <c r="L26" s="538">
        <v>0</v>
      </c>
      <c r="M26" s="536">
        <f t="shared" si="2"/>
        <v>0</v>
      </c>
      <c r="N26" s="580">
        <v>21</v>
      </c>
      <c r="O26" s="540">
        <v>4</v>
      </c>
      <c r="P26" s="541" t="s">
        <v>140</v>
      </c>
    </row>
    <row r="27" spans="1:16" s="541" customFormat="1" ht="11.25" customHeight="1">
      <c r="A27" s="533">
        <v>12</v>
      </c>
      <c r="B27" s="533" t="s">
        <v>138</v>
      </c>
      <c r="C27" s="533" t="s">
        <v>9</v>
      </c>
      <c r="D27" s="534" t="s">
        <v>23</v>
      </c>
      <c r="E27" s="535" t="s">
        <v>24</v>
      </c>
      <c r="F27" s="533" t="s">
        <v>25</v>
      </c>
      <c r="G27" s="536">
        <v>148.32</v>
      </c>
      <c r="H27" s="608">
        <v>0</v>
      </c>
      <c r="I27" s="537">
        <f t="shared" si="0"/>
        <v>0</v>
      </c>
      <c r="J27" s="538">
        <v>0</v>
      </c>
      <c r="K27" s="536">
        <f t="shared" si="1"/>
        <v>0</v>
      </c>
      <c r="L27" s="538">
        <v>0</v>
      </c>
      <c r="M27" s="536">
        <f t="shared" si="2"/>
        <v>0</v>
      </c>
      <c r="N27" s="580">
        <v>21</v>
      </c>
      <c r="O27" s="540">
        <v>4</v>
      </c>
      <c r="P27" s="541" t="s">
        <v>140</v>
      </c>
    </row>
    <row r="28" spans="1:16" s="541" customFormat="1" ht="11.25" customHeight="1">
      <c r="A28" s="533">
        <v>13</v>
      </c>
      <c r="B28" s="533" t="s">
        <v>138</v>
      </c>
      <c r="C28" s="533" t="s">
        <v>9</v>
      </c>
      <c r="D28" s="534" t="s">
        <v>702</v>
      </c>
      <c r="E28" s="535" t="s">
        <v>703</v>
      </c>
      <c r="F28" s="533" t="s">
        <v>16</v>
      </c>
      <c r="G28" s="536">
        <v>188.9</v>
      </c>
      <c r="H28" s="608">
        <v>0</v>
      </c>
      <c r="I28" s="537">
        <f t="shared" si="0"/>
        <v>0</v>
      </c>
      <c r="J28" s="538">
        <v>0</v>
      </c>
      <c r="K28" s="536">
        <f t="shared" si="1"/>
        <v>0</v>
      </c>
      <c r="L28" s="538">
        <v>0</v>
      </c>
      <c r="M28" s="536">
        <f t="shared" si="2"/>
        <v>0</v>
      </c>
      <c r="N28" s="580">
        <v>21</v>
      </c>
      <c r="O28" s="540">
        <v>4</v>
      </c>
      <c r="P28" s="541" t="s">
        <v>140</v>
      </c>
    </row>
    <row r="29" spans="2:16" s="529" customFormat="1" ht="11.25" customHeight="1">
      <c r="B29" s="530" t="s">
        <v>131</v>
      </c>
      <c r="D29" s="529" t="s">
        <v>209</v>
      </c>
      <c r="E29" s="529" t="s">
        <v>521</v>
      </c>
      <c r="H29" s="579"/>
      <c r="I29" s="531">
        <f>I30</f>
        <v>0</v>
      </c>
      <c r="K29" s="532">
        <f>K30</f>
        <v>0</v>
      </c>
      <c r="M29" s="532">
        <f>M30</f>
        <v>0</v>
      </c>
      <c r="N29" s="579"/>
      <c r="P29" s="529" t="s">
        <v>137</v>
      </c>
    </row>
    <row r="30" spans="1:16" s="541" customFormat="1" ht="11.25" customHeight="1">
      <c r="A30" s="533">
        <v>14</v>
      </c>
      <c r="B30" s="533" t="s">
        <v>138</v>
      </c>
      <c r="C30" s="533" t="s">
        <v>139</v>
      </c>
      <c r="D30" s="534" t="s">
        <v>708</v>
      </c>
      <c r="E30" s="535" t="s">
        <v>709</v>
      </c>
      <c r="F30" s="533" t="s">
        <v>16</v>
      </c>
      <c r="G30" s="536">
        <v>80.8</v>
      </c>
      <c r="H30" s="608">
        <v>0</v>
      </c>
      <c r="I30" s="537">
        <f>ROUND(G30*H30,2)</f>
        <v>0</v>
      </c>
      <c r="J30" s="538">
        <v>0</v>
      </c>
      <c r="K30" s="536">
        <f>G30*J30</f>
        <v>0</v>
      </c>
      <c r="L30" s="538">
        <v>0</v>
      </c>
      <c r="M30" s="536">
        <f>G30*L30</f>
        <v>0</v>
      </c>
      <c r="N30" s="580">
        <v>21</v>
      </c>
      <c r="O30" s="540">
        <v>4</v>
      </c>
      <c r="P30" s="541" t="s">
        <v>140</v>
      </c>
    </row>
    <row r="31" spans="2:16" s="529" customFormat="1" ht="11.25" customHeight="1">
      <c r="B31" s="530" t="s">
        <v>131</v>
      </c>
      <c r="D31" s="529" t="s">
        <v>135</v>
      </c>
      <c r="E31" s="529" t="s">
        <v>136</v>
      </c>
      <c r="H31" s="579"/>
      <c r="I31" s="531">
        <f>SUM(I32:I56)</f>
        <v>0</v>
      </c>
      <c r="K31" s="532">
        <f>SUM(K32:K56)</f>
        <v>0</v>
      </c>
      <c r="M31" s="532">
        <f>SUM(M32:M56)</f>
        <v>0</v>
      </c>
      <c r="N31" s="579"/>
      <c r="P31" s="529" t="s">
        <v>137</v>
      </c>
    </row>
    <row r="32" spans="1:16" s="541" customFormat="1" ht="11.25" customHeight="1">
      <c r="A32" s="533">
        <v>15</v>
      </c>
      <c r="B32" s="533" t="s">
        <v>138</v>
      </c>
      <c r="C32" s="533" t="s">
        <v>139</v>
      </c>
      <c r="D32" s="534" t="s">
        <v>2922</v>
      </c>
      <c r="E32" s="535" t="s">
        <v>2923</v>
      </c>
      <c r="F32" s="533" t="s">
        <v>8</v>
      </c>
      <c r="G32" s="536">
        <v>1</v>
      </c>
      <c r="H32" s="608">
        <v>0</v>
      </c>
      <c r="I32" s="537">
        <f aca="true" t="shared" si="3" ref="I32:I56">ROUND(G32*H32,2)</f>
        <v>0</v>
      </c>
      <c r="J32" s="538">
        <v>0</v>
      </c>
      <c r="K32" s="536">
        <f aca="true" t="shared" si="4" ref="K32:K56">G32*J32</f>
        <v>0</v>
      </c>
      <c r="L32" s="538">
        <v>0</v>
      </c>
      <c r="M32" s="536">
        <f aca="true" t="shared" si="5" ref="M32:M56">G32*L32</f>
        <v>0</v>
      </c>
      <c r="N32" s="580">
        <v>21</v>
      </c>
      <c r="O32" s="540">
        <v>4</v>
      </c>
      <c r="P32" s="541" t="s">
        <v>140</v>
      </c>
    </row>
    <row r="33" spans="1:16" s="541" customFormat="1" ht="11.25" customHeight="1">
      <c r="A33" s="533">
        <v>16</v>
      </c>
      <c r="B33" s="533" t="s">
        <v>138</v>
      </c>
      <c r="C33" s="533" t="s">
        <v>139</v>
      </c>
      <c r="D33" s="534" t="s">
        <v>2924</v>
      </c>
      <c r="E33" s="535" t="s">
        <v>2925</v>
      </c>
      <c r="F33" s="533" t="s">
        <v>8</v>
      </c>
      <c r="G33" s="536">
        <v>1</v>
      </c>
      <c r="H33" s="608">
        <v>0</v>
      </c>
      <c r="I33" s="537">
        <f t="shared" si="3"/>
        <v>0</v>
      </c>
      <c r="J33" s="538">
        <v>0</v>
      </c>
      <c r="K33" s="536">
        <f t="shared" si="4"/>
        <v>0</v>
      </c>
      <c r="L33" s="538">
        <v>0</v>
      </c>
      <c r="M33" s="536">
        <f t="shared" si="5"/>
        <v>0</v>
      </c>
      <c r="N33" s="580">
        <v>21</v>
      </c>
      <c r="O33" s="540">
        <v>4</v>
      </c>
      <c r="P33" s="541" t="s">
        <v>140</v>
      </c>
    </row>
    <row r="34" spans="1:16" s="541" customFormat="1" ht="11.25" customHeight="1">
      <c r="A34" s="533">
        <v>17</v>
      </c>
      <c r="B34" s="533" t="s">
        <v>138</v>
      </c>
      <c r="C34" s="533" t="s">
        <v>139</v>
      </c>
      <c r="D34" s="534" t="s">
        <v>2926</v>
      </c>
      <c r="E34" s="535" t="s">
        <v>2927</v>
      </c>
      <c r="F34" s="533" t="s">
        <v>8</v>
      </c>
      <c r="G34" s="536">
        <v>1</v>
      </c>
      <c r="H34" s="608">
        <v>0</v>
      </c>
      <c r="I34" s="537">
        <f t="shared" si="3"/>
        <v>0</v>
      </c>
      <c r="J34" s="538">
        <v>0</v>
      </c>
      <c r="K34" s="536">
        <f t="shared" si="4"/>
        <v>0</v>
      </c>
      <c r="L34" s="538">
        <v>0</v>
      </c>
      <c r="M34" s="536">
        <f t="shared" si="5"/>
        <v>0</v>
      </c>
      <c r="N34" s="580">
        <v>21</v>
      </c>
      <c r="O34" s="540">
        <v>4</v>
      </c>
      <c r="P34" s="541" t="s">
        <v>140</v>
      </c>
    </row>
    <row r="35" spans="1:16" s="541" customFormat="1" ht="11.25" customHeight="1">
      <c r="A35" s="533">
        <v>18</v>
      </c>
      <c r="B35" s="533" t="s">
        <v>138</v>
      </c>
      <c r="C35" s="533" t="s">
        <v>139</v>
      </c>
      <c r="D35" s="534" t="s">
        <v>2928</v>
      </c>
      <c r="E35" s="535" t="s">
        <v>2929</v>
      </c>
      <c r="F35" s="533" t="s">
        <v>8</v>
      </c>
      <c r="G35" s="536">
        <v>1</v>
      </c>
      <c r="H35" s="608">
        <v>0</v>
      </c>
      <c r="I35" s="537">
        <f t="shared" si="3"/>
        <v>0</v>
      </c>
      <c r="J35" s="538">
        <v>0</v>
      </c>
      <c r="K35" s="536">
        <f t="shared" si="4"/>
        <v>0</v>
      </c>
      <c r="L35" s="538">
        <v>0</v>
      </c>
      <c r="M35" s="536">
        <f t="shared" si="5"/>
        <v>0</v>
      </c>
      <c r="N35" s="580">
        <v>21</v>
      </c>
      <c r="O35" s="540">
        <v>4</v>
      </c>
      <c r="P35" s="541" t="s">
        <v>140</v>
      </c>
    </row>
    <row r="36" spans="1:16" s="541" customFormat="1" ht="11.25" customHeight="1">
      <c r="A36" s="533">
        <v>19</v>
      </c>
      <c r="B36" s="533" t="s">
        <v>138</v>
      </c>
      <c r="C36" s="533" t="s">
        <v>139</v>
      </c>
      <c r="D36" s="534" t="s">
        <v>2930</v>
      </c>
      <c r="E36" s="535" t="s">
        <v>2931</v>
      </c>
      <c r="F36" s="533" t="s">
        <v>8</v>
      </c>
      <c r="G36" s="536">
        <v>1</v>
      </c>
      <c r="H36" s="608">
        <v>0</v>
      </c>
      <c r="I36" s="537">
        <f t="shared" si="3"/>
        <v>0</v>
      </c>
      <c r="J36" s="538">
        <v>0</v>
      </c>
      <c r="K36" s="536">
        <f t="shared" si="4"/>
        <v>0</v>
      </c>
      <c r="L36" s="538">
        <v>0</v>
      </c>
      <c r="M36" s="536">
        <f t="shared" si="5"/>
        <v>0</v>
      </c>
      <c r="N36" s="580">
        <v>21</v>
      </c>
      <c r="O36" s="540">
        <v>4</v>
      </c>
      <c r="P36" s="541" t="s">
        <v>140</v>
      </c>
    </row>
    <row r="37" spans="1:16" s="541" customFormat="1" ht="11.25" customHeight="1">
      <c r="A37" s="533">
        <v>20</v>
      </c>
      <c r="B37" s="533" t="s">
        <v>138</v>
      </c>
      <c r="C37" s="533" t="s">
        <v>139</v>
      </c>
      <c r="D37" s="534" t="s">
        <v>2932</v>
      </c>
      <c r="E37" s="535" t="s">
        <v>2933</v>
      </c>
      <c r="F37" s="533" t="s">
        <v>8</v>
      </c>
      <c r="G37" s="536">
        <v>1</v>
      </c>
      <c r="H37" s="608">
        <v>0</v>
      </c>
      <c r="I37" s="537">
        <f t="shared" si="3"/>
        <v>0</v>
      </c>
      <c r="J37" s="538">
        <v>0</v>
      </c>
      <c r="K37" s="536">
        <f t="shared" si="4"/>
        <v>0</v>
      </c>
      <c r="L37" s="538">
        <v>0</v>
      </c>
      <c r="M37" s="536">
        <f t="shared" si="5"/>
        <v>0</v>
      </c>
      <c r="N37" s="580">
        <v>21</v>
      </c>
      <c r="O37" s="540">
        <v>4</v>
      </c>
      <c r="P37" s="541" t="s">
        <v>140</v>
      </c>
    </row>
    <row r="38" spans="1:16" s="541" customFormat="1" ht="22.5" customHeight="1">
      <c r="A38" s="533">
        <v>21</v>
      </c>
      <c r="B38" s="533" t="s">
        <v>138</v>
      </c>
      <c r="C38" s="533" t="s">
        <v>139</v>
      </c>
      <c r="D38" s="534" t="s">
        <v>2934</v>
      </c>
      <c r="E38" s="535" t="s">
        <v>2935</v>
      </c>
      <c r="F38" s="533" t="s">
        <v>15</v>
      </c>
      <c r="G38" s="536">
        <v>80</v>
      </c>
      <c r="H38" s="608">
        <v>0</v>
      </c>
      <c r="I38" s="537">
        <f t="shared" si="3"/>
        <v>0</v>
      </c>
      <c r="J38" s="538">
        <v>0</v>
      </c>
      <c r="K38" s="536">
        <f t="shared" si="4"/>
        <v>0</v>
      </c>
      <c r="L38" s="538">
        <v>0</v>
      </c>
      <c r="M38" s="536">
        <f t="shared" si="5"/>
        <v>0</v>
      </c>
      <c r="N38" s="580">
        <v>21</v>
      </c>
      <c r="O38" s="540">
        <v>4</v>
      </c>
      <c r="P38" s="541" t="s">
        <v>140</v>
      </c>
    </row>
    <row r="39" spans="1:16" s="563" customFormat="1" ht="11.25" customHeight="1">
      <c r="A39" s="555">
        <v>22</v>
      </c>
      <c r="B39" s="555" t="s">
        <v>141</v>
      </c>
      <c r="C39" s="555" t="s">
        <v>142</v>
      </c>
      <c r="D39" s="556" t="s">
        <v>2936</v>
      </c>
      <c r="E39" s="557" t="s">
        <v>2937</v>
      </c>
      <c r="F39" s="555" t="s">
        <v>8</v>
      </c>
      <c r="G39" s="558">
        <v>14</v>
      </c>
      <c r="H39" s="609">
        <v>0</v>
      </c>
      <c r="I39" s="559">
        <f t="shared" si="3"/>
        <v>0</v>
      </c>
      <c r="J39" s="560">
        <v>0</v>
      </c>
      <c r="K39" s="558">
        <f t="shared" si="4"/>
        <v>0</v>
      </c>
      <c r="L39" s="560">
        <v>0</v>
      </c>
      <c r="M39" s="558">
        <f t="shared" si="5"/>
        <v>0</v>
      </c>
      <c r="N39" s="582">
        <v>21</v>
      </c>
      <c r="O39" s="562">
        <v>8</v>
      </c>
      <c r="P39" s="563" t="s">
        <v>140</v>
      </c>
    </row>
    <row r="40" spans="1:16" s="563" customFormat="1" ht="11.25" customHeight="1">
      <c r="A40" s="555">
        <v>23</v>
      </c>
      <c r="B40" s="555" t="s">
        <v>141</v>
      </c>
      <c r="C40" s="555" t="s">
        <v>142</v>
      </c>
      <c r="D40" s="556" t="s">
        <v>2938</v>
      </c>
      <c r="E40" s="557" t="s">
        <v>2939</v>
      </c>
      <c r="F40" s="555" t="s">
        <v>8</v>
      </c>
      <c r="G40" s="558">
        <v>5</v>
      </c>
      <c r="H40" s="609">
        <v>0</v>
      </c>
      <c r="I40" s="559">
        <f t="shared" si="3"/>
        <v>0</v>
      </c>
      <c r="J40" s="560">
        <v>0</v>
      </c>
      <c r="K40" s="558">
        <f t="shared" si="4"/>
        <v>0</v>
      </c>
      <c r="L40" s="560">
        <v>0</v>
      </c>
      <c r="M40" s="558">
        <f t="shared" si="5"/>
        <v>0</v>
      </c>
      <c r="N40" s="582">
        <v>21</v>
      </c>
      <c r="O40" s="562">
        <v>8</v>
      </c>
      <c r="P40" s="563" t="s">
        <v>140</v>
      </c>
    </row>
    <row r="41" spans="1:16" s="541" customFormat="1" ht="22.5" customHeight="1">
      <c r="A41" s="533">
        <v>24</v>
      </c>
      <c r="B41" s="533" t="s">
        <v>138</v>
      </c>
      <c r="C41" s="533" t="s">
        <v>139</v>
      </c>
      <c r="D41" s="534" t="s">
        <v>2940</v>
      </c>
      <c r="E41" s="535" t="s">
        <v>2941</v>
      </c>
      <c r="F41" s="533" t="s">
        <v>15</v>
      </c>
      <c r="G41" s="536">
        <v>39</v>
      </c>
      <c r="H41" s="608">
        <v>0</v>
      </c>
      <c r="I41" s="537">
        <f t="shared" si="3"/>
        <v>0</v>
      </c>
      <c r="J41" s="538">
        <v>0</v>
      </c>
      <c r="K41" s="536">
        <f t="shared" si="4"/>
        <v>0</v>
      </c>
      <c r="L41" s="538">
        <v>0</v>
      </c>
      <c r="M41" s="536">
        <f t="shared" si="5"/>
        <v>0</v>
      </c>
      <c r="N41" s="580">
        <v>21</v>
      </c>
      <c r="O41" s="540">
        <v>4</v>
      </c>
      <c r="P41" s="541" t="s">
        <v>140</v>
      </c>
    </row>
    <row r="42" spans="1:16" s="563" customFormat="1" ht="11.25" customHeight="1">
      <c r="A42" s="555">
        <v>25</v>
      </c>
      <c r="B42" s="555" t="s">
        <v>141</v>
      </c>
      <c r="C42" s="555" t="s">
        <v>142</v>
      </c>
      <c r="D42" s="556" t="s">
        <v>2942</v>
      </c>
      <c r="E42" s="557" t="s">
        <v>2943</v>
      </c>
      <c r="F42" s="555" t="s">
        <v>8</v>
      </c>
      <c r="G42" s="558">
        <v>7</v>
      </c>
      <c r="H42" s="609">
        <v>0</v>
      </c>
      <c r="I42" s="559">
        <f t="shared" si="3"/>
        <v>0</v>
      </c>
      <c r="J42" s="560">
        <v>0</v>
      </c>
      <c r="K42" s="558">
        <f t="shared" si="4"/>
        <v>0</v>
      </c>
      <c r="L42" s="560">
        <v>0</v>
      </c>
      <c r="M42" s="558">
        <f t="shared" si="5"/>
        <v>0</v>
      </c>
      <c r="N42" s="582">
        <v>21</v>
      </c>
      <c r="O42" s="562">
        <v>8</v>
      </c>
      <c r="P42" s="563" t="s">
        <v>140</v>
      </c>
    </row>
    <row r="43" spans="1:16" s="563" customFormat="1" ht="11.25" customHeight="1">
      <c r="A43" s="555">
        <v>26</v>
      </c>
      <c r="B43" s="555" t="s">
        <v>141</v>
      </c>
      <c r="C43" s="555" t="s">
        <v>142</v>
      </c>
      <c r="D43" s="556" t="s">
        <v>2944</v>
      </c>
      <c r="E43" s="557" t="s">
        <v>2945</v>
      </c>
      <c r="F43" s="555" t="s">
        <v>8</v>
      </c>
      <c r="G43" s="558">
        <v>5</v>
      </c>
      <c r="H43" s="609">
        <v>0</v>
      </c>
      <c r="I43" s="559">
        <f t="shared" si="3"/>
        <v>0</v>
      </c>
      <c r="J43" s="560">
        <v>0</v>
      </c>
      <c r="K43" s="558">
        <f t="shared" si="4"/>
        <v>0</v>
      </c>
      <c r="L43" s="560">
        <v>0</v>
      </c>
      <c r="M43" s="558">
        <f t="shared" si="5"/>
        <v>0</v>
      </c>
      <c r="N43" s="582">
        <v>21</v>
      </c>
      <c r="O43" s="562">
        <v>8</v>
      </c>
      <c r="P43" s="563" t="s">
        <v>140</v>
      </c>
    </row>
    <row r="44" spans="1:16" s="541" customFormat="1" ht="22.5" customHeight="1">
      <c r="A44" s="533">
        <v>27</v>
      </c>
      <c r="B44" s="533" t="s">
        <v>138</v>
      </c>
      <c r="C44" s="533" t="s">
        <v>139</v>
      </c>
      <c r="D44" s="534" t="s">
        <v>2946</v>
      </c>
      <c r="E44" s="535" t="s">
        <v>2947</v>
      </c>
      <c r="F44" s="533" t="s">
        <v>8</v>
      </c>
      <c r="G44" s="536">
        <v>2</v>
      </c>
      <c r="H44" s="608">
        <v>0</v>
      </c>
      <c r="I44" s="537">
        <f t="shared" si="3"/>
        <v>0</v>
      </c>
      <c r="J44" s="538">
        <v>0</v>
      </c>
      <c r="K44" s="536">
        <f t="shared" si="4"/>
        <v>0</v>
      </c>
      <c r="L44" s="538">
        <v>0</v>
      </c>
      <c r="M44" s="536">
        <f t="shared" si="5"/>
        <v>0</v>
      </c>
      <c r="N44" s="580">
        <v>21</v>
      </c>
      <c r="O44" s="540">
        <v>4</v>
      </c>
      <c r="P44" s="541" t="s">
        <v>140</v>
      </c>
    </row>
    <row r="45" spans="1:16" s="541" customFormat="1" ht="22.5" customHeight="1">
      <c r="A45" s="533">
        <v>28</v>
      </c>
      <c r="B45" s="533" t="s">
        <v>138</v>
      </c>
      <c r="C45" s="533" t="s">
        <v>139</v>
      </c>
      <c r="D45" s="534" t="s">
        <v>2948</v>
      </c>
      <c r="E45" s="535" t="s">
        <v>2949</v>
      </c>
      <c r="F45" s="533" t="s">
        <v>8</v>
      </c>
      <c r="G45" s="536">
        <v>2</v>
      </c>
      <c r="H45" s="608">
        <v>0</v>
      </c>
      <c r="I45" s="537">
        <f t="shared" si="3"/>
        <v>0</v>
      </c>
      <c r="J45" s="538">
        <v>0</v>
      </c>
      <c r="K45" s="536">
        <f t="shared" si="4"/>
        <v>0</v>
      </c>
      <c r="L45" s="538">
        <v>0</v>
      </c>
      <c r="M45" s="536">
        <f t="shared" si="5"/>
        <v>0</v>
      </c>
      <c r="N45" s="580">
        <v>21</v>
      </c>
      <c r="O45" s="540">
        <v>4</v>
      </c>
      <c r="P45" s="541" t="s">
        <v>140</v>
      </c>
    </row>
    <row r="46" spans="1:16" s="541" customFormat="1" ht="11.25" customHeight="1">
      <c r="A46" s="533">
        <v>29</v>
      </c>
      <c r="B46" s="533" t="s">
        <v>138</v>
      </c>
      <c r="C46" s="533" t="s">
        <v>139</v>
      </c>
      <c r="D46" s="534" t="s">
        <v>2950</v>
      </c>
      <c r="E46" s="535" t="s">
        <v>2951</v>
      </c>
      <c r="F46" s="533" t="s">
        <v>8</v>
      </c>
      <c r="G46" s="536">
        <v>6</v>
      </c>
      <c r="H46" s="608">
        <v>0</v>
      </c>
      <c r="I46" s="537">
        <f t="shared" si="3"/>
        <v>0</v>
      </c>
      <c r="J46" s="538">
        <v>0</v>
      </c>
      <c r="K46" s="536">
        <f t="shared" si="4"/>
        <v>0</v>
      </c>
      <c r="L46" s="538">
        <v>0</v>
      </c>
      <c r="M46" s="536">
        <f t="shared" si="5"/>
        <v>0</v>
      </c>
      <c r="N46" s="580">
        <v>21</v>
      </c>
      <c r="O46" s="540">
        <v>4</v>
      </c>
      <c r="P46" s="541" t="s">
        <v>140</v>
      </c>
    </row>
    <row r="47" spans="1:16" s="563" customFormat="1" ht="11.25" customHeight="1">
      <c r="A47" s="555">
        <v>30</v>
      </c>
      <c r="B47" s="555" t="s">
        <v>141</v>
      </c>
      <c r="C47" s="555" t="s">
        <v>142</v>
      </c>
      <c r="D47" s="556" t="s">
        <v>2952</v>
      </c>
      <c r="E47" s="557" t="s">
        <v>2953</v>
      </c>
      <c r="F47" s="555" t="s">
        <v>8</v>
      </c>
      <c r="G47" s="558">
        <v>2</v>
      </c>
      <c r="H47" s="609">
        <v>0</v>
      </c>
      <c r="I47" s="559">
        <f t="shared" si="3"/>
        <v>0</v>
      </c>
      <c r="J47" s="560">
        <v>0</v>
      </c>
      <c r="K47" s="558">
        <f t="shared" si="4"/>
        <v>0</v>
      </c>
      <c r="L47" s="560">
        <v>0</v>
      </c>
      <c r="M47" s="558">
        <f t="shared" si="5"/>
        <v>0</v>
      </c>
      <c r="N47" s="582">
        <v>21</v>
      </c>
      <c r="O47" s="562">
        <v>8</v>
      </c>
      <c r="P47" s="563" t="s">
        <v>140</v>
      </c>
    </row>
    <row r="48" spans="1:16" s="563" customFormat="1" ht="11.25" customHeight="1">
      <c r="A48" s="555">
        <v>31</v>
      </c>
      <c r="B48" s="555" t="s">
        <v>141</v>
      </c>
      <c r="C48" s="555" t="s">
        <v>142</v>
      </c>
      <c r="D48" s="556" t="s">
        <v>2954</v>
      </c>
      <c r="E48" s="557" t="s">
        <v>2955</v>
      </c>
      <c r="F48" s="555" t="s">
        <v>8</v>
      </c>
      <c r="G48" s="558">
        <v>3</v>
      </c>
      <c r="H48" s="609">
        <v>0</v>
      </c>
      <c r="I48" s="559">
        <f t="shared" si="3"/>
        <v>0</v>
      </c>
      <c r="J48" s="560">
        <v>0</v>
      </c>
      <c r="K48" s="558">
        <f t="shared" si="4"/>
        <v>0</v>
      </c>
      <c r="L48" s="560">
        <v>0</v>
      </c>
      <c r="M48" s="558">
        <f t="shared" si="5"/>
        <v>0</v>
      </c>
      <c r="N48" s="582">
        <v>21</v>
      </c>
      <c r="O48" s="562">
        <v>8</v>
      </c>
      <c r="P48" s="563" t="s">
        <v>140</v>
      </c>
    </row>
    <row r="49" spans="1:16" s="563" customFormat="1" ht="11.25" customHeight="1">
      <c r="A49" s="555">
        <v>32</v>
      </c>
      <c r="B49" s="555" t="s">
        <v>141</v>
      </c>
      <c r="C49" s="555" t="s">
        <v>142</v>
      </c>
      <c r="D49" s="556" t="s">
        <v>2956</v>
      </c>
      <c r="E49" s="557" t="s">
        <v>2957</v>
      </c>
      <c r="F49" s="555" t="s">
        <v>8</v>
      </c>
      <c r="G49" s="558">
        <v>2</v>
      </c>
      <c r="H49" s="609">
        <v>0</v>
      </c>
      <c r="I49" s="559">
        <f t="shared" si="3"/>
        <v>0</v>
      </c>
      <c r="J49" s="560">
        <v>0</v>
      </c>
      <c r="K49" s="558">
        <f t="shared" si="4"/>
        <v>0</v>
      </c>
      <c r="L49" s="560">
        <v>0</v>
      </c>
      <c r="M49" s="558">
        <f t="shared" si="5"/>
        <v>0</v>
      </c>
      <c r="N49" s="582">
        <v>21</v>
      </c>
      <c r="O49" s="562">
        <v>8</v>
      </c>
      <c r="P49" s="563" t="s">
        <v>140</v>
      </c>
    </row>
    <row r="50" spans="1:16" s="563" customFormat="1" ht="11.25" customHeight="1">
      <c r="A50" s="555">
        <v>33</v>
      </c>
      <c r="B50" s="555" t="s">
        <v>141</v>
      </c>
      <c r="C50" s="555" t="s">
        <v>142</v>
      </c>
      <c r="D50" s="556" t="s">
        <v>2958</v>
      </c>
      <c r="E50" s="557" t="s">
        <v>2959</v>
      </c>
      <c r="F50" s="555" t="s">
        <v>8</v>
      </c>
      <c r="G50" s="558">
        <v>4</v>
      </c>
      <c r="H50" s="609">
        <v>0</v>
      </c>
      <c r="I50" s="559">
        <f t="shared" si="3"/>
        <v>0</v>
      </c>
      <c r="J50" s="560">
        <v>0</v>
      </c>
      <c r="K50" s="558">
        <f t="shared" si="4"/>
        <v>0</v>
      </c>
      <c r="L50" s="560">
        <v>0</v>
      </c>
      <c r="M50" s="558">
        <f t="shared" si="5"/>
        <v>0</v>
      </c>
      <c r="N50" s="582">
        <v>21</v>
      </c>
      <c r="O50" s="562">
        <v>8</v>
      </c>
      <c r="P50" s="563" t="s">
        <v>140</v>
      </c>
    </row>
    <row r="51" spans="1:16" s="563" customFormat="1" ht="11.25" customHeight="1">
      <c r="A51" s="555">
        <v>34</v>
      </c>
      <c r="B51" s="555" t="s">
        <v>141</v>
      </c>
      <c r="C51" s="555" t="s">
        <v>142</v>
      </c>
      <c r="D51" s="556" t="s">
        <v>2960</v>
      </c>
      <c r="E51" s="557" t="s">
        <v>2961</v>
      </c>
      <c r="F51" s="555" t="s">
        <v>8</v>
      </c>
      <c r="G51" s="558">
        <v>6</v>
      </c>
      <c r="H51" s="609">
        <v>0</v>
      </c>
      <c r="I51" s="559">
        <f t="shared" si="3"/>
        <v>0</v>
      </c>
      <c r="J51" s="560">
        <v>0</v>
      </c>
      <c r="K51" s="558">
        <f t="shared" si="4"/>
        <v>0</v>
      </c>
      <c r="L51" s="560">
        <v>0</v>
      </c>
      <c r="M51" s="558">
        <f t="shared" si="5"/>
        <v>0</v>
      </c>
      <c r="N51" s="582">
        <v>21</v>
      </c>
      <c r="O51" s="562">
        <v>8</v>
      </c>
      <c r="P51" s="563" t="s">
        <v>140</v>
      </c>
    </row>
    <row r="52" spans="1:16" s="563" customFormat="1" ht="11.25" customHeight="1">
      <c r="A52" s="555">
        <v>35</v>
      </c>
      <c r="B52" s="555" t="s">
        <v>141</v>
      </c>
      <c r="C52" s="555" t="s">
        <v>142</v>
      </c>
      <c r="D52" s="556" t="s">
        <v>2962</v>
      </c>
      <c r="E52" s="557" t="s">
        <v>2963</v>
      </c>
      <c r="F52" s="555" t="s">
        <v>8</v>
      </c>
      <c r="G52" s="558">
        <v>1</v>
      </c>
      <c r="H52" s="609">
        <v>0</v>
      </c>
      <c r="I52" s="559">
        <f t="shared" si="3"/>
        <v>0</v>
      </c>
      <c r="J52" s="560">
        <v>0</v>
      </c>
      <c r="K52" s="558">
        <f t="shared" si="4"/>
        <v>0</v>
      </c>
      <c r="L52" s="560">
        <v>0</v>
      </c>
      <c r="M52" s="558">
        <f t="shared" si="5"/>
        <v>0</v>
      </c>
      <c r="N52" s="582">
        <v>21</v>
      </c>
      <c r="O52" s="562">
        <v>8</v>
      </c>
      <c r="P52" s="563" t="s">
        <v>140</v>
      </c>
    </row>
    <row r="53" spans="1:16" s="563" customFormat="1" ht="11.25" customHeight="1">
      <c r="A53" s="555">
        <v>36</v>
      </c>
      <c r="B53" s="555" t="s">
        <v>141</v>
      </c>
      <c r="C53" s="555" t="s">
        <v>142</v>
      </c>
      <c r="D53" s="556" t="s">
        <v>2964</v>
      </c>
      <c r="E53" s="557" t="s">
        <v>2965</v>
      </c>
      <c r="F53" s="555" t="s">
        <v>8</v>
      </c>
      <c r="G53" s="558">
        <v>16</v>
      </c>
      <c r="H53" s="609">
        <v>0</v>
      </c>
      <c r="I53" s="559">
        <f t="shared" si="3"/>
        <v>0</v>
      </c>
      <c r="J53" s="560">
        <v>0</v>
      </c>
      <c r="K53" s="558">
        <f t="shared" si="4"/>
        <v>0</v>
      </c>
      <c r="L53" s="560">
        <v>0</v>
      </c>
      <c r="M53" s="558">
        <f t="shared" si="5"/>
        <v>0</v>
      </c>
      <c r="N53" s="582">
        <v>21</v>
      </c>
      <c r="O53" s="562">
        <v>8</v>
      </c>
      <c r="P53" s="563" t="s">
        <v>140</v>
      </c>
    </row>
    <row r="54" spans="1:16" s="563" customFormat="1" ht="22.5" customHeight="1">
      <c r="A54" s="555">
        <v>37</v>
      </c>
      <c r="B54" s="555" t="s">
        <v>141</v>
      </c>
      <c r="C54" s="555" t="s">
        <v>142</v>
      </c>
      <c r="D54" s="556" t="s">
        <v>2966</v>
      </c>
      <c r="E54" s="557" t="s">
        <v>2967</v>
      </c>
      <c r="F54" s="555" t="s">
        <v>8</v>
      </c>
      <c r="G54" s="558">
        <v>4</v>
      </c>
      <c r="H54" s="609">
        <v>0</v>
      </c>
      <c r="I54" s="559">
        <f t="shared" si="3"/>
        <v>0</v>
      </c>
      <c r="J54" s="560">
        <v>0</v>
      </c>
      <c r="K54" s="558">
        <f t="shared" si="4"/>
        <v>0</v>
      </c>
      <c r="L54" s="560">
        <v>0</v>
      </c>
      <c r="M54" s="558">
        <f t="shared" si="5"/>
        <v>0</v>
      </c>
      <c r="N54" s="582">
        <v>21</v>
      </c>
      <c r="O54" s="562">
        <v>8</v>
      </c>
      <c r="P54" s="563" t="s">
        <v>140</v>
      </c>
    </row>
    <row r="55" spans="1:16" s="541" customFormat="1" ht="22.5" customHeight="1">
      <c r="A55" s="533">
        <v>38</v>
      </c>
      <c r="B55" s="533" t="s">
        <v>138</v>
      </c>
      <c r="C55" s="533" t="s">
        <v>139</v>
      </c>
      <c r="D55" s="534" t="s">
        <v>2968</v>
      </c>
      <c r="E55" s="535" t="s">
        <v>2969</v>
      </c>
      <c r="F55" s="533" t="s">
        <v>8</v>
      </c>
      <c r="G55" s="536">
        <v>4</v>
      </c>
      <c r="H55" s="608">
        <v>0</v>
      </c>
      <c r="I55" s="537">
        <f t="shared" si="3"/>
        <v>0</v>
      </c>
      <c r="J55" s="538">
        <v>0</v>
      </c>
      <c r="K55" s="536">
        <f t="shared" si="4"/>
        <v>0</v>
      </c>
      <c r="L55" s="538">
        <v>0</v>
      </c>
      <c r="M55" s="536">
        <f t="shared" si="5"/>
        <v>0</v>
      </c>
      <c r="N55" s="580">
        <v>21</v>
      </c>
      <c r="O55" s="540">
        <v>4</v>
      </c>
      <c r="P55" s="541" t="s">
        <v>140</v>
      </c>
    </row>
    <row r="56" spans="1:16" s="563" customFormat="1" ht="11.25" customHeight="1">
      <c r="A56" s="555">
        <v>39</v>
      </c>
      <c r="B56" s="555" t="s">
        <v>141</v>
      </c>
      <c r="C56" s="555" t="s">
        <v>142</v>
      </c>
      <c r="D56" s="556" t="s">
        <v>2970</v>
      </c>
      <c r="E56" s="557" t="s">
        <v>2971</v>
      </c>
      <c r="F56" s="555" t="s">
        <v>8</v>
      </c>
      <c r="G56" s="558">
        <v>4</v>
      </c>
      <c r="H56" s="609">
        <v>0</v>
      </c>
      <c r="I56" s="559">
        <f t="shared" si="3"/>
        <v>0</v>
      </c>
      <c r="J56" s="560">
        <v>0</v>
      </c>
      <c r="K56" s="558">
        <f t="shared" si="4"/>
        <v>0</v>
      </c>
      <c r="L56" s="560">
        <v>0</v>
      </c>
      <c r="M56" s="558">
        <f t="shared" si="5"/>
        <v>0</v>
      </c>
      <c r="N56" s="582">
        <v>21</v>
      </c>
      <c r="O56" s="562">
        <v>8</v>
      </c>
      <c r="P56" s="563" t="s">
        <v>140</v>
      </c>
    </row>
    <row r="57" spans="2:16" s="529" customFormat="1" ht="11.25" customHeight="1">
      <c r="B57" s="530" t="s">
        <v>131</v>
      </c>
      <c r="D57" s="529" t="s">
        <v>144</v>
      </c>
      <c r="E57" s="529" t="s">
        <v>145</v>
      </c>
      <c r="H57" s="579"/>
      <c r="I57" s="531">
        <f>I58</f>
        <v>0</v>
      </c>
      <c r="K57" s="532">
        <f>K58</f>
        <v>0</v>
      </c>
      <c r="M57" s="532">
        <f>M58</f>
        <v>0</v>
      </c>
      <c r="N57" s="579"/>
      <c r="P57" s="529" t="s">
        <v>137</v>
      </c>
    </row>
    <row r="58" spans="1:16" s="541" customFormat="1" ht="11.25" customHeight="1">
      <c r="A58" s="533">
        <v>40</v>
      </c>
      <c r="B58" s="533" t="s">
        <v>138</v>
      </c>
      <c r="C58" s="533" t="s">
        <v>139</v>
      </c>
      <c r="D58" s="534" t="s">
        <v>146</v>
      </c>
      <c r="E58" s="535" t="s">
        <v>147</v>
      </c>
      <c r="F58" s="533" t="s">
        <v>25</v>
      </c>
      <c r="G58" s="536">
        <v>28.265</v>
      </c>
      <c r="H58" s="608">
        <v>0</v>
      </c>
      <c r="I58" s="537">
        <f>ROUND(G58*H58,2)</f>
        <v>0</v>
      </c>
      <c r="J58" s="538">
        <v>0</v>
      </c>
      <c r="K58" s="536">
        <f>G58*J58</f>
        <v>0</v>
      </c>
      <c r="L58" s="538">
        <v>0</v>
      </c>
      <c r="M58" s="536">
        <f>G58*L58</f>
        <v>0</v>
      </c>
      <c r="N58" s="580">
        <v>21</v>
      </c>
      <c r="O58" s="540">
        <v>4</v>
      </c>
      <c r="P58" s="541" t="s">
        <v>140</v>
      </c>
    </row>
    <row r="59" spans="5:14" s="567" customFormat="1" ht="15">
      <c r="E59" s="567" t="s">
        <v>237</v>
      </c>
      <c r="H59" s="583"/>
      <c r="I59" s="568">
        <f>I14</f>
        <v>0</v>
      </c>
      <c r="K59" s="569">
        <f>K14</f>
        <v>0</v>
      </c>
      <c r="M59" s="569">
        <f>M14</f>
        <v>0</v>
      </c>
      <c r="N59" s="583"/>
    </row>
  </sheetData>
  <printOptions horizontalCentered="1"/>
  <pageMargins left="0.5902777910232544" right="0.5902777910232544" top="0.5902777910232544" bottom="0.5902777910232544" header="0.511805534362793" footer="0.511805534362793"/>
  <pageSetup errors="blank" fitToHeight="999" fitToWidth="1" horizontalDpi="1200" verticalDpi="12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W83"/>
  <sheetViews>
    <sheetView showGridLines="0" workbookViewId="0" topLeftCell="A1">
      <pane ySplit="13" topLeftCell="A35" activePane="bottomLeft" state="frozen"/>
      <selection pane="bottomLeft" activeCell="X22" sqref="X22"/>
    </sheetView>
  </sheetViews>
  <sheetFormatPr defaultColWidth="9.140625" defaultRowHeight="15"/>
  <cols>
    <col min="1" max="1" width="5.57421875" style="505" customWidth="1"/>
    <col min="2" max="2" width="4.421875" style="505" customWidth="1"/>
    <col min="3" max="3" width="4.7109375" style="505" customWidth="1"/>
    <col min="4" max="4" width="12.7109375" style="505" customWidth="1"/>
    <col min="5" max="5" width="55.57421875" style="505" customWidth="1"/>
    <col min="6" max="6" width="4.7109375" style="505" customWidth="1"/>
    <col min="7" max="7" width="9.8515625" style="505" customWidth="1"/>
    <col min="8" max="8" width="9.7109375" style="505" customWidth="1"/>
    <col min="9" max="9" width="13.57421875" style="505" customWidth="1"/>
    <col min="10" max="10" width="10.57421875" style="505" hidden="1" customWidth="1"/>
    <col min="11" max="11" width="10.8515625" style="505" hidden="1" customWidth="1"/>
    <col min="12" max="12" width="9.7109375" style="505" hidden="1" customWidth="1"/>
    <col min="13" max="13" width="11.57421875" style="505" hidden="1" customWidth="1"/>
    <col min="14" max="14" width="5.28125" style="505" customWidth="1"/>
    <col min="15" max="15" width="7.00390625" style="505" hidden="1" customWidth="1"/>
    <col min="16" max="16" width="7.28125" style="505" hidden="1" customWidth="1"/>
    <col min="17" max="19" width="9.140625" style="505" hidden="1" customWidth="1"/>
    <col min="20" max="20" width="18.7109375" style="505" hidden="1" customWidth="1"/>
    <col min="21" max="256" width="9.140625" style="505" customWidth="1"/>
    <col min="257" max="257" width="5.57421875" style="505" customWidth="1"/>
    <col min="258" max="258" width="4.421875" style="505" customWidth="1"/>
    <col min="259" max="259" width="4.7109375" style="505" customWidth="1"/>
    <col min="260" max="260" width="12.7109375" style="505" customWidth="1"/>
    <col min="261" max="261" width="55.57421875" style="505" customWidth="1"/>
    <col min="262" max="262" width="4.7109375" style="505" customWidth="1"/>
    <col min="263" max="263" width="9.8515625" style="505" customWidth="1"/>
    <col min="264" max="264" width="9.7109375" style="505" customWidth="1"/>
    <col min="265" max="265" width="13.57421875" style="505" customWidth="1"/>
    <col min="266" max="269" width="9.140625" style="505" hidden="1" customWidth="1"/>
    <col min="270" max="270" width="5.28125" style="505" customWidth="1"/>
    <col min="271" max="276" width="9.140625" style="505" hidden="1" customWidth="1"/>
    <col min="277" max="512" width="9.140625" style="505" customWidth="1"/>
    <col min="513" max="513" width="5.57421875" style="505" customWidth="1"/>
    <col min="514" max="514" width="4.421875" style="505" customWidth="1"/>
    <col min="515" max="515" width="4.7109375" style="505" customWidth="1"/>
    <col min="516" max="516" width="12.7109375" style="505" customWidth="1"/>
    <col min="517" max="517" width="55.57421875" style="505" customWidth="1"/>
    <col min="518" max="518" width="4.7109375" style="505" customWidth="1"/>
    <col min="519" max="519" width="9.8515625" style="505" customWidth="1"/>
    <col min="520" max="520" width="9.7109375" style="505" customWidth="1"/>
    <col min="521" max="521" width="13.57421875" style="505" customWidth="1"/>
    <col min="522" max="525" width="9.140625" style="505" hidden="1" customWidth="1"/>
    <col min="526" max="526" width="5.28125" style="505" customWidth="1"/>
    <col min="527" max="532" width="9.140625" style="505" hidden="1" customWidth="1"/>
    <col min="533" max="768" width="9.140625" style="505" customWidth="1"/>
    <col min="769" max="769" width="5.57421875" style="505" customWidth="1"/>
    <col min="770" max="770" width="4.421875" style="505" customWidth="1"/>
    <col min="771" max="771" width="4.7109375" style="505" customWidth="1"/>
    <col min="772" max="772" width="12.7109375" style="505" customWidth="1"/>
    <col min="773" max="773" width="55.57421875" style="505" customWidth="1"/>
    <col min="774" max="774" width="4.7109375" style="505" customWidth="1"/>
    <col min="775" max="775" width="9.8515625" style="505" customWidth="1"/>
    <col min="776" max="776" width="9.7109375" style="505" customWidth="1"/>
    <col min="777" max="777" width="13.57421875" style="505" customWidth="1"/>
    <col min="778" max="781" width="9.140625" style="505" hidden="1" customWidth="1"/>
    <col min="782" max="782" width="5.28125" style="505" customWidth="1"/>
    <col min="783" max="788" width="9.140625" style="505" hidden="1" customWidth="1"/>
    <col min="789" max="1024" width="9.140625" style="505" customWidth="1"/>
    <col min="1025" max="1025" width="5.57421875" style="505" customWidth="1"/>
    <col min="1026" max="1026" width="4.421875" style="505" customWidth="1"/>
    <col min="1027" max="1027" width="4.7109375" style="505" customWidth="1"/>
    <col min="1028" max="1028" width="12.7109375" style="505" customWidth="1"/>
    <col min="1029" max="1029" width="55.57421875" style="505" customWidth="1"/>
    <col min="1030" max="1030" width="4.7109375" style="505" customWidth="1"/>
    <col min="1031" max="1031" width="9.8515625" style="505" customWidth="1"/>
    <col min="1032" max="1032" width="9.7109375" style="505" customWidth="1"/>
    <col min="1033" max="1033" width="13.57421875" style="505" customWidth="1"/>
    <col min="1034" max="1037" width="9.140625" style="505" hidden="1" customWidth="1"/>
    <col min="1038" max="1038" width="5.28125" style="505" customWidth="1"/>
    <col min="1039" max="1044" width="9.140625" style="505" hidden="1" customWidth="1"/>
    <col min="1045" max="1280" width="9.140625" style="505" customWidth="1"/>
    <col min="1281" max="1281" width="5.57421875" style="505" customWidth="1"/>
    <col min="1282" max="1282" width="4.421875" style="505" customWidth="1"/>
    <col min="1283" max="1283" width="4.7109375" style="505" customWidth="1"/>
    <col min="1284" max="1284" width="12.7109375" style="505" customWidth="1"/>
    <col min="1285" max="1285" width="55.57421875" style="505" customWidth="1"/>
    <col min="1286" max="1286" width="4.7109375" style="505" customWidth="1"/>
    <col min="1287" max="1287" width="9.8515625" style="505" customWidth="1"/>
    <col min="1288" max="1288" width="9.7109375" style="505" customWidth="1"/>
    <col min="1289" max="1289" width="13.57421875" style="505" customWidth="1"/>
    <col min="1290" max="1293" width="9.140625" style="505" hidden="1" customWidth="1"/>
    <col min="1294" max="1294" width="5.28125" style="505" customWidth="1"/>
    <col min="1295" max="1300" width="9.140625" style="505" hidden="1" customWidth="1"/>
    <col min="1301" max="1536" width="9.140625" style="505" customWidth="1"/>
    <col min="1537" max="1537" width="5.57421875" style="505" customWidth="1"/>
    <col min="1538" max="1538" width="4.421875" style="505" customWidth="1"/>
    <col min="1539" max="1539" width="4.7109375" style="505" customWidth="1"/>
    <col min="1540" max="1540" width="12.7109375" style="505" customWidth="1"/>
    <col min="1541" max="1541" width="55.57421875" style="505" customWidth="1"/>
    <col min="1542" max="1542" width="4.7109375" style="505" customWidth="1"/>
    <col min="1543" max="1543" width="9.8515625" style="505" customWidth="1"/>
    <col min="1544" max="1544" width="9.7109375" style="505" customWidth="1"/>
    <col min="1545" max="1545" width="13.57421875" style="505" customWidth="1"/>
    <col min="1546" max="1549" width="9.140625" style="505" hidden="1" customWidth="1"/>
    <col min="1550" max="1550" width="5.28125" style="505" customWidth="1"/>
    <col min="1551" max="1556" width="9.140625" style="505" hidden="1" customWidth="1"/>
    <col min="1557" max="1792" width="9.140625" style="505" customWidth="1"/>
    <col min="1793" max="1793" width="5.57421875" style="505" customWidth="1"/>
    <col min="1794" max="1794" width="4.421875" style="505" customWidth="1"/>
    <col min="1795" max="1795" width="4.7109375" style="505" customWidth="1"/>
    <col min="1796" max="1796" width="12.7109375" style="505" customWidth="1"/>
    <col min="1797" max="1797" width="55.57421875" style="505" customWidth="1"/>
    <col min="1798" max="1798" width="4.7109375" style="505" customWidth="1"/>
    <col min="1799" max="1799" width="9.8515625" style="505" customWidth="1"/>
    <col min="1800" max="1800" width="9.7109375" style="505" customWidth="1"/>
    <col min="1801" max="1801" width="13.57421875" style="505" customWidth="1"/>
    <col min="1802" max="1805" width="9.140625" style="505" hidden="1" customWidth="1"/>
    <col min="1806" max="1806" width="5.28125" style="505" customWidth="1"/>
    <col min="1807" max="1812" width="9.140625" style="505" hidden="1" customWidth="1"/>
    <col min="1813" max="2048" width="9.140625" style="505" customWidth="1"/>
    <col min="2049" max="2049" width="5.57421875" style="505" customWidth="1"/>
    <col min="2050" max="2050" width="4.421875" style="505" customWidth="1"/>
    <col min="2051" max="2051" width="4.7109375" style="505" customWidth="1"/>
    <col min="2052" max="2052" width="12.7109375" style="505" customWidth="1"/>
    <col min="2053" max="2053" width="55.57421875" style="505" customWidth="1"/>
    <col min="2054" max="2054" width="4.7109375" style="505" customWidth="1"/>
    <col min="2055" max="2055" width="9.8515625" style="505" customWidth="1"/>
    <col min="2056" max="2056" width="9.7109375" style="505" customWidth="1"/>
    <col min="2057" max="2057" width="13.57421875" style="505" customWidth="1"/>
    <col min="2058" max="2061" width="9.140625" style="505" hidden="1" customWidth="1"/>
    <col min="2062" max="2062" width="5.28125" style="505" customWidth="1"/>
    <col min="2063" max="2068" width="9.140625" style="505" hidden="1" customWidth="1"/>
    <col min="2069" max="2304" width="9.140625" style="505" customWidth="1"/>
    <col min="2305" max="2305" width="5.57421875" style="505" customWidth="1"/>
    <col min="2306" max="2306" width="4.421875" style="505" customWidth="1"/>
    <col min="2307" max="2307" width="4.7109375" style="505" customWidth="1"/>
    <col min="2308" max="2308" width="12.7109375" style="505" customWidth="1"/>
    <col min="2309" max="2309" width="55.57421875" style="505" customWidth="1"/>
    <col min="2310" max="2310" width="4.7109375" style="505" customWidth="1"/>
    <col min="2311" max="2311" width="9.8515625" style="505" customWidth="1"/>
    <col min="2312" max="2312" width="9.7109375" style="505" customWidth="1"/>
    <col min="2313" max="2313" width="13.57421875" style="505" customWidth="1"/>
    <col min="2314" max="2317" width="9.140625" style="505" hidden="1" customWidth="1"/>
    <col min="2318" max="2318" width="5.28125" style="505" customWidth="1"/>
    <col min="2319" max="2324" width="9.140625" style="505" hidden="1" customWidth="1"/>
    <col min="2325" max="2560" width="9.140625" style="505" customWidth="1"/>
    <col min="2561" max="2561" width="5.57421875" style="505" customWidth="1"/>
    <col min="2562" max="2562" width="4.421875" style="505" customWidth="1"/>
    <col min="2563" max="2563" width="4.7109375" style="505" customWidth="1"/>
    <col min="2564" max="2564" width="12.7109375" style="505" customWidth="1"/>
    <col min="2565" max="2565" width="55.57421875" style="505" customWidth="1"/>
    <col min="2566" max="2566" width="4.7109375" style="505" customWidth="1"/>
    <col min="2567" max="2567" width="9.8515625" style="505" customWidth="1"/>
    <col min="2568" max="2568" width="9.7109375" style="505" customWidth="1"/>
    <col min="2569" max="2569" width="13.57421875" style="505" customWidth="1"/>
    <col min="2570" max="2573" width="9.140625" style="505" hidden="1" customWidth="1"/>
    <col min="2574" max="2574" width="5.28125" style="505" customWidth="1"/>
    <col min="2575" max="2580" width="9.140625" style="505" hidden="1" customWidth="1"/>
    <col min="2581" max="2816" width="9.140625" style="505" customWidth="1"/>
    <col min="2817" max="2817" width="5.57421875" style="505" customWidth="1"/>
    <col min="2818" max="2818" width="4.421875" style="505" customWidth="1"/>
    <col min="2819" max="2819" width="4.7109375" style="505" customWidth="1"/>
    <col min="2820" max="2820" width="12.7109375" style="505" customWidth="1"/>
    <col min="2821" max="2821" width="55.57421875" style="505" customWidth="1"/>
    <col min="2822" max="2822" width="4.7109375" style="505" customWidth="1"/>
    <col min="2823" max="2823" width="9.8515625" style="505" customWidth="1"/>
    <col min="2824" max="2824" width="9.7109375" style="505" customWidth="1"/>
    <col min="2825" max="2825" width="13.57421875" style="505" customWidth="1"/>
    <col min="2826" max="2829" width="9.140625" style="505" hidden="1" customWidth="1"/>
    <col min="2830" max="2830" width="5.28125" style="505" customWidth="1"/>
    <col min="2831" max="2836" width="9.140625" style="505" hidden="1" customWidth="1"/>
    <col min="2837" max="3072" width="9.140625" style="505" customWidth="1"/>
    <col min="3073" max="3073" width="5.57421875" style="505" customWidth="1"/>
    <col min="3074" max="3074" width="4.421875" style="505" customWidth="1"/>
    <col min="3075" max="3075" width="4.7109375" style="505" customWidth="1"/>
    <col min="3076" max="3076" width="12.7109375" style="505" customWidth="1"/>
    <col min="3077" max="3077" width="55.57421875" style="505" customWidth="1"/>
    <col min="3078" max="3078" width="4.7109375" style="505" customWidth="1"/>
    <col min="3079" max="3079" width="9.8515625" style="505" customWidth="1"/>
    <col min="3080" max="3080" width="9.7109375" style="505" customWidth="1"/>
    <col min="3081" max="3081" width="13.57421875" style="505" customWidth="1"/>
    <col min="3082" max="3085" width="9.140625" style="505" hidden="1" customWidth="1"/>
    <col min="3086" max="3086" width="5.28125" style="505" customWidth="1"/>
    <col min="3087" max="3092" width="9.140625" style="505" hidden="1" customWidth="1"/>
    <col min="3093" max="3328" width="9.140625" style="505" customWidth="1"/>
    <col min="3329" max="3329" width="5.57421875" style="505" customWidth="1"/>
    <col min="3330" max="3330" width="4.421875" style="505" customWidth="1"/>
    <col min="3331" max="3331" width="4.7109375" style="505" customWidth="1"/>
    <col min="3332" max="3332" width="12.7109375" style="505" customWidth="1"/>
    <col min="3333" max="3333" width="55.57421875" style="505" customWidth="1"/>
    <col min="3334" max="3334" width="4.7109375" style="505" customWidth="1"/>
    <col min="3335" max="3335" width="9.8515625" style="505" customWidth="1"/>
    <col min="3336" max="3336" width="9.7109375" style="505" customWidth="1"/>
    <col min="3337" max="3337" width="13.57421875" style="505" customWidth="1"/>
    <col min="3338" max="3341" width="9.140625" style="505" hidden="1" customWidth="1"/>
    <col min="3342" max="3342" width="5.28125" style="505" customWidth="1"/>
    <col min="3343" max="3348" width="9.140625" style="505" hidden="1" customWidth="1"/>
    <col min="3349" max="3584" width="9.140625" style="505" customWidth="1"/>
    <col min="3585" max="3585" width="5.57421875" style="505" customWidth="1"/>
    <col min="3586" max="3586" width="4.421875" style="505" customWidth="1"/>
    <col min="3587" max="3587" width="4.7109375" style="505" customWidth="1"/>
    <col min="3588" max="3588" width="12.7109375" style="505" customWidth="1"/>
    <col min="3589" max="3589" width="55.57421875" style="505" customWidth="1"/>
    <col min="3590" max="3590" width="4.7109375" style="505" customWidth="1"/>
    <col min="3591" max="3591" width="9.8515625" style="505" customWidth="1"/>
    <col min="3592" max="3592" width="9.7109375" style="505" customWidth="1"/>
    <col min="3593" max="3593" width="13.57421875" style="505" customWidth="1"/>
    <col min="3594" max="3597" width="9.140625" style="505" hidden="1" customWidth="1"/>
    <col min="3598" max="3598" width="5.28125" style="505" customWidth="1"/>
    <col min="3599" max="3604" width="9.140625" style="505" hidden="1" customWidth="1"/>
    <col min="3605" max="3840" width="9.140625" style="505" customWidth="1"/>
    <col min="3841" max="3841" width="5.57421875" style="505" customWidth="1"/>
    <col min="3842" max="3842" width="4.421875" style="505" customWidth="1"/>
    <col min="3843" max="3843" width="4.7109375" style="505" customWidth="1"/>
    <col min="3844" max="3844" width="12.7109375" style="505" customWidth="1"/>
    <col min="3845" max="3845" width="55.57421875" style="505" customWidth="1"/>
    <col min="3846" max="3846" width="4.7109375" style="505" customWidth="1"/>
    <col min="3847" max="3847" width="9.8515625" style="505" customWidth="1"/>
    <col min="3848" max="3848" width="9.7109375" style="505" customWidth="1"/>
    <col min="3849" max="3849" width="13.57421875" style="505" customWidth="1"/>
    <col min="3850" max="3853" width="9.140625" style="505" hidden="1" customWidth="1"/>
    <col min="3854" max="3854" width="5.28125" style="505" customWidth="1"/>
    <col min="3855" max="3860" width="9.140625" style="505" hidden="1" customWidth="1"/>
    <col min="3861" max="4096" width="9.140625" style="505" customWidth="1"/>
    <col min="4097" max="4097" width="5.57421875" style="505" customWidth="1"/>
    <col min="4098" max="4098" width="4.421875" style="505" customWidth="1"/>
    <col min="4099" max="4099" width="4.7109375" style="505" customWidth="1"/>
    <col min="4100" max="4100" width="12.7109375" style="505" customWidth="1"/>
    <col min="4101" max="4101" width="55.57421875" style="505" customWidth="1"/>
    <col min="4102" max="4102" width="4.7109375" style="505" customWidth="1"/>
    <col min="4103" max="4103" width="9.8515625" style="505" customWidth="1"/>
    <col min="4104" max="4104" width="9.7109375" style="505" customWidth="1"/>
    <col min="4105" max="4105" width="13.57421875" style="505" customWidth="1"/>
    <col min="4106" max="4109" width="9.140625" style="505" hidden="1" customWidth="1"/>
    <col min="4110" max="4110" width="5.28125" style="505" customWidth="1"/>
    <col min="4111" max="4116" width="9.140625" style="505" hidden="1" customWidth="1"/>
    <col min="4117" max="4352" width="9.140625" style="505" customWidth="1"/>
    <col min="4353" max="4353" width="5.57421875" style="505" customWidth="1"/>
    <col min="4354" max="4354" width="4.421875" style="505" customWidth="1"/>
    <col min="4355" max="4355" width="4.7109375" style="505" customWidth="1"/>
    <col min="4356" max="4356" width="12.7109375" style="505" customWidth="1"/>
    <col min="4357" max="4357" width="55.57421875" style="505" customWidth="1"/>
    <col min="4358" max="4358" width="4.7109375" style="505" customWidth="1"/>
    <col min="4359" max="4359" width="9.8515625" style="505" customWidth="1"/>
    <col min="4360" max="4360" width="9.7109375" style="505" customWidth="1"/>
    <col min="4361" max="4361" width="13.57421875" style="505" customWidth="1"/>
    <col min="4362" max="4365" width="9.140625" style="505" hidden="1" customWidth="1"/>
    <col min="4366" max="4366" width="5.28125" style="505" customWidth="1"/>
    <col min="4367" max="4372" width="9.140625" style="505" hidden="1" customWidth="1"/>
    <col min="4373" max="4608" width="9.140625" style="505" customWidth="1"/>
    <col min="4609" max="4609" width="5.57421875" style="505" customWidth="1"/>
    <col min="4610" max="4610" width="4.421875" style="505" customWidth="1"/>
    <col min="4611" max="4611" width="4.7109375" style="505" customWidth="1"/>
    <col min="4612" max="4612" width="12.7109375" style="505" customWidth="1"/>
    <col min="4613" max="4613" width="55.57421875" style="505" customWidth="1"/>
    <col min="4614" max="4614" width="4.7109375" style="505" customWidth="1"/>
    <col min="4615" max="4615" width="9.8515625" style="505" customWidth="1"/>
    <col min="4616" max="4616" width="9.7109375" style="505" customWidth="1"/>
    <col min="4617" max="4617" width="13.57421875" style="505" customWidth="1"/>
    <col min="4618" max="4621" width="9.140625" style="505" hidden="1" customWidth="1"/>
    <col min="4622" max="4622" width="5.28125" style="505" customWidth="1"/>
    <col min="4623" max="4628" width="9.140625" style="505" hidden="1" customWidth="1"/>
    <col min="4629" max="4864" width="9.140625" style="505" customWidth="1"/>
    <col min="4865" max="4865" width="5.57421875" style="505" customWidth="1"/>
    <col min="4866" max="4866" width="4.421875" style="505" customWidth="1"/>
    <col min="4867" max="4867" width="4.7109375" style="505" customWidth="1"/>
    <col min="4868" max="4868" width="12.7109375" style="505" customWidth="1"/>
    <col min="4869" max="4869" width="55.57421875" style="505" customWidth="1"/>
    <col min="4870" max="4870" width="4.7109375" style="505" customWidth="1"/>
    <col min="4871" max="4871" width="9.8515625" style="505" customWidth="1"/>
    <col min="4872" max="4872" width="9.7109375" style="505" customWidth="1"/>
    <col min="4873" max="4873" width="13.57421875" style="505" customWidth="1"/>
    <col min="4874" max="4877" width="9.140625" style="505" hidden="1" customWidth="1"/>
    <col min="4878" max="4878" width="5.28125" style="505" customWidth="1"/>
    <col min="4879" max="4884" width="9.140625" style="505" hidden="1" customWidth="1"/>
    <col min="4885" max="5120" width="9.140625" style="505" customWidth="1"/>
    <col min="5121" max="5121" width="5.57421875" style="505" customWidth="1"/>
    <col min="5122" max="5122" width="4.421875" style="505" customWidth="1"/>
    <col min="5123" max="5123" width="4.7109375" style="505" customWidth="1"/>
    <col min="5124" max="5124" width="12.7109375" style="505" customWidth="1"/>
    <col min="5125" max="5125" width="55.57421875" style="505" customWidth="1"/>
    <col min="5126" max="5126" width="4.7109375" style="505" customWidth="1"/>
    <col min="5127" max="5127" width="9.8515625" style="505" customWidth="1"/>
    <col min="5128" max="5128" width="9.7109375" style="505" customWidth="1"/>
    <col min="5129" max="5129" width="13.57421875" style="505" customWidth="1"/>
    <col min="5130" max="5133" width="9.140625" style="505" hidden="1" customWidth="1"/>
    <col min="5134" max="5134" width="5.28125" style="505" customWidth="1"/>
    <col min="5135" max="5140" width="9.140625" style="505" hidden="1" customWidth="1"/>
    <col min="5141" max="5376" width="9.140625" style="505" customWidth="1"/>
    <col min="5377" max="5377" width="5.57421875" style="505" customWidth="1"/>
    <col min="5378" max="5378" width="4.421875" style="505" customWidth="1"/>
    <col min="5379" max="5379" width="4.7109375" style="505" customWidth="1"/>
    <col min="5380" max="5380" width="12.7109375" style="505" customWidth="1"/>
    <col min="5381" max="5381" width="55.57421875" style="505" customWidth="1"/>
    <col min="5382" max="5382" width="4.7109375" style="505" customWidth="1"/>
    <col min="5383" max="5383" width="9.8515625" style="505" customWidth="1"/>
    <col min="5384" max="5384" width="9.7109375" style="505" customWidth="1"/>
    <col min="5385" max="5385" width="13.57421875" style="505" customWidth="1"/>
    <col min="5386" max="5389" width="9.140625" style="505" hidden="1" customWidth="1"/>
    <col min="5390" max="5390" width="5.28125" style="505" customWidth="1"/>
    <col min="5391" max="5396" width="9.140625" style="505" hidden="1" customWidth="1"/>
    <col min="5397" max="5632" width="9.140625" style="505" customWidth="1"/>
    <col min="5633" max="5633" width="5.57421875" style="505" customWidth="1"/>
    <col min="5634" max="5634" width="4.421875" style="505" customWidth="1"/>
    <col min="5635" max="5635" width="4.7109375" style="505" customWidth="1"/>
    <col min="5636" max="5636" width="12.7109375" style="505" customWidth="1"/>
    <col min="5637" max="5637" width="55.57421875" style="505" customWidth="1"/>
    <col min="5638" max="5638" width="4.7109375" style="505" customWidth="1"/>
    <col min="5639" max="5639" width="9.8515625" style="505" customWidth="1"/>
    <col min="5640" max="5640" width="9.7109375" style="505" customWidth="1"/>
    <col min="5641" max="5641" width="13.57421875" style="505" customWidth="1"/>
    <col min="5642" max="5645" width="9.140625" style="505" hidden="1" customWidth="1"/>
    <col min="5646" max="5646" width="5.28125" style="505" customWidth="1"/>
    <col min="5647" max="5652" width="9.140625" style="505" hidden="1" customWidth="1"/>
    <col min="5653" max="5888" width="9.140625" style="505" customWidth="1"/>
    <col min="5889" max="5889" width="5.57421875" style="505" customWidth="1"/>
    <col min="5890" max="5890" width="4.421875" style="505" customWidth="1"/>
    <col min="5891" max="5891" width="4.7109375" style="505" customWidth="1"/>
    <col min="5892" max="5892" width="12.7109375" style="505" customWidth="1"/>
    <col min="5893" max="5893" width="55.57421875" style="505" customWidth="1"/>
    <col min="5894" max="5894" width="4.7109375" style="505" customWidth="1"/>
    <col min="5895" max="5895" width="9.8515625" style="505" customWidth="1"/>
    <col min="5896" max="5896" width="9.7109375" style="505" customWidth="1"/>
    <col min="5897" max="5897" width="13.57421875" style="505" customWidth="1"/>
    <col min="5898" max="5901" width="9.140625" style="505" hidden="1" customWidth="1"/>
    <col min="5902" max="5902" width="5.28125" style="505" customWidth="1"/>
    <col min="5903" max="5908" width="9.140625" style="505" hidden="1" customWidth="1"/>
    <col min="5909" max="6144" width="9.140625" style="505" customWidth="1"/>
    <col min="6145" max="6145" width="5.57421875" style="505" customWidth="1"/>
    <col min="6146" max="6146" width="4.421875" style="505" customWidth="1"/>
    <col min="6147" max="6147" width="4.7109375" style="505" customWidth="1"/>
    <col min="6148" max="6148" width="12.7109375" style="505" customWidth="1"/>
    <col min="6149" max="6149" width="55.57421875" style="505" customWidth="1"/>
    <col min="6150" max="6150" width="4.7109375" style="505" customWidth="1"/>
    <col min="6151" max="6151" width="9.8515625" style="505" customWidth="1"/>
    <col min="6152" max="6152" width="9.7109375" style="505" customWidth="1"/>
    <col min="6153" max="6153" width="13.57421875" style="505" customWidth="1"/>
    <col min="6154" max="6157" width="9.140625" style="505" hidden="1" customWidth="1"/>
    <col min="6158" max="6158" width="5.28125" style="505" customWidth="1"/>
    <col min="6159" max="6164" width="9.140625" style="505" hidden="1" customWidth="1"/>
    <col min="6165" max="6400" width="9.140625" style="505" customWidth="1"/>
    <col min="6401" max="6401" width="5.57421875" style="505" customWidth="1"/>
    <col min="6402" max="6402" width="4.421875" style="505" customWidth="1"/>
    <col min="6403" max="6403" width="4.7109375" style="505" customWidth="1"/>
    <col min="6404" max="6404" width="12.7109375" style="505" customWidth="1"/>
    <col min="6405" max="6405" width="55.57421875" style="505" customWidth="1"/>
    <col min="6406" max="6406" width="4.7109375" style="505" customWidth="1"/>
    <col min="6407" max="6407" width="9.8515625" style="505" customWidth="1"/>
    <col min="6408" max="6408" width="9.7109375" style="505" customWidth="1"/>
    <col min="6409" max="6409" width="13.57421875" style="505" customWidth="1"/>
    <col min="6410" max="6413" width="9.140625" style="505" hidden="1" customWidth="1"/>
    <col min="6414" max="6414" width="5.28125" style="505" customWidth="1"/>
    <col min="6415" max="6420" width="9.140625" style="505" hidden="1" customWidth="1"/>
    <col min="6421" max="6656" width="9.140625" style="505" customWidth="1"/>
    <col min="6657" max="6657" width="5.57421875" style="505" customWidth="1"/>
    <col min="6658" max="6658" width="4.421875" style="505" customWidth="1"/>
    <col min="6659" max="6659" width="4.7109375" style="505" customWidth="1"/>
    <col min="6660" max="6660" width="12.7109375" style="505" customWidth="1"/>
    <col min="6661" max="6661" width="55.57421875" style="505" customWidth="1"/>
    <col min="6662" max="6662" width="4.7109375" style="505" customWidth="1"/>
    <col min="6663" max="6663" width="9.8515625" style="505" customWidth="1"/>
    <col min="6664" max="6664" width="9.7109375" style="505" customWidth="1"/>
    <col min="6665" max="6665" width="13.57421875" style="505" customWidth="1"/>
    <col min="6666" max="6669" width="9.140625" style="505" hidden="1" customWidth="1"/>
    <col min="6670" max="6670" width="5.28125" style="505" customWidth="1"/>
    <col min="6671" max="6676" width="9.140625" style="505" hidden="1" customWidth="1"/>
    <col min="6677" max="6912" width="9.140625" style="505" customWidth="1"/>
    <col min="6913" max="6913" width="5.57421875" style="505" customWidth="1"/>
    <col min="6914" max="6914" width="4.421875" style="505" customWidth="1"/>
    <col min="6915" max="6915" width="4.7109375" style="505" customWidth="1"/>
    <col min="6916" max="6916" width="12.7109375" style="505" customWidth="1"/>
    <col min="6917" max="6917" width="55.57421875" style="505" customWidth="1"/>
    <col min="6918" max="6918" width="4.7109375" style="505" customWidth="1"/>
    <col min="6919" max="6919" width="9.8515625" style="505" customWidth="1"/>
    <col min="6920" max="6920" width="9.7109375" style="505" customWidth="1"/>
    <col min="6921" max="6921" width="13.57421875" style="505" customWidth="1"/>
    <col min="6922" max="6925" width="9.140625" style="505" hidden="1" customWidth="1"/>
    <col min="6926" max="6926" width="5.28125" style="505" customWidth="1"/>
    <col min="6927" max="6932" width="9.140625" style="505" hidden="1" customWidth="1"/>
    <col min="6933" max="7168" width="9.140625" style="505" customWidth="1"/>
    <col min="7169" max="7169" width="5.57421875" style="505" customWidth="1"/>
    <col min="7170" max="7170" width="4.421875" style="505" customWidth="1"/>
    <col min="7171" max="7171" width="4.7109375" style="505" customWidth="1"/>
    <col min="7172" max="7172" width="12.7109375" style="505" customWidth="1"/>
    <col min="7173" max="7173" width="55.57421875" style="505" customWidth="1"/>
    <col min="7174" max="7174" width="4.7109375" style="505" customWidth="1"/>
    <col min="7175" max="7175" width="9.8515625" style="505" customWidth="1"/>
    <col min="7176" max="7176" width="9.7109375" style="505" customWidth="1"/>
    <col min="7177" max="7177" width="13.57421875" style="505" customWidth="1"/>
    <col min="7178" max="7181" width="9.140625" style="505" hidden="1" customWidth="1"/>
    <col min="7182" max="7182" width="5.28125" style="505" customWidth="1"/>
    <col min="7183" max="7188" width="9.140625" style="505" hidden="1" customWidth="1"/>
    <col min="7189" max="7424" width="9.140625" style="505" customWidth="1"/>
    <col min="7425" max="7425" width="5.57421875" style="505" customWidth="1"/>
    <col min="7426" max="7426" width="4.421875" style="505" customWidth="1"/>
    <col min="7427" max="7427" width="4.7109375" style="505" customWidth="1"/>
    <col min="7428" max="7428" width="12.7109375" style="505" customWidth="1"/>
    <col min="7429" max="7429" width="55.57421875" style="505" customWidth="1"/>
    <col min="7430" max="7430" width="4.7109375" style="505" customWidth="1"/>
    <col min="7431" max="7431" width="9.8515625" style="505" customWidth="1"/>
    <col min="7432" max="7432" width="9.7109375" style="505" customWidth="1"/>
    <col min="7433" max="7433" width="13.57421875" style="505" customWidth="1"/>
    <col min="7434" max="7437" width="9.140625" style="505" hidden="1" customWidth="1"/>
    <col min="7438" max="7438" width="5.28125" style="505" customWidth="1"/>
    <col min="7439" max="7444" width="9.140625" style="505" hidden="1" customWidth="1"/>
    <col min="7445" max="7680" width="9.140625" style="505" customWidth="1"/>
    <col min="7681" max="7681" width="5.57421875" style="505" customWidth="1"/>
    <col min="7682" max="7682" width="4.421875" style="505" customWidth="1"/>
    <col min="7683" max="7683" width="4.7109375" style="505" customWidth="1"/>
    <col min="7684" max="7684" width="12.7109375" style="505" customWidth="1"/>
    <col min="7685" max="7685" width="55.57421875" style="505" customWidth="1"/>
    <col min="7686" max="7686" width="4.7109375" style="505" customWidth="1"/>
    <col min="7687" max="7687" width="9.8515625" style="505" customWidth="1"/>
    <col min="7688" max="7688" width="9.7109375" style="505" customWidth="1"/>
    <col min="7689" max="7689" width="13.57421875" style="505" customWidth="1"/>
    <col min="7690" max="7693" width="9.140625" style="505" hidden="1" customWidth="1"/>
    <col min="7694" max="7694" width="5.28125" style="505" customWidth="1"/>
    <col min="7695" max="7700" width="9.140625" style="505" hidden="1" customWidth="1"/>
    <col min="7701" max="7936" width="9.140625" style="505" customWidth="1"/>
    <col min="7937" max="7937" width="5.57421875" style="505" customWidth="1"/>
    <col min="7938" max="7938" width="4.421875" style="505" customWidth="1"/>
    <col min="7939" max="7939" width="4.7109375" style="505" customWidth="1"/>
    <col min="7940" max="7940" width="12.7109375" style="505" customWidth="1"/>
    <col min="7941" max="7941" width="55.57421875" style="505" customWidth="1"/>
    <col min="7942" max="7942" width="4.7109375" style="505" customWidth="1"/>
    <col min="7943" max="7943" width="9.8515625" style="505" customWidth="1"/>
    <col min="7944" max="7944" width="9.7109375" style="505" customWidth="1"/>
    <col min="7945" max="7945" width="13.57421875" style="505" customWidth="1"/>
    <col min="7946" max="7949" width="9.140625" style="505" hidden="1" customWidth="1"/>
    <col min="7950" max="7950" width="5.28125" style="505" customWidth="1"/>
    <col min="7951" max="7956" width="9.140625" style="505" hidden="1" customWidth="1"/>
    <col min="7957" max="8192" width="9.140625" style="505" customWidth="1"/>
    <col min="8193" max="8193" width="5.57421875" style="505" customWidth="1"/>
    <col min="8194" max="8194" width="4.421875" style="505" customWidth="1"/>
    <col min="8195" max="8195" width="4.7109375" style="505" customWidth="1"/>
    <col min="8196" max="8196" width="12.7109375" style="505" customWidth="1"/>
    <col min="8197" max="8197" width="55.57421875" style="505" customWidth="1"/>
    <col min="8198" max="8198" width="4.7109375" style="505" customWidth="1"/>
    <col min="8199" max="8199" width="9.8515625" style="505" customWidth="1"/>
    <col min="8200" max="8200" width="9.7109375" style="505" customWidth="1"/>
    <col min="8201" max="8201" width="13.57421875" style="505" customWidth="1"/>
    <col min="8202" max="8205" width="9.140625" style="505" hidden="1" customWidth="1"/>
    <col min="8206" max="8206" width="5.28125" style="505" customWidth="1"/>
    <col min="8207" max="8212" width="9.140625" style="505" hidden="1" customWidth="1"/>
    <col min="8213" max="8448" width="9.140625" style="505" customWidth="1"/>
    <col min="8449" max="8449" width="5.57421875" style="505" customWidth="1"/>
    <col min="8450" max="8450" width="4.421875" style="505" customWidth="1"/>
    <col min="8451" max="8451" width="4.7109375" style="505" customWidth="1"/>
    <col min="8452" max="8452" width="12.7109375" style="505" customWidth="1"/>
    <col min="8453" max="8453" width="55.57421875" style="505" customWidth="1"/>
    <col min="8454" max="8454" width="4.7109375" style="505" customWidth="1"/>
    <col min="8455" max="8455" width="9.8515625" style="505" customWidth="1"/>
    <col min="8456" max="8456" width="9.7109375" style="505" customWidth="1"/>
    <col min="8457" max="8457" width="13.57421875" style="505" customWidth="1"/>
    <col min="8458" max="8461" width="9.140625" style="505" hidden="1" customWidth="1"/>
    <col min="8462" max="8462" width="5.28125" style="505" customWidth="1"/>
    <col min="8463" max="8468" width="9.140625" style="505" hidden="1" customWidth="1"/>
    <col min="8469" max="8704" width="9.140625" style="505" customWidth="1"/>
    <col min="8705" max="8705" width="5.57421875" style="505" customWidth="1"/>
    <col min="8706" max="8706" width="4.421875" style="505" customWidth="1"/>
    <col min="8707" max="8707" width="4.7109375" style="505" customWidth="1"/>
    <col min="8708" max="8708" width="12.7109375" style="505" customWidth="1"/>
    <col min="8709" max="8709" width="55.57421875" style="505" customWidth="1"/>
    <col min="8710" max="8710" width="4.7109375" style="505" customWidth="1"/>
    <col min="8711" max="8711" width="9.8515625" style="505" customWidth="1"/>
    <col min="8712" max="8712" width="9.7109375" style="505" customWidth="1"/>
    <col min="8713" max="8713" width="13.57421875" style="505" customWidth="1"/>
    <col min="8714" max="8717" width="9.140625" style="505" hidden="1" customWidth="1"/>
    <col min="8718" max="8718" width="5.28125" style="505" customWidth="1"/>
    <col min="8719" max="8724" width="9.140625" style="505" hidden="1" customWidth="1"/>
    <col min="8725" max="8960" width="9.140625" style="505" customWidth="1"/>
    <col min="8961" max="8961" width="5.57421875" style="505" customWidth="1"/>
    <col min="8962" max="8962" width="4.421875" style="505" customWidth="1"/>
    <col min="8963" max="8963" width="4.7109375" style="505" customWidth="1"/>
    <col min="8964" max="8964" width="12.7109375" style="505" customWidth="1"/>
    <col min="8965" max="8965" width="55.57421875" style="505" customWidth="1"/>
    <col min="8966" max="8966" width="4.7109375" style="505" customWidth="1"/>
    <col min="8967" max="8967" width="9.8515625" style="505" customWidth="1"/>
    <col min="8968" max="8968" width="9.7109375" style="505" customWidth="1"/>
    <col min="8969" max="8969" width="13.57421875" style="505" customWidth="1"/>
    <col min="8970" max="8973" width="9.140625" style="505" hidden="1" customWidth="1"/>
    <col min="8974" max="8974" width="5.28125" style="505" customWidth="1"/>
    <col min="8975" max="8980" width="9.140625" style="505" hidden="1" customWidth="1"/>
    <col min="8981" max="9216" width="9.140625" style="505" customWidth="1"/>
    <col min="9217" max="9217" width="5.57421875" style="505" customWidth="1"/>
    <col min="9218" max="9218" width="4.421875" style="505" customWidth="1"/>
    <col min="9219" max="9219" width="4.7109375" style="505" customWidth="1"/>
    <col min="9220" max="9220" width="12.7109375" style="505" customWidth="1"/>
    <col min="9221" max="9221" width="55.57421875" style="505" customWidth="1"/>
    <col min="9222" max="9222" width="4.7109375" style="505" customWidth="1"/>
    <col min="9223" max="9223" width="9.8515625" style="505" customWidth="1"/>
    <col min="9224" max="9224" width="9.7109375" style="505" customWidth="1"/>
    <col min="9225" max="9225" width="13.57421875" style="505" customWidth="1"/>
    <col min="9226" max="9229" width="9.140625" style="505" hidden="1" customWidth="1"/>
    <col min="9230" max="9230" width="5.28125" style="505" customWidth="1"/>
    <col min="9231" max="9236" width="9.140625" style="505" hidden="1" customWidth="1"/>
    <col min="9237" max="9472" width="9.140625" style="505" customWidth="1"/>
    <col min="9473" max="9473" width="5.57421875" style="505" customWidth="1"/>
    <col min="9474" max="9474" width="4.421875" style="505" customWidth="1"/>
    <col min="9475" max="9475" width="4.7109375" style="505" customWidth="1"/>
    <col min="9476" max="9476" width="12.7109375" style="505" customWidth="1"/>
    <col min="9477" max="9477" width="55.57421875" style="505" customWidth="1"/>
    <col min="9478" max="9478" width="4.7109375" style="505" customWidth="1"/>
    <col min="9479" max="9479" width="9.8515625" style="505" customWidth="1"/>
    <col min="9480" max="9480" width="9.7109375" style="505" customWidth="1"/>
    <col min="9481" max="9481" width="13.57421875" style="505" customWidth="1"/>
    <col min="9482" max="9485" width="9.140625" style="505" hidden="1" customWidth="1"/>
    <col min="9486" max="9486" width="5.28125" style="505" customWidth="1"/>
    <col min="9487" max="9492" width="9.140625" style="505" hidden="1" customWidth="1"/>
    <col min="9493" max="9728" width="9.140625" style="505" customWidth="1"/>
    <col min="9729" max="9729" width="5.57421875" style="505" customWidth="1"/>
    <col min="9730" max="9730" width="4.421875" style="505" customWidth="1"/>
    <col min="9731" max="9731" width="4.7109375" style="505" customWidth="1"/>
    <col min="9732" max="9732" width="12.7109375" style="505" customWidth="1"/>
    <col min="9733" max="9733" width="55.57421875" style="505" customWidth="1"/>
    <col min="9734" max="9734" width="4.7109375" style="505" customWidth="1"/>
    <col min="9735" max="9735" width="9.8515625" style="505" customWidth="1"/>
    <col min="9736" max="9736" width="9.7109375" style="505" customWidth="1"/>
    <col min="9737" max="9737" width="13.57421875" style="505" customWidth="1"/>
    <col min="9738" max="9741" width="9.140625" style="505" hidden="1" customWidth="1"/>
    <col min="9742" max="9742" width="5.28125" style="505" customWidth="1"/>
    <col min="9743" max="9748" width="9.140625" style="505" hidden="1" customWidth="1"/>
    <col min="9749" max="9984" width="9.140625" style="505" customWidth="1"/>
    <col min="9985" max="9985" width="5.57421875" style="505" customWidth="1"/>
    <col min="9986" max="9986" width="4.421875" style="505" customWidth="1"/>
    <col min="9987" max="9987" width="4.7109375" style="505" customWidth="1"/>
    <col min="9988" max="9988" width="12.7109375" style="505" customWidth="1"/>
    <col min="9989" max="9989" width="55.57421875" style="505" customWidth="1"/>
    <col min="9990" max="9990" width="4.7109375" style="505" customWidth="1"/>
    <col min="9991" max="9991" width="9.8515625" style="505" customWidth="1"/>
    <col min="9992" max="9992" width="9.7109375" style="505" customWidth="1"/>
    <col min="9993" max="9993" width="13.57421875" style="505" customWidth="1"/>
    <col min="9994" max="9997" width="9.140625" style="505" hidden="1" customWidth="1"/>
    <col min="9998" max="9998" width="5.28125" style="505" customWidth="1"/>
    <col min="9999" max="10004" width="9.140625" style="505" hidden="1" customWidth="1"/>
    <col min="10005" max="10240" width="9.140625" style="505" customWidth="1"/>
    <col min="10241" max="10241" width="5.57421875" style="505" customWidth="1"/>
    <col min="10242" max="10242" width="4.421875" style="505" customWidth="1"/>
    <col min="10243" max="10243" width="4.7109375" style="505" customWidth="1"/>
    <col min="10244" max="10244" width="12.7109375" style="505" customWidth="1"/>
    <col min="10245" max="10245" width="55.57421875" style="505" customWidth="1"/>
    <col min="10246" max="10246" width="4.7109375" style="505" customWidth="1"/>
    <col min="10247" max="10247" width="9.8515625" style="505" customWidth="1"/>
    <col min="10248" max="10248" width="9.7109375" style="505" customWidth="1"/>
    <col min="10249" max="10249" width="13.57421875" style="505" customWidth="1"/>
    <col min="10250" max="10253" width="9.140625" style="505" hidden="1" customWidth="1"/>
    <col min="10254" max="10254" width="5.28125" style="505" customWidth="1"/>
    <col min="10255" max="10260" width="9.140625" style="505" hidden="1" customWidth="1"/>
    <col min="10261" max="10496" width="9.140625" style="505" customWidth="1"/>
    <col min="10497" max="10497" width="5.57421875" style="505" customWidth="1"/>
    <col min="10498" max="10498" width="4.421875" style="505" customWidth="1"/>
    <col min="10499" max="10499" width="4.7109375" style="505" customWidth="1"/>
    <col min="10500" max="10500" width="12.7109375" style="505" customWidth="1"/>
    <col min="10501" max="10501" width="55.57421875" style="505" customWidth="1"/>
    <col min="10502" max="10502" width="4.7109375" style="505" customWidth="1"/>
    <col min="10503" max="10503" width="9.8515625" style="505" customWidth="1"/>
    <col min="10504" max="10504" width="9.7109375" style="505" customWidth="1"/>
    <col min="10505" max="10505" width="13.57421875" style="505" customWidth="1"/>
    <col min="10506" max="10509" width="9.140625" style="505" hidden="1" customWidth="1"/>
    <col min="10510" max="10510" width="5.28125" style="505" customWidth="1"/>
    <col min="10511" max="10516" width="9.140625" style="505" hidden="1" customWidth="1"/>
    <col min="10517" max="10752" width="9.140625" style="505" customWidth="1"/>
    <col min="10753" max="10753" width="5.57421875" style="505" customWidth="1"/>
    <col min="10754" max="10754" width="4.421875" style="505" customWidth="1"/>
    <col min="10755" max="10755" width="4.7109375" style="505" customWidth="1"/>
    <col min="10756" max="10756" width="12.7109375" style="505" customWidth="1"/>
    <col min="10757" max="10757" width="55.57421875" style="505" customWidth="1"/>
    <col min="10758" max="10758" width="4.7109375" style="505" customWidth="1"/>
    <col min="10759" max="10759" width="9.8515625" style="505" customWidth="1"/>
    <col min="10760" max="10760" width="9.7109375" style="505" customWidth="1"/>
    <col min="10761" max="10761" width="13.57421875" style="505" customWidth="1"/>
    <col min="10762" max="10765" width="9.140625" style="505" hidden="1" customWidth="1"/>
    <col min="10766" max="10766" width="5.28125" style="505" customWidth="1"/>
    <col min="10767" max="10772" width="9.140625" style="505" hidden="1" customWidth="1"/>
    <col min="10773" max="11008" width="9.140625" style="505" customWidth="1"/>
    <col min="11009" max="11009" width="5.57421875" style="505" customWidth="1"/>
    <col min="11010" max="11010" width="4.421875" style="505" customWidth="1"/>
    <col min="11011" max="11011" width="4.7109375" style="505" customWidth="1"/>
    <col min="11012" max="11012" width="12.7109375" style="505" customWidth="1"/>
    <col min="11013" max="11013" width="55.57421875" style="505" customWidth="1"/>
    <col min="11014" max="11014" width="4.7109375" style="505" customWidth="1"/>
    <col min="11015" max="11015" width="9.8515625" style="505" customWidth="1"/>
    <col min="11016" max="11016" width="9.7109375" style="505" customWidth="1"/>
    <col min="11017" max="11017" width="13.57421875" style="505" customWidth="1"/>
    <col min="11018" max="11021" width="9.140625" style="505" hidden="1" customWidth="1"/>
    <col min="11022" max="11022" width="5.28125" style="505" customWidth="1"/>
    <col min="11023" max="11028" width="9.140625" style="505" hidden="1" customWidth="1"/>
    <col min="11029" max="11264" width="9.140625" style="505" customWidth="1"/>
    <col min="11265" max="11265" width="5.57421875" style="505" customWidth="1"/>
    <col min="11266" max="11266" width="4.421875" style="505" customWidth="1"/>
    <col min="11267" max="11267" width="4.7109375" style="505" customWidth="1"/>
    <col min="11268" max="11268" width="12.7109375" style="505" customWidth="1"/>
    <col min="11269" max="11269" width="55.57421875" style="505" customWidth="1"/>
    <col min="11270" max="11270" width="4.7109375" style="505" customWidth="1"/>
    <col min="11271" max="11271" width="9.8515625" style="505" customWidth="1"/>
    <col min="11272" max="11272" width="9.7109375" style="505" customWidth="1"/>
    <col min="11273" max="11273" width="13.57421875" style="505" customWidth="1"/>
    <col min="11274" max="11277" width="9.140625" style="505" hidden="1" customWidth="1"/>
    <col min="11278" max="11278" width="5.28125" style="505" customWidth="1"/>
    <col min="11279" max="11284" width="9.140625" style="505" hidden="1" customWidth="1"/>
    <col min="11285" max="11520" width="9.140625" style="505" customWidth="1"/>
    <col min="11521" max="11521" width="5.57421875" style="505" customWidth="1"/>
    <col min="11522" max="11522" width="4.421875" style="505" customWidth="1"/>
    <col min="11523" max="11523" width="4.7109375" style="505" customWidth="1"/>
    <col min="11524" max="11524" width="12.7109375" style="505" customWidth="1"/>
    <col min="11525" max="11525" width="55.57421875" style="505" customWidth="1"/>
    <col min="11526" max="11526" width="4.7109375" style="505" customWidth="1"/>
    <col min="11527" max="11527" width="9.8515625" style="505" customWidth="1"/>
    <col min="11528" max="11528" width="9.7109375" style="505" customWidth="1"/>
    <col min="11529" max="11529" width="13.57421875" style="505" customWidth="1"/>
    <col min="11530" max="11533" width="9.140625" style="505" hidden="1" customWidth="1"/>
    <col min="11534" max="11534" width="5.28125" style="505" customWidth="1"/>
    <col min="11535" max="11540" width="9.140625" style="505" hidden="1" customWidth="1"/>
    <col min="11541" max="11776" width="9.140625" style="505" customWidth="1"/>
    <col min="11777" max="11777" width="5.57421875" style="505" customWidth="1"/>
    <col min="11778" max="11778" width="4.421875" style="505" customWidth="1"/>
    <col min="11779" max="11779" width="4.7109375" style="505" customWidth="1"/>
    <col min="11780" max="11780" width="12.7109375" style="505" customWidth="1"/>
    <col min="11781" max="11781" width="55.57421875" style="505" customWidth="1"/>
    <col min="11782" max="11782" width="4.7109375" style="505" customWidth="1"/>
    <col min="11783" max="11783" width="9.8515625" style="505" customWidth="1"/>
    <col min="11784" max="11784" width="9.7109375" style="505" customWidth="1"/>
    <col min="11785" max="11785" width="13.57421875" style="505" customWidth="1"/>
    <col min="11786" max="11789" width="9.140625" style="505" hidden="1" customWidth="1"/>
    <col min="11790" max="11790" width="5.28125" style="505" customWidth="1"/>
    <col min="11791" max="11796" width="9.140625" style="505" hidden="1" customWidth="1"/>
    <col min="11797" max="12032" width="9.140625" style="505" customWidth="1"/>
    <col min="12033" max="12033" width="5.57421875" style="505" customWidth="1"/>
    <col min="12034" max="12034" width="4.421875" style="505" customWidth="1"/>
    <col min="12035" max="12035" width="4.7109375" style="505" customWidth="1"/>
    <col min="12036" max="12036" width="12.7109375" style="505" customWidth="1"/>
    <col min="12037" max="12037" width="55.57421875" style="505" customWidth="1"/>
    <col min="12038" max="12038" width="4.7109375" style="505" customWidth="1"/>
    <col min="12039" max="12039" width="9.8515625" style="505" customWidth="1"/>
    <col min="12040" max="12040" width="9.7109375" style="505" customWidth="1"/>
    <col min="12041" max="12041" width="13.57421875" style="505" customWidth="1"/>
    <col min="12042" max="12045" width="9.140625" style="505" hidden="1" customWidth="1"/>
    <col min="12046" max="12046" width="5.28125" style="505" customWidth="1"/>
    <col min="12047" max="12052" width="9.140625" style="505" hidden="1" customWidth="1"/>
    <col min="12053" max="12288" width="9.140625" style="505" customWidth="1"/>
    <col min="12289" max="12289" width="5.57421875" style="505" customWidth="1"/>
    <col min="12290" max="12290" width="4.421875" style="505" customWidth="1"/>
    <col min="12291" max="12291" width="4.7109375" style="505" customWidth="1"/>
    <col min="12292" max="12292" width="12.7109375" style="505" customWidth="1"/>
    <col min="12293" max="12293" width="55.57421875" style="505" customWidth="1"/>
    <col min="12294" max="12294" width="4.7109375" style="505" customWidth="1"/>
    <col min="12295" max="12295" width="9.8515625" style="505" customWidth="1"/>
    <col min="12296" max="12296" width="9.7109375" style="505" customWidth="1"/>
    <col min="12297" max="12297" width="13.57421875" style="505" customWidth="1"/>
    <col min="12298" max="12301" width="9.140625" style="505" hidden="1" customWidth="1"/>
    <col min="12302" max="12302" width="5.28125" style="505" customWidth="1"/>
    <col min="12303" max="12308" width="9.140625" style="505" hidden="1" customWidth="1"/>
    <col min="12309" max="12544" width="9.140625" style="505" customWidth="1"/>
    <col min="12545" max="12545" width="5.57421875" style="505" customWidth="1"/>
    <col min="12546" max="12546" width="4.421875" style="505" customWidth="1"/>
    <col min="12547" max="12547" width="4.7109375" style="505" customWidth="1"/>
    <col min="12548" max="12548" width="12.7109375" style="505" customWidth="1"/>
    <col min="12549" max="12549" width="55.57421875" style="505" customWidth="1"/>
    <col min="12550" max="12550" width="4.7109375" style="505" customWidth="1"/>
    <col min="12551" max="12551" width="9.8515625" style="505" customWidth="1"/>
    <col min="12552" max="12552" width="9.7109375" style="505" customWidth="1"/>
    <col min="12553" max="12553" width="13.57421875" style="505" customWidth="1"/>
    <col min="12554" max="12557" width="9.140625" style="505" hidden="1" customWidth="1"/>
    <col min="12558" max="12558" width="5.28125" style="505" customWidth="1"/>
    <col min="12559" max="12564" width="9.140625" style="505" hidden="1" customWidth="1"/>
    <col min="12565" max="12800" width="9.140625" style="505" customWidth="1"/>
    <col min="12801" max="12801" width="5.57421875" style="505" customWidth="1"/>
    <col min="12802" max="12802" width="4.421875" style="505" customWidth="1"/>
    <col min="12803" max="12803" width="4.7109375" style="505" customWidth="1"/>
    <col min="12804" max="12804" width="12.7109375" style="505" customWidth="1"/>
    <col min="12805" max="12805" width="55.57421875" style="505" customWidth="1"/>
    <col min="12806" max="12806" width="4.7109375" style="505" customWidth="1"/>
    <col min="12807" max="12807" width="9.8515625" style="505" customWidth="1"/>
    <col min="12808" max="12808" width="9.7109375" style="505" customWidth="1"/>
    <col min="12809" max="12809" width="13.57421875" style="505" customWidth="1"/>
    <col min="12810" max="12813" width="9.140625" style="505" hidden="1" customWidth="1"/>
    <col min="12814" max="12814" width="5.28125" style="505" customWidth="1"/>
    <col min="12815" max="12820" width="9.140625" style="505" hidden="1" customWidth="1"/>
    <col min="12821" max="13056" width="9.140625" style="505" customWidth="1"/>
    <col min="13057" max="13057" width="5.57421875" style="505" customWidth="1"/>
    <col min="13058" max="13058" width="4.421875" style="505" customWidth="1"/>
    <col min="13059" max="13059" width="4.7109375" style="505" customWidth="1"/>
    <col min="13060" max="13060" width="12.7109375" style="505" customWidth="1"/>
    <col min="13061" max="13061" width="55.57421875" style="505" customWidth="1"/>
    <col min="13062" max="13062" width="4.7109375" style="505" customWidth="1"/>
    <col min="13063" max="13063" width="9.8515625" style="505" customWidth="1"/>
    <col min="13064" max="13064" width="9.7109375" style="505" customWidth="1"/>
    <col min="13065" max="13065" width="13.57421875" style="505" customWidth="1"/>
    <col min="13066" max="13069" width="9.140625" style="505" hidden="1" customWidth="1"/>
    <col min="13070" max="13070" width="5.28125" style="505" customWidth="1"/>
    <col min="13071" max="13076" width="9.140625" style="505" hidden="1" customWidth="1"/>
    <col min="13077" max="13312" width="9.140625" style="505" customWidth="1"/>
    <col min="13313" max="13313" width="5.57421875" style="505" customWidth="1"/>
    <col min="13314" max="13314" width="4.421875" style="505" customWidth="1"/>
    <col min="13315" max="13315" width="4.7109375" style="505" customWidth="1"/>
    <col min="13316" max="13316" width="12.7109375" style="505" customWidth="1"/>
    <col min="13317" max="13317" width="55.57421875" style="505" customWidth="1"/>
    <col min="13318" max="13318" width="4.7109375" style="505" customWidth="1"/>
    <col min="13319" max="13319" width="9.8515625" style="505" customWidth="1"/>
    <col min="13320" max="13320" width="9.7109375" style="505" customWidth="1"/>
    <col min="13321" max="13321" width="13.57421875" style="505" customWidth="1"/>
    <col min="13322" max="13325" width="9.140625" style="505" hidden="1" customWidth="1"/>
    <col min="13326" max="13326" width="5.28125" style="505" customWidth="1"/>
    <col min="13327" max="13332" width="9.140625" style="505" hidden="1" customWidth="1"/>
    <col min="13333" max="13568" width="9.140625" style="505" customWidth="1"/>
    <col min="13569" max="13569" width="5.57421875" style="505" customWidth="1"/>
    <col min="13570" max="13570" width="4.421875" style="505" customWidth="1"/>
    <col min="13571" max="13571" width="4.7109375" style="505" customWidth="1"/>
    <col min="13572" max="13572" width="12.7109375" style="505" customWidth="1"/>
    <col min="13573" max="13573" width="55.57421875" style="505" customWidth="1"/>
    <col min="13574" max="13574" width="4.7109375" style="505" customWidth="1"/>
    <col min="13575" max="13575" width="9.8515625" style="505" customWidth="1"/>
    <col min="13576" max="13576" width="9.7109375" style="505" customWidth="1"/>
    <col min="13577" max="13577" width="13.57421875" style="505" customWidth="1"/>
    <col min="13578" max="13581" width="9.140625" style="505" hidden="1" customWidth="1"/>
    <col min="13582" max="13582" width="5.28125" style="505" customWidth="1"/>
    <col min="13583" max="13588" width="9.140625" style="505" hidden="1" customWidth="1"/>
    <col min="13589" max="13824" width="9.140625" style="505" customWidth="1"/>
    <col min="13825" max="13825" width="5.57421875" style="505" customWidth="1"/>
    <col min="13826" max="13826" width="4.421875" style="505" customWidth="1"/>
    <col min="13827" max="13827" width="4.7109375" style="505" customWidth="1"/>
    <col min="13828" max="13828" width="12.7109375" style="505" customWidth="1"/>
    <col min="13829" max="13829" width="55.57421875" style="505" customWidth="1"/>
    <col min="13830" max="13830" width="4.7109375" style="505" customWidth="1"/>
    <col min="13831" max="13831" width="9.8515625" style="505" customWidth="1"/>
    <col min="13832" max="13832" width="9.7109375" style="505" customWidth="1"/>
    <col min="13833" max="13833" width="13.57421875" style="505" customWidth="1"/>
    <col min="13834" max="13837" width="9.140625" style="505" hidden="1" customWidth="1"/>
    <col min="13838" max="13838" width="5.28125" style="505" customWidth="1"/>
    <col min="13839" max="13844" width="9.140625" style="505" hidden="1" customWidth="1"/>
    <col min="13845" max="14080" width="9.140625" style="505" customWidth="1"/>
    <col min="14081" max="14081" width="5.57421875" style="505" customWidth="1"/>
    <col min="14082" max="14082" width="4.421875" style="505" customWidth="1"/>
    <col min="14083" max="14083" width="4.7109375" style="505" customWidth="1"/>
    <col min="14084" max="14084" width="12.7109375" style="505" customWidth="1"/>
    <col min="14085" max="14085" width="55.57421875" style="505" customWidth="1"/>
    <col min="14086" max="14086" width="4.7109375" style="505" customWidth="1"/>
    <col min="14087" max="14087" width="9.8515625" style="505" customWidth="1"/>
    <col min="14088" max="14088" width="9.7109375" style="505" customWidth="1"/>
    <col min="14089" max="14089" width="13.57421875" style="505" customWidth="1"/>
    <col min="14090" max="14093" width="9.140625" style="505" hidden="1" customWidth="1"/>
    <col min="14094" max="14094" width="5.28125" style="505" customWidth="1"/>
    <col min="14095" max="14100" width="9.140625" style="505" hidden="1" customWidth="1"/>
    <col min="14101" max="14336" width="9.140625" style="505" customWidth="1"/>
    <col min="14337" max="14337" width="5.57421875" style="505" customWidth="1"/>
    <col min="14338" max="14338" width="4.421875" style="505" customWidth="1"/>
    <col min="14339" max="14339" width="4.7109375" style="505" customWidth="1"/>
    <col min="14340" max="14340" width="12.7109375" style="505" customWidth="1"/>
    <col min="14341" max="14341" width="55.57421875" style="505" customWidth="1"/>
    <col min="14342" max="14342" width="4.7109375" style="505" customWidth="1"/>
    <col min="14343" max="14343" width="9.8515625" style="505" customWidth="1"/>
    <col min="14344" max="14344" width="9.7109375" style="505" customWidth="1"/>
    <col min="14345" max="14345" width="13.57421875" style="505" customWidth="1"/>
    <col min="14346" max="14349" width="9.140625" style="505" hidden="1" customWidth="1"/>
    <col min="14350" max="14350" width="5.28125" style="505" customWidth="1"/>
    <col min="14351" max="14356" width="9.140625" style="505" hidden="1" customWidth="1"/>
    <col min="14357" max="14592" width="9.140625" style="505" customWidth="1"/>
    <col min="14593" max="14593" width="5.57421875" style="505" customWidth="1"/>
    <col min="14594" max="14594" width="4.421875" style="505" customWidth="1"/>
    <col min="14595" max="14595" width="4.7109375" style="505" customWidth="1"/>
    <col min="14596" max="14596" width="12.7109375" style="505" customWidth="1"/>
    <col min="14597" max="14597" width="55.57421875" style="505" customWidth="1"/>
    <col min="14598" max="14598" width="4.7109375" style="505" customWidth="1"/>
    <col min="14599" max="14599" width="9.8515625" style="505" customWidth="1"/>
    <col min="14600" max="14600" width="9.7109375" style="505" customWidth="1"/>
    <col min="14601" max="14601" width="13.57421875" style="505" customWidth="1"/>
    <col min="14602" max="14605" width="9.140625" style="505" hidden="1" customWidth="1"/>
    <col min="14606" max="14606" width="5.28125" style="505" customWidth="1"/>
    <col min="14607" max="14612" width="9.140625" style="505" hidden="1" customWidth="1"/>
    <col min="14613" max="14848" width="9.140625" style="505" customWidth="1"/>
    <col min="14849" max="14849" width="5.57421875" style="505" customWidth="1"/>
    <col min="14850" max="14850" width="4.421875" style="505" customWidth="1"/>
    <col min="14851" max="14851" width="4.7109375" style="505" customWidth="1"/>
    <col min="14852" max="14852" width="12.7109375" style="505" customWidth="1"/>
    <col min="14853" max="14853" width="55.57421875" style="505" customWidth="1"/>
    <col min="14854" max="14854" width="4.7109375" style="505" customWidth="1"/>
    <col min="14855" max="14855" width="9.8515625" style="505" customWidth="1"/>
    <col min="14856" max="14856" width="9.7109375" style="505" customWidth="1"/>
    <col min="14857" max="14857" width="13.57421875" style="505" customWidth="1"/>
    <col min="14858" max="14861" width="9.140625" style="505" hidden="1" customWidth="1"/>
    <col min="14862" max="14862" width="5.28125" style="505" customWidth="1"/>
    <col min="14863" max="14868" width="9.140625" style="505" hidden="1" customWidth="1"/>
    <col min="14869" max="15104" width="9.140625" style="505" customWidth="1"/>
    <col min="15105" max="15105" width="5.57421875" style="505" customWidth="1"/>
    <col min="15106" max="15106" width="4.421875" style="505" customWidth="1"/>
    <col min="15107" max="15107" width="4.7109375" style="505" customWidth="1"/>
    <col min="15108" max="15108" width="12.7109375" style="505" customWidth="1"/>
    <col min="15109" max="15109" width="55.57421875" style="505" customWidth="1"/>
    <col min="15110" max="15110" width="4.7109375" style="505" customWidth="1"/>
    <col min="15111" max="15111" width="9.8515625" style="505" customWidth="1"/>
    <col min="15112" max="15112" width="9.7109375" style="505" customWidth="1"/>
    <col min="15113" max="15113" width="13.57421875" style="505" customWidth="1"/>
    <col min="15114" max="15117" width="9.140625" style="505" hidden="1" customWidth="1"/>
    <col min="15118" max="15118" width="5.28125" style="505" customWidth="1"/>
    <col min="15119" max="15124" width="9.140625" style="505" hidden="1" customWidth="1"/>
    <col min="15125" max="15360" width="9.140625" style="505" customWidth="1"/>
    <col min="15361" max="15361" width="5.57421875" style="505" customWidth="1"/>
    <col min="15362" max="15362" width="4.421875" style="505" customWidth="1"/>
    <col min="15363" max="15363" width="4.7109375" style="505" customWidth="1"/>
    <col min="15364" max="15364" width="12.7109375" style="505" customWidth="1"/>
    <col min="15365" max="15365" width="55.57421875" style="505" customWidth="1"/>
    <col min="15366" max="15366" width="4.7109375" style="505" customWidth="1"/>
    <col min="15367" max="15367" width="9.8515625" style="505" customWidth="1"/>
    <col min="15368" max="15368" width="9.7109375" style="505" customWidth="1"/>
    <col min="15369" max="15369" width="13.57421875" style="505" customWidth="1"/>
    <col min="15370" max="15373" width="9.140625" style="505" hidden="1" customWidth="1"/>
    <col min="15374" max="15374" width="5.28125" style="505" customWidth="1"/>
    <col min="15375" max="15380" width="9.140625" style="505" hidden="1" customWidth="1"/>
    <col min="15381" max="15616" width="9.140625" style="505" customWidth="1"/>
    <col min="15617" max="15617" width="5.57421875" style="505" customWidth="1"/>
    <col min="15618" max="15618" width="4.421875" style="505" customWidth="1"/>
    <col min="15619" max="15619" width="4.7109375" style="505" customWidth="1"/>
    <col min="15620" max="15620" width="12.7109375" style="505" customWidth="1"/>
    <col min="15621" max="15621" width="55.57421875" style="505" customWidth="1"/>
    <col min="15622" max="15622" width="4.7109375" style="505" customWidth="1"/>
    <col min="15623" max="15623" width="9.8515625" style="505" customWidth="1"/>
    <col min="15624" max="15624" width="9.7109375" style="505" customWidth="1"/>
    <col min="15625" max="15625" width="13.57421875" style="505" customWidth="1"/>
    <col min="15626" max="15629" width="9.140625" style="505" hidden="1" customWidth="1"/>
    <col min="15630" max="15630" width="5.28125" style="505" customWidth="1"/>
    <col min="15631" max="15636" width="9.140625" style="505" hidden="1" customWidth="1"/>
    <col min="15637" max="15872" width="9.140625" style="505" customWidth="1"/>
    <col min="15873" max="15873" width="5.57421875" style="505" customWidth="1"/>
    <col min="15874" max="15874" width="4.421875" style="505" customWidth="1"/>
    <col min="15875" max="15875" width="4.7109375" style="505" customWidth="1"/>
    <col min="15876" max="15876" width="12.7109375" style="505" customWidth="1"/>
    <col min="15877" max="15877" width="55.57421875" style="505" customWidth="1"/>
    <col min="15878" max="15878" width="4.7109375" style="505" customWidth="1"/>
    <col min="15879" max="15879" width="9.8515625" style="505" customWidth="1"/>
    <col min="15880" max="15880" width="9.7109375" style="505" customWidth="1"/>
    <col min="15881" max="15881" width="13.57421875" style="505" customWidth="1"/>
    <col min="15882" max="15885" width="9.140625" style="505" hidden="1" customWidth="1"/>
    <col min="15886" max="15886" width="5.28125" style="505" customWidth="1"/>
    <col min="15887" max="15892" width="9.140625" style="505" hidden="1" customWidth="1"/>
    <col min="15893" max="16128" width="9.140625" style="505" customWidth="1"/>
    <col min="16129" max="16129" width="5.57421875" style="505" customWidth="1"/>
    <col min="16130" max="16130" width="4.421875" style="505" customWidth="1"/>
    <col min="16131" max="16131" width="4.7109375" style="505" customWidth="1"/>
    <col min="16132" max="16132" width="12.7109375" style="505" customWidth="1"/>
    <col min="16133" max="16133" width="55.57421875" style="505" customWidth="1"/>
    <col min="16134" max="16134" width="4.7109375" style="505" customWidth="1"/>
    <col min="16135" max="16135" width="9.8515625" style="505" customWidth="1"/>
    <col min="16136" max="16136" width="9.7109375" style="505" customWidth="1"/>
    <col min="16137" max="16137" width="13.57421875" style="505" customWidth="1"/>
    <col min="16138" max="16141" width="9.140625" style="505" hidden="1" customWidth="1"/>
    <col min="16142" max="16142" width="5.28125" style="505" customWidth="1"/>
    <col min="16143" max="16148" width="9.140625" style="505" hidden="1" customWidth="1"/>
    <col min="16149" max="16384" width="9.140625" style="505" customWidth="1"/>
  </cols>
  <sheetData>
    <row r="1" spans="1:23" ht="18">
      <c r="A1" s="502" t="s">
        <v>110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4"/>
      <c r="P1" s="504"/>
      <c r="Q1" s="503"/>
      <c r="R1" s="503"/>
      <c r="S1" s="503"/>
      <c r="T1" s="503"/>
      <c r="U1" s="572"/>
      <c r="V1" s="572"/>
      <c r="W1" s="572"/>
    </row>
    <row r="2" spans="1:23" ht="15">
      <c r="A2" s="506" t="s">
        <v>111</v>
      </c>
      <c r="B2" s="507"/>
      <c r="C2" s="508" t="s">
        <v>3202</v>
      </c>
      <c r="D2" s="509"/>
      <c r="E2" s="509"/>
      <c r="F2" s="507"/>
      <c r="G2" s="507"/>
      <c r="H2" s="507"/>
      <c r="I2" s="507"/>
      <c r="J2" s="507"/>
      <c r="K2" s="507"/>
      <c r="L2" s="503"/>
      <c r="M2" s="503"/>
      <c r="N2" s="503"/>
      <c r="O2" s="504"/>
      <c r="P2" s="504"/>
      <c r="Q2" s="503"/>
      <c r="R2" s="503"/>
      <c r="S2" s="503"/>
      <c r="T2" s="503"/>
      <c r="U2" s="572"/>
      <c r="V2" s="572"/>
      <c r="W2" s="572"/>
    </row>
    <row r="3" spans="1:23" ht="15">
      <c r="A3" s="506" t="s">
        <v>112</v>
      </c>
      <c r="B3" s="507"/>
      <c r="C3" s="508" t="s">
        <v>3203</v>
      </c>
      <c r="D3" s="509"/>
      <c r="E3" s="509"/>
      <c r="F3" s="507"/>
      <c r="G3" s="507"/>
      <c r="H3" s="507"/>
      <c r="I3" s="508"/>
      <c r="J3" s="509"/>
      <c r="K3" s="509"/>
      <c r="L3" s="503"/>
      <c r="M3" s="503"/>
      <c r="N3" s="503"/>
      <c r="O3" s="504"/>
      <c r="P3" s="504"/>
      <c r="Q3" s="503"/>
      <c r="R3" s="503"/>
      <c r="S3" s="503"/>
      <c r="T3" s="503"/>
      <c r="U3" s="572"/>
      <c r="V3" s="572"/>
      <c r="W3" s="572"/>
    </row>
    <row r="4" spans="1:23" ht="15">
      <c r="A4" s="506" t="s">
        <v>113</v>
      </c>
      <c r="B4" s="507"/>
      <c r="C4" s="508" t="s">
        <v>2126</v>
      </c>
      <c r="D4" s="509"/>
      <c r="E4" s="509"/>
      <c r="F4" s="507"/>
      <c r="G4" s="507"/>
      <c r="H4" s="507"/>
      <c r="I4" s="508"/>
      <c r="J4" s="509"/>
      <c r="K4" s="509"/>
      <c r="L4" s="503"/>
      <c r="M4" s="503"/>
      <c r="N4" s="503"/>
      <c r="O4" s="504"/>
      <c r="P4" s="504"/>
      <c r="Q4" s="503"/>
      <c r="R4" s="503"/>
      <c r="S4" s="503"/>
      <c r="T4" s="503"/>
      <c r="U4" s="572"/>
      <c r="V4" s="572"/>
      <c r="W4" s="572"/>
    </row>
    <row r="5" spans="1:23" ht="15">
      <c r="A5" s="507" t="s">
        <v>114</v>
      </c>
      <c r="B5" s="507"/>
      <c r="C5" s="508" t="s">
        <v>2126</v>
      </c>
      <c r="D5" s="509"/>
      <c r="E5" s="509"/>
      <c r="F5" s="507"/>
      <c r="G5" s="507"/>
      <c r="H5" s="507"/>
      <c r="I5" s="508"/>
      <c r="J5" s="509"/>
      <c r="K5" s="509"/>
      <c r="L5" s="503"/>
      <c r="M5" s="503"/>
      <c r="N5" s="503"/>
      <c r="O5" s="504"/>
      <c r="P5" s="504"/>
      <c r="Q5" s="503"/>
      <c r="R5" s="503"/>
      <c r="S5" s="503"/>
      <c r="T5" s="503"/>
      <c r="U5" s="572"/>
      <c r="V5" s="572"/>
      <c r="W5" s="572"/>
    </row>
    <row r="6" spans="1:23" ht="6" customHeight="1">
      <c r="A6" s="507"/>
      <c r="B6" s="507"/>
      <c r="C6" s="508"/>
      <c r="D6" s="509"/>
      <c r="E6" s="509"/>
      <c r="F6" s="507"/>
      <c r="G6" s="507"/>
      <c r="H6" s="507"/>
      <c r="I6" s="508"/>
      <c r="J6" s="509"/>
      <c r="K6" s="509"/>
      <c r="L6" s="503"/>
      <c r="M6" s="503"/>
      <c r="N6" s="503"/>
      <c r="O6" s="504"/>
      <c r="P6" s="504"/>
      <c r="Q6" s="503"/>
      <c r="R6" s="503"/>
      <c r="S6" s="503"/>
      <c r="T6" s="503"/>
      <c r="U6" s="572"/>
      <c r="V6" s="572"/>
      <c r="W6" s="572"/>
    </row>
    <row r="7" spans="1:23" ht="15">
      <c r="A7" s="507" t="s">
        <v>115</v>
      </c>
      <c r="B7" s="507"/>
      <c r="C7" s="508" t="s">
        <v>2126</v>
      </c>
      <c r="D7" s="509"/>
      <c r="E7" s="509"/>
      <c r="F7" s="507"/>
      <c r="G7" s="507"/>
      <c r="H7" s="507"/>
      <c r="I7" s="508"/>
      <c r="J7" s="509"/>
      <c r="K7" s="509"/>
      <c r="L7" s="503"/>
      <c r="M7" s="503"/>
      <c r="N7" s="503"/>
      <c r="O7" s="504"/>
      <c r="P7" s="504"/>
      <c r="Q7" s="503"/>
      <c r="R7" s="503"/>
      <c r="S7" s="503"/>
      <c r="T7" s="503"/>
      <c r="U7" s="572"/>
      <c r="V7" s="572"/>
      <c r="W7" s="572"/>
    </row>
    <row r="8" spans="1:23" ht="15">
      <c r="A8" s="507" t="s">
        <v>116</v>
      </c>
      <c r="B8" s="507"/>
      <c r="C8" s="508" t="s">
        <v>2126</v>
      </c>
      <c r="D8" s="509"/>
      <c r="E8" s="509"/>
      <c r="F8" s="507"/>
      <c r="G8" s="507"/>
      <c r="H8" s="507"/>
      <c r="I8" s="508"/>
      <c r="J8" s="509"/>
      <c r="K8" s="509"/>
      <c r="L8" s="503"/>
      <c r="M8" s="503"/>
      <c r="N8" s="503"/>
      <c r="O8" s="504"/>
      <c r="P8" s="504"/>
      <c r="Q8" s="503"/>
      <c r="R8" s="503"/>
      <c r="S8" s="503"/>
      <c r="T8" s="503"/>
      <c r="U8" s="572"/>
      <c r="V8" s="572"/>
      <c r="W8" s="572"/>
    </row>
    <row r="9" spans="1:23" ht="15">
      <c r="A9" s="507" t="s">
        <v>117</v>
      </c>
      <c r="B9" s="507"/>
      <c r="C9" s="508" t="s">
        <v>1724</v>
      </c>
      <c r="D9" s="509"/>
      <c r="E9" s="509"/>
      <c r="F9" s="507"/>
      <c r="G9" s="507"/>
      <c r="H9" s="507"/>
      <c r="I9" s="508"/>
      <c r="J9" s="509"/>
      <c r="K9" s="509"/>
      <c r="L9" s="503"/>
      <c r="M9" s="503"/>
      <c r="N9" s="503"/>
      <c r="O9" s="504"/>
      <c r="P9" s="504"/>
      <c r="Q9" s="503"/>
      <c r="R9" s="503"/>
      <c r="S9" s="503"/>
      <c r="T9" s="503"/>
      <c r="U9" s="572"/>
      <c r="V9" s="572"/>
      <c r="W9" s="572"/>
    </row>
    <row r="10" spans="1:23" ht="5.25" customHeight="1">
      <c r="A10" s="503"/>
      <c r="B10" s="503"/>
      <c r="C10" s="503"/>
      <c r="D10" s="503"/>
      <c r="E10" s="503"/>
      <c r="F10" s="503"/>
      <c r="G10" s="503"/>
      <c r="H10" s="573"/>
      <c r="I10" s="503"/>
      <c r="J10" s="503"/>
      <c r="K10" s="503"/>
      <c r="L10" s="503"/>
      <c r="M10" s="503"/>
      <c r="N10" s="573"/>
      <c r="O10" s="504"/>
      <c r="P10" s="504"/>
      <c r="Q10" s="503"/>
      <c r="R10" s="503"/>
      <c r="S10" s="503"/>
      <c r="T10" s="503"/>
      <c r="U10" s="572"/>
      <c r="V10" s="572"/>
      <c r="W10" s="572"/>
    </row>
    <row r="11" spans="1:23" ht="22.5">
      <c r="A11" s="510" t="s">
        <v>118</v>
      </c>
      <c r="B11" s="511" t="s">
        <v>119</v>
      </c>
      <c r="C11" s="511" t="s">
        <v>120</v>
      </c>
      <c r="D11" s="511" t="s">
        <v>121</v>
      </c>
      <c r="E11" s="511" t="s">
        <v>2</v>
      </c>
      <c r="F11" s="511" t="s">
        <v>3</v>
      </c>
      <c r="G11" s="511" t="s">
        <v>122</v>
      </c>
      <c r="H11" s="574" t="s">
        <v>123</v>
      </c>
      <c r="I11" s="511" t="s">
        <v>124</v>
      </c>
      <c r="J11" s="511" t="s">
        <v>5</v>
      </c>
      <c r="K11" s="511" t="s">
        <v>125</v>
      </c>
      <c r="L11" s="511" t="s">
        <v>126</v>
      </c>
      <c r="M11" s="511" t="s">
        <v>127</v>
      </c>
      <c r="N11" s="574" t="s">
        <v>6</v>
      </c>
      <c r="O11" s="512" t="s">
        <v>128</v>
      </c>
      <c r="P11" s="513" t="s">
        <v>129</v>
      </c>
      <c r="Q11" s="511"/>
      <c r="R11" s="511"/>
      <c r="S11" s="511"/>
      <c r="T11" s="514" t="s">
        <v>130</v>
      </c>
      <c r="U11" s="575"/>
      <c r="V11" s="572"/>
      <c r="W11" s="572"/>
    </row>
    <row r="12" spans="1:23" ht="15">
      <c r="A12" s="516">
        <v>1</v>
      </c>
      <c r="B12" s="517">
        <v>2</v>
      </c>
      <c r="C12" s="517">
        <v>3</v>
      </c>
      <c r="D12" s="517">
        <v>4</v>
      </c>
      <c r="E12" s="517">
        <v>5</v>
      </c>
      <c r="F12" s="517">
        <v>6</v>
      </c>
      <c r="G12" s="517">
        <v>7</v>
      </c>
      <c r="H12" s="576">
        <v>8</v>
      </c>
      <c r="I12" s="517">
        <v>9</v>
      </c>
      <c r="J12" s="517"/>
      <c r="K12" s="517"/>
      <c r="L12" s="517"/>
      <c r="M12" s="517"/>
      <c r="N12" s="576">
        <v>10</v>
      </c>
      <c r="O12" s="518">
        <v>11</v>
      </c>
      <c r="P12" s="519">
        <v>12</v>
      </c>
      <c r="Q12" s="517"/>
      <c r="R12" s="517"/>
      <c r="S12" s="517"/>
      <c r="T12" s="520">
        <v>11</v>
      </c>
      <c r="U12" s="575"/>
      <c r="V12" s="572"/>
      <c r="W12" s="572"/>
    </row>
    <row r="13" spans="1:23" ht="4.5" customHeight="1">
      <c r="A13" s="503"/>
      <c r="B13" s="503"/>
      <c r="C13" s="503"/>
      <c r="D13" s="503"/>
      <c r="E13" s="503"/>
      <c r="F13" s="503"/>
      <c r="G13" s="503"/>
      <c r="H13" s="573"/>
      <c r="I13" s="503"/>
      <c r="J13" s="503"/>
      <c r="K13" s="503"/>
      <c r="L13" s="503"/>
      <c r="M13" s="503"/>
      <c r="N13" s="577"/>
      <c r="O13" s="522"/>
      <c r="P13" s="523"/>
      <c r="Q13" s="521"/>
      <c r="R13" s="521"/>
      <c r="S13" s="521"/>
      <c r="T13" s="521"/>
      <c r="U13" s="572"/>
      <c r="V13" s="572"/>
      <c r="W13" s="572"/>
    </row>
    <row r="14" spans="1:16" s="528" customFormat="1" ht="11.25" customHeight="1">
      <c r="A14" s="524"/>
      <c r="B14" s="525" t="s">
        <v>131</v>
      </c>
      <c r="C14" s="524"/>
      <c r="D14" s="524" t="s">
        <v>132</v>
      </c>
      <c r="E14" s="524" t="s">
        <v>133</v>
      </c>
      <c r="F14" s="524"/>
      <c r="G14" s="524"/>
      <c r="H14" s="578"/>
      <c r="I14" s="526">
        <f>I15+I31+I34+I74+I77</f>
        <v>0</v>
      </c>
      <c r="J14" s="524"/>
      <c r="K14" s="527">
        <f>K15+K31+K34+K74+K77</f>
        <v>0</v>
      </c>
      <c r="L14" s="524"/>
      <c r="M14" s="527">
        <f>M15+M31+M34+M74+M77</f>
        <v>0</v>
      </c>
      <c r="N14" s="578"/>
      <c r="P14" s="528" t="s">
        <v>134</v>
      </c>
    </row>
    <row r="15" spans="2:16" s="529" customFormat="1" ht="11.25" customHeight="1">
      <c r="B15" s="530" t="s">
        <v>131</v>
      </c>
      <c r="D15" s="529" t="s">
        <v>137</v>
      </c>
      <c r="E15" s="529" t="s">
        <v>598</v>
      </c>
      <c r="H15" s="579"/>
      <c r="I15" s="531">
        <f>SUM(I16:I30)</f>
        <v>0</v>
      </c>
      <c r="K15" s="532">
        <f>SUM(K16:K30)</f>
        <v>0</v>
      </c>
      <c r="M15" s="532">
        <f>SUM(M16:M30)</f>
        <v>0</v>
      </c>
      <c r="N15" s="579"/>
      <c r="P15" s="529" t="s">
        <v>137</v>
      </c>
    </row>
    <row r="16" spans="1:16" s="541" customFormat="1" ht="11.25" customHeight="1">
      <c r="A16" s="533">
        <v>1</v>
      </c>
      <c r="B16" s="533" t="s">
        <v>138</v>
      </c>
      <c r="C16" s="533" t="s">
        <v>9</v>
      </c>
      <c r="D16" s="534" t="s">
        <v>2912</v>
      </c>
      <c r="E16" s="535" t="s">
        <v>2913</v>
      </c>
      <c r="F16" s="533" t="s">
        <v>274</v>
      </c>
      <c r="G16" s="536">
        <v>80</v>
      </c>
      <c r="H16" s="608">
        <v>0</v>
      </c>
      <c r="I16" s="537">
        <f aca="true" t="shared" si="0" ref="I16:I30">ROUND(G16*H16,2)</f>
        <v>0</v>
      </c>
      <c r="J16" s="538">
        <v>0</v>
      </c>
      <c r="K16" s="536">
        <f aca="true" t="shared" si="1" ref="K16:K30">G16*J16</f>
        <v>0</v>
      </c>
      <c r="L16" s="538">
        <v>0</v>
      </c>
      <c r="M16" s="536">
        <f aca="true" t="shared" si="2" ref="M16:M30">G16*L16</f>
        <v>0</v>
      </c>
      <c r="N16" s="580">
        <v>21</v>
      </c>
      <c r="O16" s="540">
        <v>4</v>
      </c>
      <c r="P16" s="541" t="s">
        <v>140</v>
      </c>
    </row>
    <row r="17" spans="1:16" s="541" customFormat="1" ht="11.25" customHeight="1">
      <c r="A17" s="533">
        <v>2</v>
      </c>
      <c r="B17" s="533" t="s">
        <v>138</v>
      </c>
      <c r="C17" s="533" t="s">
        <v>9</v>
      </c>
      <c r="D17" s="534" t="s">
        <v>2914</v>
      </c>
      <c r="E17" s="535" t="s">
        <v>2915</v>
      </c>
      <c r="F17" s="533" t="s">
        <v>774</v>
      </c>
      <c r="G17" s="536">
        <v>10</v>
      </c>
      <c r="H17" s="608">
        <v>0</v>
      </c>
      <c r="I17" s="537">
        <f t="shared" si="0"/>
        <v>0</v>
      </c>
      <c r="J17" s="538">
        <v>0</v>
      </c>
      <c r="K17" s="536">
        <f t="shared" si="1"/>
        <v>0</v>
      </c>
      <c r="L17" s="538">
        <v>0</v>
      </c>
      <c r="M17" s="536">
        <f t="shared" si="2"/>
        <v>0</v>
      </c>
      <c r="N17" s="580">
        <v>21</v>
      </c>
      <c r="O17" s="540">
        <v>4</v>
      </c>
      <c r="P17" s="541" t="s">
        <v>140</v>
      </c>
    </row>
    <row r="18" spans="1:16" s="541" customFormat="1" ht="11.25" customHeight="1">
      <c r="A18" s="533">
        <v>3</v>
      </c>
      <c r="B18" s="533" t="s">
        <v>138</v>
      </c>
      <c r="C18" s="533" t="s">
        <v>9</v>
      </c>
      <c r="D18" s="534" t="s">
        <v>2972</v>
      </c>
      <c r="E18" s="535" t="s">
        <v>2973</v>
      </c>
      <c r="F18" s="533" t="s">
        <v>16</v>
      </c>
      <c r="G18" s="536">
        <v>299.1</v>
      </c>
      <c r="H18" s="608">
        <v>0</v>
      </c>
      <c r="I18" s="537">
        <f t="shared" si="0"/>
        <v>0</v>
      </c>
      <c r="J18" s="538">
        <v>0</v>
      </c>
      <c r="K18" s="536">
        <f t="shared" si="1"/>
        <v>0</v>
      </c>
      <c r="L18" s="538">
        <v>0</v>
      </c>
      <c r="M18" s="536">
        <f t="shared" si="2"/>
        <v>0</v>
      </c>
      <c r="N18" s="580">
        <v>21</v>
      </c>
      <c r="O18" s="540">
        <v>4</v>
      </c>
      <c r="P18" s="541" t="s">
        <v>140</v>
      </c>
    </row>
    <row r="19" spans="1:16" s="541" customFormat="1" ht="11.25" customHeight="1">
      <c r="A19" s="533">
        <v>4</v>
      </c>
      <c r="B19" s="533" t="s">
        <v>138</v>
      </c>
      <c r="C19" s="533" t="s">
        <v>9</v>
      </c>
      <c r="D19" s="534" t="s">
        <v>1725</v>
      </c>
      <c r="E19" s="535" t="s">
        <v>1726</v>
      </c>
      <c r="F19" s="533" t="s">
        <v>16</v>
      </c>
      <c r="G19" s="536">
        <v>335.4</v>
      </c>
      <c r="H19" s="608">
        <v>0</v>
      </c>
      <c r="I19" s="537">
        <f t="shared" si="0"/>
        <v>0</v>
      </c>
      <c r="J19" s="538">
        <v>0</v>
      </c>
      <c r="K19" s="536">
        <f t="shared" si="1"/>
        <v>0</v>
      </c>
      <c r="L19" s="538">
        <v>0</v>
      </c>
      <c r="M19" s="536">
        <f t="shared" si="2"/>
        <v>0</v>
      </c>
      <c r="N19" s="580">
        <v>21</v>
      </c>
      <c r="O19" s="540">
        <v>4</v>
      </c>
      <c r="P19" s="541" t="s">
        <v>140</v>
      </c>
    </row>
    <row r="20" spans="1:16" s="541" customFormat="1" ht="11.25" customHeight="1">
      <c r="A20" s="533">
        <v>5</v>
      </c>
      <c r="B20" s="533" t="s">
        <v>138</v>
      </c>
      <c r="C20" s="533" t="s">
        <v>9</v>
      </c>
      <c r="D20" s="534" t="s">
        <v>17</v>
      </c>
      <c r="E20" s="535" t="s">
        <v>18</v>
      </c>
      <c r="F20" s="533" t="s">
        <v>10</v>
      </c>
      <c r="G20" s="536">
        <v>515.3</v>
      </c>
      <c r="H20" s="608">
        <v>0</v>
      </c>
      <c r="I20" s="537">
        <f t="shared" si="0"/>
        <v>0</v>
      </c>
      <c r="J20" s="538">
        <v>0</v>
      </c>
      <c r="K20" s="536">
        <f t="shared" si="1"/>
        <v>0</v>
      </c>
      <c r="L20" s="538">
        <v>0</v>
      </c>
      <c r="M20" s="536">
        <f t="shared" si="2"/>
        <v>0</v>
      </c>
      <c r="N20" s="580">
        <v>21</v>
      </c>
      <c r="O20" s="540">
        <v>4</v>
      </c>
      <c r="P20" s="541" t="s">
        <v>140</v>
      </c>
    </row>
    <row r="21" spans="1:16" s="541" customFormat="1" ht="11.25" customHeight="1">
      <c r="A21" s="533">
        <v>6</v>
      </c>
      <c r="B21" s="533" t="s">
        <v>138</v>
      </c>
      <c r="C21" s="533" t="s">
        <v>9</v>
      </c>
      <c r="D21" s="534" t="s">
        <v>2916</v>
      </c>
      <c r="E21" s="535" t="s">
        <v>2917</v>
      </c>
      <c r="F21" s="533" t="s">
        <v>10</v>
      </c>
      <c r="G21" s="536">
        <v>139.2</v>
      </c>
      <c r="H21" s="608">
        <v>0</v>
      </c>
      <c r="I21" s="537">
        <f t="shared" si="0"/>
        <v>0</v>
      </c>
      <c r="J21" s="538">
        <v>0</v>
      </c>
      <c r="K21" s="536">
        <f t="shared" si="1"/>
        <v>0</v>
      </c>
      <c r="L21" s="538">
        <v>0</v>
      </c>
      <c r="M21" s="536">
        <f t="shared" si="2"/>
        <v>0</v>
      </c>
      <c r="N21" s="580">
        <v>21</v>
      </c>
      <c r="O21" s="540">
        <v>4</v>
      </c>
      <c r="P21" s="541" t="s">
        <v>140</v>
      </c>
    </row>
    <row r="22" spans="1:16" s="541" customFormat="1" ht="11.25" customHeight="1">
      <c r="A22" s="533">
        <v>7</v>
      </c>
      <c r="B22" s="533" t="s">
        <v>138</v>
      </c>
      <c r="C22" s="533" t="s">
        <v>9</v>
      </c>
      <c r="D22" s="534" t="s">
        <v>19</v>
      </c>
      <c r="E22" s="535" t="s">
        <v>20</v>
      </c>
      <c r="F22" s="533" t="s">
        <v>10</v>
      </c>
      <c r="G22" s="536">
        <v>515.3</v>
      </c>
      <c r="H22" s="608">
        <v>0</v>
      </c>
      <c r="I22" s="537">
        <f t="shared" si="0"/>
        <v>0</v>
      </c>
      <c r="J22" s="538">
        <v>0</v>
      </c>
      <c r="K22" s="536">
        <f t="shared" si="1"/>
        <v>0</v>
      </c>
      <c r="L22" s="538">
        <v>0</v>
      </c>
      <c r="M22" s="536">
        <f t="shared" si="2"/>
        <v>0</v>
      </c>
      <c r="N22" s="580">
        <v>21</v>
      </c>
      <c r="O22" s="540">
        <v>4</v>
      </c>
      <c r="P22" s="541" t="s">
        <v>140</v>
      </c>
    </row>
    <row r="23" spans="1:16" s="541" customFormat="1" ht="11.25" customHeight="1">
      <c r="A23" s="533">
        <v>8</v>
      </c>
      <c r="B23" s="533" t="s">
        <v>138</v>
      </c>
      <c r="C23" s="533" t="s">
        <v>9</v>
      </c>
      <c r="D23" s="534" t="s">
        <v>2918</v>
      </c>
      <c r="E23" s="535" t="s">
        <v>2919</v>
      </c>
      <c r="F23" s="533" t="s">
        <v>10</v>
      </c>
      <c r="G23" s="536">
        <v>139.2</v>
      </c>
      <c r="H23" s="608">
        <v>0</v>
      </c>
      <c r="I23" s="537">
        <f t="shared" si="0"/>
        <v>0</v>
      </c>
      <c r="J23" s="538">
        <v>0</v>
      </c>
      <c r="K23" s="536">
        <f t="shared" si="1"/>
        <v>0</v>
      </c>
      <c r="L23" s="538">
        <v>0</v>
      </c>
      <c r="M23" s="536">
        <f t="shared" si="2"/>
        <v>0</v>
      </c>
      <c r="N23" s="580">
        <v>21</v>
      </c>
      <c r="O23" s="540">
        <v>4</v>
      </c>
      <c r="P23" s="541" t="s">
        <v>140</v>
      </c>
    </row>
    <row r="24" spans="1:16" s="541" customFormat="1" ht="11.25" customHeight="1">
      <c r="A24" s="533">
        <v>9</v>
      </c>
      <c r="B24" s="533" t="s">
        <v>138</v>
      </c>
      <c r="C24" s="533" t="s">
        <v>9</v>
      </c>
      <c r="D24" s="534" t="s">
        <v>2974</v>
      </c>
      <c r="E24" s="535" t="s">
        <v>2975</v>
      </c>
      <c r="F24" s="533" t="s">
        <v>10</v>
      </c>
      <c r="G24" s="536">
        <v>56.6</v>
      </c>
      <c r="H24" s="608">
        <v>0</v>
      </c>
      <c r="I24" s="537">
        <f t="shared" si="0"/>
        <v>0</v>
      </c>
      <c r="J24" s="538">
        <v>0</v>
      </c>
      <c r="K24" s="536">
        <f t="shared" si="1"/>
        <v>0</v>
      </c>
      <c r="L24" s="538">
        <v>0</v>
      </c>
      <c r="M24" s="536">
        <f t="shared" si="2"/>
        <v>0</v>
      </c>
      <c r="N24" s="580">
        <v>21</v>
      </c>
      <c r="O24" s="540">
        <v>4</v>
      </c>
      <c r="P24" s="541" t="s">
        <v>140</v>
      </c>
    </row>
    <row r="25" spans="1:16" s="541" customFormat="1" ht="11.25" customHeight="1">
      <c r="A25" s="533">
        <v>10</v>
      </c>
      <c r="B25" s="533" t="s">
        <v>138</v>
      </c>
      <c r="C25" s="533" t="s">
        <v>9</v>
      </c>
      <c r="D25" s="534" t="s">
        <v>2976</v>
      </c>
      <c r="E25" s="535" t="s">
        <v>2977</v>
      </c>
      <c r="F25" s="533" t="s">
        <v>10</v>
      </c>
      <c r="G25" s="536">
        <v>56.6</v>
      </c>
      <c r="H25" s="608">
        <v>0</v>
      </c>
      <c r="I25" s="537">
        <f t="shared" si="0"/>
        <v>0</v>
      </c>
      <c r="J25" s="538">
        <v>0</v>
      </c>
      <c r="K25" s="536">
        <f t="shared" si="1"/>
        <v>0</v>
      </c>
      <c r="L25" s="538">
        <v>0</v>
      </c>
      <c r="M25" s="536">
        <f t="shared" si="2"/>
        <v>0</v>
      </c>
      <c r="N25" s="580">
        <v>21</v>
      </c>
      <c r="O25" s="540">
        <v>4</v>
      </c>
      <c r="P25" s="541" t="s">
        <v>140</v>
      </c>
    </row>
    <row r="26" spans="1:16" s="541" customFormat="1" ht="11.25" customHeight="1">
      <c r="A26" s="533">
        <v>11</v>
      </c>
      <c r="B26" s="533" t="s">
        <v>138</v>
      </c>
      <c r="C26" s="533" t="s">
        <v>9</v>
      </c>
      <c r="D26" s="534" t="s">
        <v>1727</v>
      </c>
      <c r="E26" s="535" t="s">
        <v>1728</v>
      </c>
      <c r="F26" s="533" t="s">
        <v>16</v>
      </c>
      <c r="G26" s="536">
        <v>317.2</v>
      </c>
      <c r="H26" s="608">
        <v>0</v>
      </c>
      <c r="I26" s="537">
        <f t="shared" si="0"/>
        <v>0</v>
      </c>
      <c r="J26" s="538">
        <v>0</v>
      </c>
      <c r="K26" s="536">
        <f t="shared" si="1"/>
        <v>0</v>
      </c>
      <c r="L26" s="538">
        <v>0</v>
      </c>
      <c r="M26" s="536">
        <f t="shared" si="2"/>
        <v>0</v>
      </c>
      <c r="N26" s="580">
        <v>21</v>
      </c>
      <c r="O26" s="540">
        <v>4</v>
      </c>
      <c r="P26" s="541" t="s">
        <v>140</v>
      </c>
    </row>
    <row r="27" spans="1:16" s="541" customFormat="1" ht="11.25" customHeight="1">
      <c r="A27" s="533">
        <v>12</v>
      </c>
      <c r="B27" s="533" t="s">
        <v>138</v>
      </c>
      <c r="C27" s="533" t="s">
        <v>9</v>
      </c>
      <c r="D27" s="534" t="s">
        <v>1729</v>
      </c>
      <c r="E27" s="535" t="s">
        <v>1730</v>
      </c>
      <c r="F27" s="533" t="s">
        <v>16</v>
      </c>
      <c r="G27" s="536">
        <v>137.5</v>
      </c>
      <c r="H27" s="608">
        <v>0</v>
      </c>
      <c r="I27" s="537">
        <f t="shared" si="0"/>
        <v>0</v>
      </c>
      <c r="J27" s="538">
        <v>0</v>
      </c>
      <c r="K27" s="536">
        <f t="shared" si="1"/>
        <v>0</v>
      </c>
      <c r="L27" s="538">
        <v>0</v>
      </c>
      <c r="M27" s="536">
        <f t="shared" si="2"/>
        <v>0</v>
      </c>
      <c r="N27" s="580">
        <v>21</v>
      </c>
      <c r="O27" s="540">
        <v>4</v>
      </c>
      <c r="P27" s="541" t="s">
        <v>140</v>
      </c>
    </row>
    <row r="28" spans="1:16" s="541" customFormat="1" ht="11.25" customHeight="1">
      <c r="A28" s="533">
        <v>13</v>
      </c>
      <c r="B28" s="533" t="s">
        <v>138</v>
      </c>
      <c r="C28" s="533" t="s">
        <v>9</v>
      </c>
      <c r="D28" s="534" t="s">
        <v>21</v>
      </c>
      <c r="E28" s="535" t="s">
        <v>22</v>
      </c>
      <c r="F28" s="533" t="s">
        <v>16</v>
      </c>
      <c r="G28" s="536">
        <v>137.5</v>
      </c>
      <c r="H28" s="608">
        <v>0</v>
      </c>
      <c r="I28" s="537">
        <f t="shared" si="0"/>
        <v>0</v>
      </c>
      <c r="J28" s="538">
        <v>0</v>
      </c>
      <c r="K28" s="536">
        <f t="shared" si="1"/>
        <v>0</v>
      </c>
      <c r="L28" s="538">
        <v>0</v>
      </c>
      <c r="M28" s="536">
        <f t="shared" si="2"/>
        <v>0</v>
      </c>
      <c r="N28" s="580">
        <v>21</v>
      </c>
      <c r="O28" s="540">
        <v>4</v>
      </c>
      <c r="P28" s="541" t="s">
        <v>140</v>
      </c>
    </row>
    <row r="29" spans="1:16" s="541" customFormat="1" ht="11.25" customHeight="1">
      <c r="A29" s="533">
        <v>14</v>
      </c>
      <c r="B29" s="533" t="s">
        <v>138</v>
      </c>
      <c r="C29" s="533" t="s">
        <v>9</v>
      </c>
      <c r="D29" s="534" t="s">
        <v>23</v>
      </c>
      <c r="E29" s="535" t="s">
        <v>24</v>
      </c>
      <c r="F29" s="533" t="s">
        <v>25</v>
      </c>
      <c r="G29" s="536">
        <v>220</v>
      </c>
      <c r="H29" s="608">
        <v>0</v>
      </c>
      <c r="I29" s="537">
        <f t="shared" si="0"/>
        <v>0</v>
      </c>
      <c r="J29" s="538">
        <v>0</v>
      </c>
      <c r="K29" s="536">
        <f t="shared" si="1"/>
        <v>0</v>
      </c>
      <c r="L29" s="538">
        <v>0</v>
      </c>
      <c r="M29" s="536">
        <f t="shared" si="2"/>
        <v>0</v>
      </c>
      <c r="N29" s="580">
        <v>21</v>
      </c>
      <c r="O29" s="540">
        <v>4</v>
      </c>
      <c r="P29" s="541" t="s">
        <v>140</v>
      </c>
    </row>
    <row r="30" spans="1:16" s="541" customFormat="1" ht="11.25" customHeight="1">
      <c r="A30" s="533">
        <v>15</v>
      </c>
      <c r="B30" s="533" t="s">
        <v>138</v>
      </c>
      <c r="C30" s="533" t="s">
        <v>9</v>
      </c>
      <c r="D30" s="534" t="s">
        <v>702</v>
      </c>
      <c r="E30" s="535" t="s">
        <v>703</v>
      </c>
      <c r="F30" s="533" t="s">
        <v>16</v>
      </c>
      <c r="G30" s="536">
        <v>497</v>
      </c>
      <c r="H30" s="608">
        <v>0</v>
      </c>
      <c r="I30" s="537">
        <f t="shared" si="0"/>
        <v>0</v>
      </c>
      <c r="J30" s="538">
        <v>0</v>
      </c>
      <c r="K30" s="536">
        <f t="shared" si="1"/>
        <v>0</v>
      </c>
      <c r="L30" s="538">
        <v>0</v>
      </c>
      <c r="M30" s="536">
        <f t="shared" si="2"/>
        <v>0</v>
      </c>
      <c r="N30" s="580">
        <v>21</v>
      </c>
      <c r="O30" s="540">
        <v>4</v>
      </c>
      <c r="P30" s="541" t="s">
        <v>140</v>
      </c>
    </row>
    <row r="31" spans="2:16" s="529" customFormat="1" ht="11.25" customHeight="1">
      <c r="B31" s="530" t="s">
        <v>131</v>
      </c>
      <c r="D31" s="529" t="s">
        <v>209</v>
      </c>
      <c r="E31" s="529" t="s">
        <v>521</v>
      </c>
      <c r="H31" s="579"/>
      <c r="I31" s="531">
        <f>SUM(I32:I33)</f>
        <v>0</v>
      </c>
      <c r="K31" s="532">
        <f>SUM(K32:K33)</f>
        <v>0</v>
      </c>
      <c r="M31" s="532">
        <f>SUM(M32:M33)</f>
        <v>0</v>
      </c>
      <c r="N31" s="579"/>
      <c r="P31" s="529" t="s">
        <v>137</v>
      </c>
    </row>
    <row r="32" spans="1:16" s="541" customFormat="1" ht="11.25" customHeight="1">
      <c r="A32" s="533">
        <v>16</v>
      </c>
      <c r="B32" s="533" t="s">
        <v>138</v>
      </c>
      <c r="C32" s="533" t="s">
        <v>139</v>
      </c>
      <c r="D32" s="534" t="s">
        <v>2978</v>
      </c>
      <c r="E32" s="535" t="s">
        <v>2979</v>
      </c>
      <c r="F32" s="533" t="s">
        <v>16</v>
      </c>
      <c r="G32" s="536">
        <v>20.8</v>
      </c>
      <c r="H32" s="608">
        <v>0</v>
      </c>
      <c r="I32" s="537">
        <f>ROUND(G32*H32,2)</f>
        <v>0</v>
      </c>
      <c r="J32" s="538">
        <v>0</v>
      </c>
      <c r="K32" s="536">
        <f>G32*J32</f>
        <v>0</v>
      </c>
      <c r="L32" s="538">
        <v>0</v>
      </c>
      <c r="M32" s="536">
        <f>G32*L32</f>
        <v>0</v>
      </c>
      <c r="N32" s="580">
        <v>21</v>
      </c>
      <c r="O32" s="540">
        <v>4</v>
      </c>
      <c r="P32" s="541" t="s">
        <v>140</v>
      </c>
    </row>
    <row r="33" spans="1:16" s="541" customFormat="1" ht="11.25" customHeight="1">
      <c r="A33" s="533">
        <v>17</v>
      </c>
      <c r="B33" s="533" t="s">
        <v>138</v>
      </c>
      <c r="C33" s="533" t="s">
        <v>139</v>
      </c>
      <c r="D33" s="534" t="s">
        <v>708</v>
      </c>
      <c r="E33" s="535" t="s">
        <v>709</v>
      </c>
      <c r="F33" s="533" t="s">
        <v>16</v>
      </c>
      <c r="G33" s="536">
        <v>112.5</v>
      </c>
      <c r="H33" s="608">
        <v>0</v>
      </c>
      <c r="I33" s="537">
        <f>ROUND(G33*H33,2)</f>
        <v>0</v>
      </c>
      <c r="J33" s="538">
        <v>0</v>
      </c>
      <c r="K33" s="536">
        <f>G33*J33</f>
        <v>0</v>
      </c>
      <c r="L33" s="538">
        <v>0</v>
      </c>
      <c r="M33" s="536">
        <f>G33*L33</f>
        <v>0</v>
      </c>
      <c r="N33" s="580">
        <v>21</v>
      </c>
      <c r="O33" s="540">
        <v>4</v>
      </c>
      <c r="P33" s="541" t="s">
        <v>140</v>
      </c>
    </row>
    <row r="34" spans="2:16" s="529" customFormat="1" ht="11.25" customHeight="1">
      <c r="B34" s="530" t="s">
        <v>131</v>
      </c>
      <c r="D34" s="529" t="s">
        <v>135</v>
      </c>
      <c r="E34" s="529" t="s">
        <v>136</v>
      </c>
      <c r="H34" s="579"/>
      <c r="I34" s="531">
        <f>SUM(I35:I73)</f>
        <v>0</v>
      </c>
      <c r="K34" s="532">
        <f>SUM(K35:K73)</f>
        <v>0</v>
      </c>
      <c r="M34" s="532">
        <f>SUM(M35:M73)</f>
        <v>0</v>
      </c>
      <c r="N34" s="579"/>
      <c r="P34" s="529" t="s">
        <v>137</v>
      </c>
    </row>
    <row r="35" spans="1:16" s="541" customFormat="1" ht="11.25" customHeight="1">
      <c r="A35" s="533">
        <v>18</v>
      </c>
      <c r="B35" s="533" t="s">
        <v>138</v>
      </c>
      <c r="C35" s="533" t="s">
        <v>139</v>
      </c>
      <c r="D35" s="534" t="s">
        <v>2922</v>
      </c>
      <c r="E35" s="535" t="s">
        <v>2923</v>
      </c>
      <c r="F35" s="533" t="s">
        <v>8</v>
      </c>
      <c r="G35" s="536">
        <v>6</v>
      </c>
      <c r="H35" s="608">
        <v>0</v>
      </c>
      <c r="I35" s="537">
        <f aca="true" t="shared" si="3" ref="I35:I73">ROUND(G35*H35,2)</f>
        <v>0</v>
      </c>
      <c r="J35" s="538">
        <v>0</v>
      </c>
      <c r="K35" s="536">
        <f aca="true" t="shared" si="4" ref="K35:K73">G35*J35</f>
        <v>0</v>
      </c>
      <c r="L35" s="538">
        <v>0</v>
      </c>
      <c r="M35" s="536">
        <f aca="true" t="shared" si="5" ref="M35:M73">G35*L35</f>
        <v>0</v>
      </c>
      <c r="N35" s="580">
        <v>21</v>
      </c>
      <c r="O35" s="540">
        <v>4</v>
      </c>
      <c r="P35" s="541" t="s">
        <v>140</v>
      </c>
    </row>
    <row r="36" spans="1:16" s="541" customFormat="1" ht="11.25" customHeight="1">
      <c r="A36" s="533">
        <v>19</v>
      </c>
      <c r="B36" s="533" t="s">
        <v>138</v>
      </c>
      <c r="C36" s="533" t="s">
        <v>139</v>
      </c>
      <c r="D36" s="534" t="s">
        <v>2980</v>
      </c>
      <c r="E36" s="535" t="s">
        <v>2981</v>
      </c>
      <c r="F36" s="533" t="s">
        <v>8</v>
      </c>
      <c r="G36" s="536">
        <v>1</v>
      </c>
      <c r="H36" s="608">
        <v>0</v>
      </c>
      <c r="I36" s="537">
        <f t="shared" si="3"/>
        <v>0</v>
      </c>
      <c r="J36" s="538">
        <v>0</v>
      </c>
      <c r="K36" s="536">
        <f t="shared" si="4"/>
        <v>0</v>
      </c>
      <c r="L36" s="538">
        <v>0</v>
      </c>
      <c r="M36" s="536">
        <f t="shared" si="5"/>
        <v>0</v>
      </c>
      <c r="N36" s="580">
        <v>21</v>
      </c>
      <c r="O36" s="540">
        <v>4</v>
      </c>
      <c r="P36" s="541" t="s">
        <v>140</v>
      </c>
    </row>
    <row r="37" spans="1:16" s="541" customFormat="1" ht="11.25" customHeight="1">
      <c r="A37" s="533">
        <v>20</v>
      </c>
      <c r="B37" s="533" t="s">
        <v>138</v>
      </c>
      <c r="C37" s="533" t="s">
        <v>139</v>
      </c>
      <c r="D37" s="534" t="s">
        <v>2982</v>
      </c>
      <c r="E37" s="535" t="s">
        <v>2983</v>
      </c>
      <c r="F37" s="533" t="s">
        <v>8</v>
      </c>
      <c r="G37" s="536">
        <v>1</v>
      </c>
      <c r="H37" s="608">
        <v>0</v>
      </c>
      <c r="I37" s="537">
        <f t="shared" si="3"/>
        <v>0</v>
      </c>
      <c r="J37" s="538">
        <v>0</v>
      </c>
      <c r="K37" s="536">
        <f t="shared" si="4"/>
        <v>0</v>
      </c>
      <c r="L37" s="538">
        <v>0</v>
      </c>
      <c r="M37" s="536">
        <f t="shared" si="5"/>
        <v>0</v>
      </c>
      <c r="N37" s="580">
        <v>21</v>
      </c>
      <c r="O37" s="540">
        <v>4</v>
      </c>
      <c r="P37" s="541" t="s">
        <v>140</v>
      </c>
    </row>
    <row r="38" spans="1:16" s="541" customFormat="1" ht="11.25" customHeight="1">
      <c r="A38" s="533">
        <v>21</v>
      </c>
      <c r="B38" s="533" t="s">
        <v>138</v>
      </c>
      <c r="C38" s="533" t="s">
        <v>139</v>
      </c>
      <c r="D38" s="534" t="s">
        <v>3189</v>
      </c>
      <c r="E38" s="535" t="s">
        <v>3190</v>
      </c>
      <c r="F38" s="533" t="s">
        <v>15</v>
      </c>
      <c r="G38" s="536">
        <v>11</v>
      </c>
      <c r="H38" s="608">
        <v>0</v>
      </c>
      <c r="I38" s="537">
        <f t="shared" si="3"/>
        <v>0</v>
      </c>
      <c r="J38" s="538">
        <v>0</v>
      </c>
      <c r="K38" s="536">
        <f t="shared" si="4"/>
        <v>0</v>
      </c>
      <c r="L38" s="538">
        <v>0</v>
      </c>
      <c r="M38" s="536">
        <f t="shared" si="5"/>
        <v>0</v>
      </c>
      <c r="N38" s="580">
        <v>21</v>
      </c>
      <c r="O38" s="540">
        <v>4</v>
      </c>
      <c r="P38" s="541" t="s">
        <v>140</v>
      </c>
    </row>
    <row r="39" spans="1:16" s="541" customFormat="1" ht="11.25" customHeight="1">
      <c r="A39" s="533">
        <v>22</v>
      </c>
      <c r="B39" s="533" t="s">
        <v>138</v>
      </c>
      <c r="C39" s="533" t="s">
        <v>139</v>
      </c>
      <c r="D39" s="534" t="s">
        <v>3191</v>
      </c>
      <c r="E39" s="535" t="s">
        <v>3192</v>
      </c>
      <c r="F39" s="533" t="s">
        <v>15</v>
      </c>
      <c r="G39" s="536">
        <v>132</v>
      </c>
      <c r="H39" s="608">
        <v>0</v>
      </c>
      <c r="I39" s="537">
        <f t="shared" si="3"/>
        <v>0</v>
      </c>
      <c r="J39" s="538">
        <v>0</v>
      </c>
      <c r="K39" s="536">
        <f t="shared" si="4"/>
        <v>0</v>
      </c>
      <c r="L39" s="538">
        <v>0</v>
      </c>
      <c r="M39" s="536">
        <f t="shared" si="5"/>
        <v>0</v>
      </c>
      <c r="N39" s="580">
        <v>21</v>
      </c>
      <c r="O39" s="540">
        <v>4</v>
      </c>
      <c r="P39" s="541" t="s">
        <v>140</v>
      </c>
    </row>
    <row r="40" spans="1:16" s="541" customFormat="1" ht="11.25" customHeight="1">
      <c r="A40" s="533">
        <v>23</v>
      </c>
      <c r="B40" s="533" t="s">
        <v>138</v>
      </c>
      <c r="C40" s="533" t="s">
        <v>139</v>
      </c>
      <c r="D40" s="534" t="s">
        <v>3193</v>
      </c>
      <c r="E40" s="535" t="s">
        <v>3194</v>
      </c>
      <c r="F40" s="533" t="s">
        <v>15</v>
      </c>
      <c r="G40" s="536">
        <v>56</v>
      </c>
      <c r="H40" s="608">
        <v>0</v>
      </c>
      <c r="I40" s="537">
        <f t="shared" si="3"/>
        <v>0</v>
      </c>
      <c r="J40" s="538">
        <v>0</v>
      </c>
      <c r="K40" s="536">
        <f t="shared" si="4"/>
        <v>0</v>
      </c>
      <c r="L40" s="538">
        <v>0</v>
      </c>
      <c r="M40" s="536">
        <f t="shared" si="5"/>
        <v>0</v>
      </c>
      <c r="N40" s="580">
        <v>21</v>
      </c>
      <c r="O40" s="540">
        <v>4</v>
      </c>
      <c r="P40" s="541" t="s">
        <v>140</v>
      </c>
    </row>
    <row r="41" spans="1:16" s="541" customFormat="1" ht="11.25" customHeight="1">
      <c r="A41" s="533">
        <v>24</v>
      </c>
      <c r="B41" s="533" t="s">
        <v>138</v>
      </c>
      <c r="C41" s="533" t="s">
        <v>139</v>
      </c>
      <c r="D41" s="534" t="s">
        <v>3195</v>
      </c>
      <c r="E41" s="535" t="s">
        <v>3196</v>
      </c>
      <c r="F41" s="533" t="s">
        <v>15</v>
      </c>
      <c r="G41" s="536">
        <v>24</v>
      </c>
      <c r="H41" s="608">
        <v>0</v>
      </c>
      <c r="I41" s="537">
        <f t="shared" si="3"/>
        <v>0</v>
      </c>
      <c r="J41" s="538">
        <v>0</v>
      </c>
      <c r="K41" s="536">
        <f t="shared" si="4"/>
        <v>0</v>
      </c>
      <c r="L41" s="538">
        <v>0</v>
      </c>
      <c r="M41" s="536">
        <f t="shared" si="5"/>
        <v>0</v>
      </c>
      <c r="N41" s="580">
        <v>21</v>
      </c>
      <c r="O41" s="540">
        <v>4</v>
      </c>
      <c r="P41" s="541" t="s">
        <v>140</v>
      </c>
    </row>
    <row r="42" spans="1:16" s="541" customFormat="1" ht="11.25" customHeight="1">
      <c r="A42" s="533">
        <v>25</v>
      </c>
      <c r="B42" s="533" t="s">
        <v>138</v>
      </c>
      <c r="C42" s="533" t="s">
        <v>139</v>
      </c>
      <c r="D42" s="534" t="s">
        <v>2984</v>
      </c>
      <c r="E42" s="535" t="s">
        <v>2985</v>
      </c>
      <c r="F42" s="533" t="s">
        <v>15</v>
      </c>
      <c r="G42" s="536">
        <v>10</v>
      </c>
      <c r="H42" s="608">
        <v>0</v>
      </c>
      <c r="I42" s="537">
        <f t="shared" si="3"/>
        <v>0</v>
      </c>
      <c r="J42" s="538">
        <v>0</v>
      </c>
      <c r="K42" s="536">
        <f t="shared" si="4"/>
        <v>0</v>
      </c>
      <c r="L42" s="538">
        <v>0</v>
      </c>
      <c r="M42" s="536">
        <f t="shared" si="5"/>
        <v>0</v>
      </c>
      <c r="N42" s="580">
        <v>21</v>
      </c>
      <c r="O42" s="540">
        <v>4</v>
      </c>
      <c r="P42" s="541" t="s">
        <v>140</v>
      </c>
    </row>
    <row r="43" spans="1:16" s="541" customFormat="1" ht="22.5" customHeight="1">
      <c r="A43" s="533">
        <v>26</v>
      </c>
      <c r="B43" s="533" t="s">
        <v>138</v>
      </c>
      <c r="C43" s="533" t="s">
        <v>139</v>
      </c>
      <c r="D43" s="534" t="s">
        <v>2986</v>
      </c>
      <c r="E43" s="535" t="s">
        <v>2987</v>
      </c>
      <c r="F43" s="533" t="s">
        <v>8</v>
      </c>
      <c r="G43" s="536">
        <v>4</v>
      </c>
      <c r="H43" s="608">
        <v>0</v>
      </c>
      <c r="I43" s="537">
        <f t="shared" si="3"/>
        <v>0</v>
      </c>
      <c r="J43" s="538">
        <v>0</v>
      </c>
      <c r="K43" s="536">
        <f t="shared" si="4"/>
        <v>0</v>
      </c>
      <c r="L43" s="538">
        <v>0</v>
      </c>
      <c r="M43" s="536">
        <f t="shared" si="5"/>
        <v>0</v>
      </c>
      <c r="N43" s="580">
        <v>21</v>
      </c>
      <c r="O43" s="540">
        <v>4</v>
      </c>
      <c r="P43" s="541" t="s">
        <v>140</v>
      </c>
    </row>
    <row r="44" spans="1:16" s="541" customFormat="1" ht="22.5" customHeight="1">
      <c r="A44" s="533">
        <v>27</v>
      </c>
      <c r="B44" s="533" t="s">
        <v>138</v>
      </c>
      <c r="C44" s="533" t="s">
        <v>139</v>
      </c>
      <c r="D44" s="534" t="s">
        <v>2946</v>
      </c>
      <c r="E44" s="535" t="s">
        <v>2947</v>
      </c>
      <c r="F44" s="533" t="s">
        <v>8</v>
      </c>
      <c r="G44" s="536">
        <v>4</v>
      </c>
      <c r="H44" s="608">
        <v>0</v>
      </c>
      <c r="I44" s="537">
        <f t="shared" si="3"/>
        <v>0</v>
      </c>
      <c r="J44" s="538">
        <v>0</v>
      </c>
      <c r="K44" s="536">
        <f t="shared" si="4"/>
        <v>0</v>
      </c>
      <c r="L44" s="538">
        <v>0</v>
      </c>
      <c r="M44" s="536">
        <f t="shared" si="5"/>
        <v>0</v>
      </c>
      <c r="N44" s="580">
        <v>21</v>
      </c>
      <c r="O44" s="540">
        <v>4</v>
      </c>
      <c r="P44" s="541" t="s">
        <v>140</v>
      </c>
    </row>
    <row r="45" spans="1:16" s="541" customFormat="1" ht="11.25" customHeight="1">
      <c r="A45" s="533">
        <v>28</v>
      </c>
      <c r="B45" s="533" t="s">
        <v>138</v>
      </c>
      <c r="C45" s="533" t="s">
        <v>139</v>
      </c>
      <c r="D45" s="534" t="s">
        <v>2950</v>
      </c>
      <c r="E45" s="535" t="s">
        <v>2951</v>
      </c>
      <c r="F45" s="533" t="s">
        <v>8</v>
      </c>
      <c r="G45" s="536">
        <v>5</v>
      </c>
      <c r="H45" s="608">
        <v>0</v>
      </c>
      <c r="I45" s="537">
        <f t="shared" si="3"/>
        <v>0</v>
      </c>
      <c r="J45" s="538">
        <v>0</v>
      </c>
      <c r="K45" s="536">
        <f t="shared" si="4"/>
        <v>0</v>
      </c>
      <c r="L45" s="538">
        <v>0</v>
      </c>
      <c r="M45" s="536">
        <f t="shared" si="5"/>
        <v>0</v>
      </c>
      <c r="N45" s="580">
        <v>21</v>
      </c>
      <c r="O45" s="540">
        <v>4</v>
      </c>
      <c r="P45" s="541" t="s">
        <v>140</v>
      </c>
    </row>
    <row r="46" spans="1:16" s="563" customFormat="1" ht="11.25" customHeight="1">
      <c r="A46" s="555">
        <v>29</v>
      </c>
      <c r="B46" s="555" t="s">
        <v>141</v>
      </c>
      <c r="C46" s="555" t="s">
        <v>142</v>
      </c>
      <c r="D46" s="556" t="s">
        <v>2952</v>
      </c>
      <c r="E46" s="557" t="s">
        <v>2953</v>
      </c>
      <c r="F46" s="555" t="s">
        <v>8</v>
      </c>
      <c r="G46" s="558">
        <v>4</v>
      </c>
      <c r="H46" s="609">
        <v>0</v>
      </c>
      <c r="I46" s="559">
        <f t="shared" si="3"/>
        <v>0</v>
      </c>
      <c r="J46" s="560">
        <v>0</v>
      </c>
      <c r="K46" s="558">
        <f t="shared" si="4"/>
        <v>0</v>
      </c>
      <c r="L46" s="560">
        <v>0</v>
      </c>
      <c r="M46" s="558">
        <f t="shared" si="5"/>
        <v>0</v>
      </c>
      <c r="N46" s="582">
        <v>21</v>
      </c>
      <c r="O46" s="562">
        <v>8</v>
      </c>
      <c r="P46" s="563" t="s">
        <v>140</v>
      </c>
    </row>
    <row r="47" spans="1:16" s="563" customFormat="1" ht="11.25" customHeight="1">
      <c r="A47" s="555">
        <v>30</v>
      </c>
      <c r="B47" s="555" t="s">
        <v>141</v>
      </c>
      <c r="C47" s="555" t="s">
        <v>142</v>
      </c>
      <c r="D47" s="556" t="s">
        <v>2954</v>
      </c>
      <c r="E47" s="557" t="s">
        <v>2955</v>
      </c>
      <c r="F47" s="555" t="s">
        <v>8</v>
      </c>
      <c r="G47" s="558">
        <v>3</v>
      </c>
      <c r="H47" s="609">
        <v>0</v>
      </c>
      <c r="I47" s="559">
        <f t="shared" si="3"/>
        <v>0</v>
      </c>
      <c r="J47" s="560">
        <v>0</v>
      </c>
      <c r="K47" s="558">
        <f t="shared" si="4"/>
        <v>0</v>
      </c>
      <c r="L47" s="560">
        <v>0</v>
      </c>
      <c r="M47" s="558">
        <f t="shared" si="5"/>
        <v>0</v>
      </c>
      <c r="N47" s="582">
        <v>21</v>
      </c>
      <c r="O47" s="562">
        <v>8</v>
      </c>
      <c r="P47" s="563" t="s">
        <v>140</v>
      </c>
    </row>
    <row r="48" spans="1:16" s="563" customFormat="1" ht="11.25" customHeight="1">
      <c r="A48" s="555">
        <v>31</v>
      </c>
      <c r="B48" s="555" t="s">
        <v>141</v>
      </c>
      <c r="C48" s="555" t="s">
        <v>142</v>
      </c>
      <c r="D48" s="556" t="s">
        <v>2956</v>
      </c>
      <c r="E48" s="557" t="s">
        <v>2957</v>
      </c>
      <c r="F48" s="555" t="s">
        <v>8</v>
      </c>
      <c r="G48" s="558">
        <v>1</v>
      </c>
      <c r="H48" s="609">
        <v>0</v>
      </c>
      <c r="I48" s="559">
        <f t="shared" si="3"/>
        <v>0</v>
      </c>
      <c r="J48" s="560">
        <v>0</v>
      </c>
      <c r="K48" s="558">
        <f t="shared" si="4"/>
        <v>0</v>
      </c>
      <c r="L48" s="560">
        <v>0</v>
      </c>
      <c r="M48" s="558">
        <f t="shared" si="5"/>
        <v>0</v>
      </c>
      <c r="N48" s="582">
        <v>21</v>
      </c>
      <c r="O48" s="562">
        <v>8</v>
      </c>
      <c r="P48" s="563" t="s">
        <v>140</v>
      </c>
    </row>
    <row r="49" spans="1:16" s="563" customFormat="1" ht="11.25" customHeight="1">
      <c r="A49" s="555">
        <v>32</v>
      </c>
      <c r="B49" s="555" t="s">
        <v>141</v>
      </c>
      <c r="C49" s="555" t="s">
        <v>142</v>
      </c>
      <c r="D49" s="556" t="s">
        <v>2958</v>
      </c>
      <c r="E49" s="557" t="s">
        <v>2959</v>
      </c>
      <c r="F49" s="555" t="s">
        <v>8</v>
      </c>
      <c r="G49" s="558">
        <v>8</v>
      </c>
      <c r="H49" s="609">
        <v>0</v>
      </c>
      <c r="I49" s="559">
        <f t="shared" si="3"/>
        <v>0</v>
      </c>
      <c r="J49" s="560">
        <v>0</v>
      </c>
      <c r="K49" s="558">
        <f t="shared" si="4"/>
        <v>0</v>
      </c>
      <c r="L49" s="560">
        <v>0</v>
      </c>
      <c r="M49" s="558">
        <f t="shared" si="5"/>
        <v>0</v>
      </c>
      <c r="N49" s="582">
        <v>21</v>
      </c>
      <c r="O49" s="562">
        <v>8</v>
      </c>
      <c r="P49" s="563" t="s">
        <v>140</v>
      </c>
    </row>
    <row r="50" spans="1:16" s="563" customFormat="1" ht="11.25" customHeight="1">
      <c r="A50" s="555">
        <v>33</v>
      </c>
      <c r="B50" s="555" t="s">
        <v>141</v>
      </c>
      <c r="C50" s="555" t="s">
        <v>142</v>
      </c>
      <c r="D50" s="556" t="s">
        <v>2960</v>
      </c>
      <c r="E50" s="557" t="s">
        <v>2961</v>
      </c>
      <c r="F50" s="555" t="s">
        <v>8</v>
      </c>
      <c r="G50" s="558">
        <v>6</v>
      </c>
      <c r="H50" s="609">
        <v>0</v>
      </c>
      <c r="I50" s="559">
        <f t="shared" si="3"/>
        <v>0</v>
      </c>
      <c r="J50" s="560">
        <v>0</v>
      </c>
      <c r="K50" s="558">
        <f t="shared" si="4"/>
        <v>0</v>
      </c>
      <c r="L50" s="560">
        <v>0</v>
      </c>
      <c r="M50" s="558">
        <f t="shared" si="5"/>
        <v>0</v>
      </c>
      <c r="N50" s="582">
        <v>21</v>
      </c>
      <c r="O50" s="562">
        <v>8</v>
      </c>
      <c r="P50" s="563" t="s">
        <v>140</v>
      </c>
    </row>
    <row r="51" spans="1:16" s="563" customFormat="1" ht="11.25" customHeight="1">
      <c r="A51" s="555">
        <v>34</v>
      </c>
      <c r="B51" s="555" t="s">
        <v>141</v>
      </c>
      <c r="C51" s="555" t="s">
        <v>142</v>
      </c>
      <c r="D51" s="556" t="s">
        <v>2962</v>
      </c>
      <c r="E51" s="557" t="s">
        <v>2963</v>
      </c>
      <c r="F51" s="555" t="s">
        <v>8</v>
      </c>
      <c r="G51" s="558">
        <v>1</v>
      </c>
      <c r="H51" s="609">
        <v>0</v>
      </c>
      <c r="I51" s="559">
        <f t="shared" si="3"/>
        <v>0</v>
      </c>
      <c r="J51" s="560">
        <v>0</v>
      </c>
      <c r="K51" s="558">
        <f t="shared" si="4"/>
        <v>0</v>
      </c>
      <c r="L51" s="560">
        <v>0</v>
      </c>
      <c r="M51" s="558">
        <f t="shared" si="5"/>
        <v>0</v>
      </c>
      <c r="N51" s="582">
        <v>21</v>
      </c>
      <c r="O51" s="562">
        <v>8</v>
      </c>
      <c r="P51" s="563" t="s">
        <v>140</v>
      </c>
    </row>
    <row r="52" spans="1:16" s="563" customFormat="1" ht="11.25" customHeight="1">
      <c r="A52" s="555">
        <v>35</v>
      </c>
      <c r="B52" s="555" t="s">
        <v>141</v>
      </c>
      <c r="C52" s="555" t="s">
        <v>142</v>
      </c>
      <c r="D52" s="556" t="s">
        <v>2964</v>
      </c>
      <c r="E52" s="557" t="s">
        <v>2965</v>
      </c>
      <c r="F52" s="555" t="s">
        <v>8</v>
      </c>
      <c r="G52" s="558">
        <v>24</v>
      </c>
      <c r="H52" s="609">
        <v>0</v>
      </c>
      <c r="I52" s="559">
        <f t="shared" si="3"/>
        <v>0</v>
      </c>
      <c r="J52" s="560">
        <v>0</v>
      </c>
      <c r="K52" s="558">
        <f t="shared" si="4"/>
        <v>0</v>
      </c>
      <c r="L52" s="560">
        <v>0</v>
      </c>
      <c r="M52" s="558">
        <f t="shared" si="5"/>
        <v>0</v>
      </c>
      <c r="N52" s="582">
        <v>21</v>
      </c>
      <c r="O52" s="562">
        <v>8</v>
      </c>
      <c r="P52" s="563" t="s">
        <v>140</v>
      </c>
    </row>
    <row r="53" spans="1:16" s="563" customFormat="1" ht="22.5" customHeight="1">
      <c r="A53" s="555">
        <v>36</v>
      </c>
      <c r="B53" s="555" t="s">
        <v>141</v>
      </c>
      <c r="C53" s="555" t="s">
        <v>142</v>
      </c>
      <c r="D53" s="556" t="s">
        <v>2966</v>
      </c>
      <c r="E53" s="557" t="s">
        <v>2967</v>
      </c>
      <c r="F53" s="555" t="s">
        <v>8</v>
      </c>
      <c r="G53" s="558">
        <v>8</v>
      </c>
      <c r="H53" s="609">
        <v>0</v>
      </c>
      <c r="I53" s="559">
        <f t="shared" si="3"/>
        <v>0</v>
      </c>
      <c r="J53" s="560">
        <v>0</v>
      </c>
      <c r="K53" s="558">
        <f t="shared" si="4"/>
        <v>0</v>
      </c>
      <c r="L53" s="560">
        <v>0</v>
      </c>
      <c r="M53" s="558">
        <f t="shared" si="5"/>
        <v>0</v>
      </c>
      <c r="N53" s="582">
        <v>21</v>
      </c>
      <c r="O53" s="562">
        <v>8</v>
      </c>
      <c r="P53" s="563" t="s">
        <v>140</v>
      </c>
    </row>
    <row r="54" spans="1:16" s="541" customFormat="1" ht="22.5" customHeight="1">
      <c r="A54" s="533">
        <v>37</v>
      </c>
      <c r="B54" s="533" t="s">
        <v>138</v>
      </c>
      <c r="C54" s="533" t="s">
        <v>139</v>
      </c>
      <c r="D54" s="534" t="s">
        <v>2988</v>
      </c>
      <c r="E54" s="535" t="s">
        <v>2989</v>
      </c>
      <c r="F54" s="533" t="s">
        <v>8</v>
      </c>
      <c r="G54" s="536">
        <v>1</v>
      </c>
      <c r="H54" s="608">
        <v>0</v>
      </c>
      <c r="I54" s="537">
        <f t="shared" si="3"/>
        <v>0</v>
      </c>
      <c r="J54" s="538">
        <v>0</v>
      </c>
      <c r="K54" s="536">
        <f t="shared" si="4"/>
        <v>0</v>
      </c>
      <c r="L54" s="538">
        <v>0</v>
      </c>
      <c r="M54" s="536">
        <f t="shared" si="5"/>
        <v>0</v>
      </c>
      <c r="N54" s="580">
        <v>21</v>
      </c>
      <c r="O54" s="540">
        <v>4</v>
      </c>
      <c r="P54" s="541" t="s">
        <v>140</v>
      </c>
    </row>
    <row r="55" spans="1:16" s="541" customFormat="1" ht="11.25" customHeight="1">
      <c r="A55" s="533">
        <v>38</v>
      </c>
      <c r="B55" s="533" t="s">
        <v>138</v>
      </c>
      <c r="C55" s="533" t="s">
        <v>139</v>
      </c>
      <c r="D55" s="534" t="s">
        <v>2990</v>
      </c>
      <c r="E55" s="535" t="s">
        <v>2991</v>
      </c>
      <c r="F55" s="533" t="s">
        <v>8</v>
      </c>
      <c r="G55" s="536">
        <v>2</v>
      </c>
      <c r="H55" s="608">
        <v>0</v>
      </c>
      <c r="I55" s="537">
        <f t="shared" si="3"/>
        <v>0</v>
      </c>
      <c r="J55" s="538">
        <v>0</v>
      </c>
      <c r="K55" s="536">
        <f t="shared" si="4"/>
        <v>0</v>
      </c>
      <c r="L55" s="538">
        <v>0</v>
      </c>
      <c r="M55" s="536">
        <f t="shared" si="5"/>
        <v>0</v>
      </c>
      <c r="N55" s="580">
        <v>21</v>
      </c>
      <c r="O55" s="540">
        <v>4</v>
      </c>
      <c r="P55" s="541" t="s">
        <v>140</v>
      </c>
    </row>
    <row r="56" spans="1:16" s="541" customFormat="1" ht="22.5" customHeight="1">
      <c r="A56" s="533">
        <v>39</v>
      </c>
      <c r="B56" s="533" t="s">
        <v>138</v>
      </c>
      <c r="C56" s="533" t="s">
        <v>139</v>
      </c>
      <c r="D56" s="534" t="s">
        <v>2992</v>
      </c>
      <c r="E56" s="535" t="s">
        <v>2993</v>
      </c>
      <c r="F56" s="533" t="s">
        <v>8</v>
      </c>
      <c r="G56" s="536">
        <v>2</v>
      </c>
      <c r="H56" s="608">
        <v>0</v>
      </c>
      <c r="I56" s="537">
        <f t="shared" si="3"/>
        <v>0</v>
      </c>
      <c r="J56" s="538">
        <v>0</v>
      </c>
      <c r="K56" s="536">
        <f t="shared" si="4"/>
        <v>0</v>
      </c>
      <c r="L56" s="538">
        <v>0</v>
      </c>
      <c r="M56" s="536">
        <f t="shared" si="5"/>
        <v>0</v>
      </c>
      <c r="N56" s="580">
        <v>21</v>
      </c>
      <c r="O56" s="540">
        <v>4</v>
      </c>
      <c r="P56" s="541" t="s">
        <v>140</v>
      </c>
    </row>
    <row r="57" spans="1:16" s="541" customFormat="1" ht="22.5" customHeight="1">
      <c r="A57" s="533">
        <v>40</v>
      </c>
      <c r="B57" s="533" t="s">
        <v>138</v>
      </c>
      <c r="C57" s="533" t="s">
        <v>139</v>
      </c>
      <c r="D57" s="534" t="s">
        <v>2994</v>
      </c>
      <c r="E57" s="535" t="s">
        <v>2995</v>
      </c>
      <c r="F57" s="533" t="s">
        <v>8</v>
      </c>
      <c r="G57" s="536">
        <v>2</v>
      </c>
      <c r="H57" s="608">
        <v>0</v>
      </c>
      <c r="I57" s="537">
        <f t="shared" si="3"/>
        <v>0</v>
      </c>
      <c r="J57" s="538">
        <v>0</v>
      </c>
      <c r="K57" s="536">
        <f t="shared" si="4"/>
        <v>0</v>
      </c>
      <c r="L57" s="538">
        <v>0</v>
      </c>
      <c r="M57" s="536">
        <f t="shared" si="5"/>
        <v>0</v>
      </c>
      <c r="N57" s="580">
        <v>21</v>
      </c>
      <c r="O57" s="540">
        <v>4</v>
      </c>
      <c r="P57" s="541" t="s">
        <v>140</v>
      </c>
    </row>
    <row r="58" spans="1:16" s="541" customFormat="1" ht="22.5" customHeight="1">
      <c r="A58" s="533">
        <v>41</v>
      </c>
      <c r="B58" s="533" t="s">
        <v>138</v>
      </c>
      <c r="C58" s="533" t="s">
        <v>139</v>
      </c>
      <c r="D58" s="534" t="s">
        <v>2996</v>
      </c>
      <c r="E58" s="535" t="s">
        <v>2997</v>
      </c>
      <c r="F58" s="533" t="s">
        <v>185</v>
      </c>
      <c r="G58" s="536">
        <v>1</v>
      </c>
      <c r="H58" s="608">
        <v>0</v>
      </c>
      <c r="I58" s="537">
        <f t="shared" si="3"/>
        <v>0</v>
      </c>
      <c r="J58" s="538">
        <v>0</v>
      </c>
      <c r="K58" s="536">
        <f t="shared" si="4"/>
        <v>0</v>
      </c>
      <c r="L58" s="538">
        <v>0</v>
      </c>
      <c r="M58" s="536">
        <f t="shared" si="5"/>
        <v>0</v>
      </c>
      <c r="N58" s="580">
        <v>21</v>
      </c>
      <c r="O58" s="540">
        <v>4</v>
      </c>
      <c r="P58" s="541" t="s">
        <v>140</v>
      </c>
    </row>
    <row r="59" spans="1:16" s="563" customFormat="1" ht="11.25" customHeight="1">
      <c r="A59" s="555">
        <v>42</v>
      </c>
      <c r="B59" s="555" t="s">
        <v>141</v>
      </c>
      <c r="C59" s="555" t="s">
        <v>142</v>
      </c>
      <c r="D59" s="556" t="s">
        <v>137</v>
      </c>
      <c r="E59" s="557" t="s">
        <v>2998</v>
      </c>
      <c r="F59" s="555" t="s">
        <v>77</v>
      </c>
      <c r="G59" s="558">
        <v>246</v>
      </c>
      <c r="H59" s="609">
        <v>0</v>
      </c>
      <c r="I59" s="559">
        <f t="shared" si="3"/>
        <v>0</v>
      </c>
      <c r="J59" s="560">
        <v>0</v>
      </c>
      <c r="K59" s="558">
        <f t="shared" si="4"/>
        <v>0</v>
      </c>
      <c r="L59" s="560">
        <v>0</v>
      </c>
      <c r="M59" s="558">
        <f t="shared" si="5"/>
        <v>0</v>
      </c>
      <c r="N59" s="582">
        <v>21</v>
      </c>
      <c r="O59" s="562">
        <v>8</v>
      </c>
      <c r="P59" s="563" t="s">
        <v>140</v>
      </c>
    </row>
    <row r="60" spans="1:16" s="563" customFormat="1" ht="11.25" customHeight="1">
      <c r="A60" s="555">
        <v>43</v>
      </c>
      <c r="B60" s="555" t="s">
        <v>141</v>
      </c>
      <c r="C60" s="555" t="s">
        <v>142</v>
      </c>
      <c r="D60" s="556" t="s">
        <v>140</v>
      </c>
      <c r="E60" s="557" t="s">
        <v>2999</v>
      </c>
      <c r="F60" s="555" t="s">
        <v>77</v>
      </c>
      <c r="G60" s="558">
        <v>24</v>
      </c>
      <c r="H60" s="609">
        <v>0</v>
      </c>
      <c r="I60" s="559">
        <f t="shared" si="3"/>
        <v>0</v>
      </c>
      <c r="J60" s="560">
        <v>0</v>
      </c>
      <c r="K60" s="558">
        <f t="shared" si="4"/>
        <v>0</v>
      </c>
      <c r="L60" s="560">
        <v>0</v>
      </c>
      <c r="M60" s="558">
        <f t="shared" si="5"/>
        <v>0</v>
      </c>
      <c r="N60" s="582">
        <v>21</v>
      </c>
      <c r="O60" s="562">
        <v>8</v>
      </c>
      <c r="P60" s="563" t="s">
        <v>140</v>
      </c>
    </row>
    <row r="61" spans="1:16" s="563" customFormat="1" ht="11.25" customHeight="1">
      <c r="A61" s="555">
        <v>44</v>
      </c>
      <c r="B61" s="555" t="s">
        <v>141</v>
      </c>
      <c r="C61" s="555" t="s">
        <v>142</v>
      </c>
      <c r="D61" s="556" t="s">
        <v>208</v>
      </c>
      <c r="E61" s="557" t="s">
        <v>3000</v>
      </c>
      <c r="F61" s="555" t="s">
        <v>77</v>
      </c>
      <c r="G61" s="558">
        <v>888</v>
      </c>
      <c r="H61" s="609">
        <v>0</v>
      </c>
      <c r="I61" s="559">
        <f t="shared" si="3"/>
        <v>0</v>
      </c>
      <c r="J61" s="560">
        <v>0</v>
      </c>
      <c r="K61" s="558">
        <f t="shared" si="4"/>
        <v>0</v>
      </c>
      <c r="L61" s="560">
        <v>0</v>
      </c>
      <c r="M61" s="558">
        <f t="shared" si="5"/>
        <v>0</v>
      </c>
      <c r="N61" s="582">
        <v>21</v>
      </c>
      <c r="O61" s="562">
        <v>8</v>
      </c>
      <c r="P61" s="563" t="s">
        <v>140</v>
      </c>
    </row>
    <row r="62" spans="1:16" s="563" customFormat="1" ht="11.25" customHeight="1">
      <c r="A62" s="555">
        <v>45</v>
      </c>
      <c r="B62" s="555" t="s">
        <v>141</v>
      </c>
      <c r="C62" s="555" t="s">
        <v>142</v>
      </c>
      <c r="D62" s="556" t="s">
        <v>209</v>
      </c>
      <c r="E62" s="557" t="s">
        <v>3001</v>
      </c>
      <c r="F62" s="555" t="s">
        <v>77</v>
      </c>
      <c r="G62" s="558">
        <v>24</v>
      </c>
      <c r="H62" s="609">
        <v>0</v>
      </c>
      <c r="I62" s="559">
        <f t="shared" si="3"/>
        <v>0</v>
      </c>
      <c r="J62" s="560">
        <v>0</v>
      </c>
      <c r="K62" s="558">
        <f t="shared" si="4"/>
        <v>0</v>
      </c>
      <c r="L62" s="560">
        <v>0</v>
      </c>
      <c r="M62" s="558">
        <f t="shared" si="5"/>
        <v>0</v>
      </c>
      <c r="N62" s="582">
        <v>21</v>
      </c>
      <c r="O62" s="562">
        <v>8</v>
      </c>
      <c r="P62" s="563" t="s">
        <v>140</v>
      </c>
    </row>
    <row r="63" spans="1:16" s="563" customFormat="1" ht="11.25" customHeight="1">
      <c r="A63" s="555">
        <v>46</v>
      </c>
      <c r="B63" s="555" t="s">
        <v>141</v>
      </c>
      <c r="C63" s="555" t="s">
        <v>142</v>
      </c>
      <c r="D63" s="556" t="s">
        <v>613</v>
      </c>
      <c r="E63" s="557" t="s">
        <v>3002</v>
      </c>
      <c r="F63" s="555" t="s">
        <v>77</v>
      </c>
      <c r="G63" s="558">
        <v>2</v>
      </c>
      <c r="H63" s="609">
        <v>0</v>
      </c>
      <c r="I63" s="559">
        <f t="shared" si="3"/>
        <v>0</v>
      </c>
      <c r="J63" s="560">
        <v>0</v>
      </c>
      <c r="K63" s="558">
        <f t="shared" si="4"/>
        <v>0</v>
      </c>
      <c r="L63" s="560">
        <v>0</v>
      </c>
      <c r="M63" s="558">
        <f t="shared" si="5"/>
        <v>0</v>
      </c>
      <c r="N63" s="582">
        <v>21</v>
      </c>
      <c r="O63" s="562">
        <v>8</v>
      </c>
      <c r="P63" s="563" t="s">
        <v>140</v>
      </c>
    </row>
    <row r="64" spans="1:16" s="563" customFormat="1" ht="11.25" customHeight="1">
      <c r="A64" s="555">
        <v>47</v>
      </c>
      <c r="B64" s="555" t="s">
        <v>141</v>
      </c>
      <c r="C64" s="555" t="s">
        <v>142</v>
      </c>
      <c r="D64" s="556" t="s">
        <v>489</v>
      </c>
      <c r="E64" s="557" t="s">
        <v>3003</v>
      </c>
      <c r="F64" s="555" t="s">
        <v>10</v>
      </c>
      <c r="G64" s="558">
        <v>285</v>
      </c>
      <c r="H64" s="609">
        <v>0</v>
      </c>
      <c r="I64" s="559">
        <f t="shared" si="3"/>
        <v>0</v>
      </c>
      <c r="J64" s="560">
        <v>0</v>
      </c>
      <c r="K64" s="558">
        <f t="shared" si="4"/>
        <v>0</v>
      </c>
      <c r="L64" s="560">
        <v>0</v>
      </c>
      <c r="M64" s="558">
        <f t="shared" si="5"/>
        <v>0</v>
      </c>
      <c r="N64" s="582">
        <v>21</v>
      </c>
      <c r="O64" s="562">
        <v>8</v>
      </c>
      <c r="P64" s="563" t="s">
        <v>140</v>
      </c>
    </row>
    <row r="65" spans="1:16" s="541" customFormat="1" ht="22.5" customHeight="1">
      <c r="A65" s="533">
        <v>48</v>
      </c>
      <c r="B65" s="533" t="s">
        <v>138</v>
      </c>
      <c r="C65" s="533" t="s">
        <v>139</v>
      </c>
      <c r="D65" s="534" t="s">
        <v>2968</v>
      </c>
      <c r="E65" s="535" t="s">
        <v>2969</v>
      </c>
      <c r="F65" s="533" t="s">
        <v>8</v>
      </c>
      <c r="G65" s="536">
        <v>8</v>
      </c>
      <c r="H65" s="608">
        <v>0</v>
      </c>
      <c r="I65" s="537">
        <f t="shared" si="3"/>
        <v>0</v>
      </c>
      <c r="J65" s="538">
        <v>0</v>
      </c>
      <c r="K65" s="536">
        <f t="shared" si="4"/>
        <v>0</v>
      </c>
      <c r="L65" s="538">
        <v>0</v>
      </c>
      <c r="M65" s="536">
        <f t="shared" si="5"/>
        <v>0</v>
      </c>
      <c r="N65" s="580">
        <v>21</v>
      </c>
      <c r="O65" s="540">
        <v>4</v>
      </c>
      <c r="P65" s="541" t="s">
        <v>140</v>
      </c>
    </row>
    <row r="66" spans="1:16" s="563" customFormat="1" ht="11.25" customHeight="1">
      <c r="A66" s="555">
        <v>49</v>
      </c>
      <c r="B66" s="555" t="s">
        <v>141</v>
      </c>
      <c r="C66" s="555" t="s">
        <v>142</v>
      </c>
      <c r="D66" s="556" t="s">
        <v>2970</v>
      </c>
      <c r="E66" s="557" t="s">
        <v>3004</v>
      </c>
      <c r="F66" s="555" t="s">
        <v>8</v>
      </c>
      <c r="G66" s="558">
        <v>8</v>
      </c>
      <c r="H66" s="609">
        <v>0</v>
      </c>
      <c r="I66" s="559">
        <f t="shared" si="3"/>
        <v>0</v>
      </c>
      <c r="J66" s="560">
        <v>0</v>
      </c>
      <c r="K66" s="558">
        <f t="shared" si="4"/>
        <v>0</v>
      </c>
      <c r="L66" s="560">
        <v>0</v>
      </c>
      <c r="M66" s="558">
        <f t="shared" si="5"/>
        <v>0</v>
      </c>
      <c r="N66" s="582">
        <v>21</v>
      </c>
      <c r="O66" s="562">
        <v>8</v>
      </c>
      <c r="P66" s="563" t="s">
        <v>140</v>
      </c>
    </row>
    <row r="67" spans="1:16" s="563" customFormat="1" ht="11.25" customHeight="1">
      <c r="A67" s="555">
        <v>50</v>
      </c>
      <c r="B67" s="555" t="s">
        <v>141</v>
      </c>
      <c r="C67" s="555" t="s">
        <v>142</v>
      </c>
      <c r="D67" s="556" t="s">
        <v>2938</v>
      </c>
      <c r="E67" s="557" t="s">
        <v>2939</v>
      </c>
      <c r="F67" s="555" t="s">
        <v>8</v>
      </c>
      <c r="G67" s="558">
        <v>6</v>
      </c>
      <c r="H67" s="609">
        <v>0</v>
      </c>
      <c r="I67" s="559">
        <f t="shared" si="3"/>
        <v>0</v>
      </c>
      <c r="J67" s="560">
        <v>0</v>
      </c>
      <c r="K67" s="558">
        <f t="shared" si="4"/>
        <v>0</v>
      </c>
      <c r="L67" s="560">
        <v>0</v>
      </c>
      <c r="M67" s="558">
        <f t="shared" si="5"/>
        <v>0</v>
      </c>
      <c r="N67" s="582">
        <v>21</v>
      </c>
      <c r="O67" s="562">
        <v>8</v>
      </c>
      <c r="P67" s="563" t="s">
        <v>140</v>
      </c>
    </row>
    <row r="68" spans="1:16" s="563" customFormat="1" ht="11.25" customHeight="1">
      <c r="A68" s="555">
        <v>51</v>
      </c>
      <c r="B68" s="555" t="s">
        <v>141</v>
      </c>
      <c r="C68" s="555" t="s">
        <v>142</v>
      </c>
      <c r="D68" s="556" t="s">
        <v>3005</v>
      </c>
      <c r="E68" s="557" t="s">
        <v>3006</v>
      </c>
      <c r="F68" s="555" t="s">
        <v>8</v>
      </c>
      <c r="G68" s="558">
        <v>1</v>
      </c>
      <c r="H68" s="609">
        <v>0</v>
      </c>
      <c r="I68" s="559">
        <f t="shared" si="3"/>
        <v>0</v>
      </c>
      <c r="J68" s="560">
        <v>0</v>
      </c>
      <c r="K68" s="558">
        <f t="shared" si="4"/>
        <v>0</v>
      </c>
      <c r="L68" s="560">
        <v>0</v>
      </c>
      <c r="M68" s="558">
        <f t="shared" si="5"/>
        <v>0</v>
      </c>
      <c r="N68" s="582">
        <v>21</v>
      </c>
      <c r="O68" s="562">
        <v>8</v>
      </c>
      <c r="P68" s="563" t="s">
        <v>140</v>
      </c>
    </row>
    <row r="69" spans="1:16" s="563" customFormat="1" ht="11.25" customHeight="1">
      <c r="A69" s="555">
        <v>52</v>
      </c>
      <c r="B69" s="555" t="s">
        <v>141</v>
      </c>
      <c r="C69" s="555" t="s">
        <v>142</v>
      </c>
      <c r="D69" s="556" t="s">
        <v>3007</v>
      </c>
      <c r="E69" s="557" t="s">
        <v>3008</v>
      </c>
      <c r="F69" s="555" t="s">
        <v>8</v>
      </c>
      <c r="G69" s="558">
        <v>10</v>
      </c>
      <c r="H69" s="609">
        <v>0</v>
      </c>
      <c r="I69" s="559">
        <f t="shared" si="3"/>
        <v>0</v>
      </c>
      <c r="J69" s="560">
        <v>0</v>
      </c>
      <c r="K69" s="558">
        <f t="shared" si="4"/>
        <v>0</v>
      </c>
      <c r="L69" s="560">
        <v>0</v>
      </c>
      <c r="M69" s="558">
        <f t="shared" si="5"/>
        <v>0</v>
      </c>
      <c r="N69" s="582">
        <v>21</v>
      </c>
      <c r="O69" s="562">
        <v>8</v>
      </c>
      <c r="P69" s="563" t="s">
        <v>140</v>
      </c>
    </row>
    <row r="70" spans="1:16" s="563" customFormat="1" ht="11.25" customHeight="1">
      <c r="A70" s="555">
        <v>53</v>
      </c>
      <c r="B70" s="555" t="s">
        <v>141</v>
      </c>
      <c r="C70" s="555" t="s">
        <v>142</v>
      </c>
      <c r="D70" s="556" t="s">
        <v>3009</v>
      </c>
      <c r="E70" s="557" t="s">
        <v>3010</v>
      </c>
      <c r="F70" s="555" t="s">
        <v>8</v>
      </c>
      <c r="G70" s="558">
        <v>3</v>
      </c>
      <c r="H70" s="609">
        <v>0</v>
      </c>
      <c r="I70" s="559">
        <f t="shared" si="3"/>
        <v>0</v>
      </c>
      <c r="J70" s="560">
        <v>0</v>
      </c>
      <c r="K70" s="558">
        <f t="shared" si="4"/>
        <v>0</v>
      </c>
      <c r="L70" s="560">
        <v>0</v>
      </c>
      <c r="M70" s="558">
        <f t="shared" si="5"/>
        <v>0</v>
      </c>
      <c r="N70" s="582">
        <v>21</v>
      </c>
      <c r="O70" s="562">
        <v>8</v>
      </c>
      <c r="P70" s="563" t="s">
        <v>140</v>
      </c>
    </row>
    <row r="71" spans="1:16" s="541" customFormat="1" ht="11.25" customHeight="1">
      <c r="A71" s="533">
        <v>54</v>
      </c>
      <c r="B71" s="533" t="s">
        <v>138</v>
      </c>
      <c r="C71" s="533" t="s">
        <v>143</v>
      </c>
      <c r="D71" s="534" t="s">
        <v>3011</v>
      </c>
      <c r="E71" s="535" t="s">
        <v>3197</v>
      </c>
      <c r="F71" s="533" t="s">
        <v>774</v>
      </c>
      <c r="G71" s="536">
        <v>1</v>
      </c>
      <c r="H71" s="608">
        <v>0</v>
      </c>
      <c r="I71" s="537">
        <f t="shared" si="3"/>
        <v>0</v>
      </c>
      <c r="J71" s="538">
        <v>0</v>
      </c>
      <c r="K71" s="536">
        <f t="shared" si="4"/>
        <v>0</v>
      </c>
      <c r="L71" s="538">
        <v>0</v>
      </c>
      <c r="M71" s="536">
        <f t="shared" si="5"/>
        <v>0</v>
      </c>
      <c r="N71" s="580">
        <v>21</v>
      </c>
      <c r="O71" s="540">
        <v>4</v>
      </c>
      <c r="P71" s="541" t="s">
        <v>140</v>
      </c>
    </row>
    <row r="72" spans="1:16" s="563" customFormat="1" ht="22.5" customHeight="1">
      <c r="A72" s="555">
        <v>55</v>
      </c>
      <c r="B72" s="555" t="s">
        <v>141</v>
      </c>
      <c r="C72" s="555" t="s">
        <v>142</v>
      </c>
      <c r="D72" s="556" t="s">
        <v>3012</v>
      </c>
      <c r="E72" s="557" t="s">
        <v>3013</v>
      </c>
      <c r="F72" s="555" t="s">
        <v>77</v>
      </c>
      <c r="G72" s="558">
        <v>1</v>
      </c>
      <c r="H72" s="609">
        <v>0</v>
      </c>
      <c r="I72" s="559">
        <f t="shared" si="3"/>
        <v>0</v>
      </c>
      <c r="J72" s="560">
        <v>0</v>
      </c>
      <c r="K72" s="558">
        <f t="shared" si="4"/>
        <v>0</v>
      </c>
      <c r="L72" s="560">
        <v>0</v>
      </c>
      <c r="M72" s="558">
        <f t="shared" si="5"/>
        <v>0</v>
      </c>
      <c r="N72" s="582">
        <v>21</v>
      </c>
      <c r="O72" s="562">
        <v>8</v>
      </c>
      <c r="P72" s="563" t="s">
        <v>140</v>
      </c>
    </row>
    <row r="73" spans="1:16" s="541" customFormat="1" ht="22.5" customHeight="1">
      <c r="A73" s="533">
        <v>56</v>
      </c>
      <c r="B73" s="533" t="s">
        <v>138</v>
      </c>
      <c r="C73" s="533" t="s">
        <v>143</v>
      </c>
      <c r="D73" s="534" t="s">
        <v>3014</v>
      </c>
      <c r="E73" s="535" t="s">
        <v>3015</v>
      </c>
      <c r="F73" s="533" t="s">
        <v>77</v>
      </c>
      <c r="G73" s="536">
        <v>1</v>
      </c>
      <c r="H73" s="608">
        <v>0</v>
      </c>
      <c r="I73" s="537">
        <f t="shared" si="3"/>
        <v>0</v>
      </c>
      <c r="J73" s="538">
        <v>0</v>
      </c>
      <c r="K73" s="536">
        <f t="shared" si="4"/>
        <v>0</v>
      </c>
      <c r="L73" s="538">
        <v>0</v>
      </c>
      <c r="M73" s="536">
        <f t="shared" si="5"/>
        <v>0</v>
      </c>
      <c r="N73" s="580">
        <v>21</v>
      </c>
      <c r="O73" s="540">
        <v>4</v>
      </c>
      <c r="P73" s="541" t="s">
        <v>140</v>
      </c>
    </row>
    <row r="74" spans="2:16" s="529" customFormat="1" ht="11.25" customHeight="1">
      <c r="B74" s="530" t="s">
        <v>131</v>
      </c>
      <c r="D74" s="529" t="s">
        <v>531</v>
      </c>
      <c r="E74" s="529" t="s">
        <v>825</v>
      </c>
      <c r="H74" s="579"/>
      <c r="I74" s="531">
        <f>SUM(I75:I76)</f>
        <v>0</v>
      </c>
      <c r="K74" s="532">
        <f>SUM(K75:K76)</f>
        <v>0</v>
      </c>
      <c r="M74" s="532">
        <f>SUM(M75:M76)</f>
        <v>0</v>
      </c>
      <c r="N74" s="579"/>
      <c r="P74" s="529" t="s">
        <v>137</v>
      </c>
    </row>
    <row r="75" spans="1:16" s="541" customFormat="1" ht="22.5" customHeight="1">
      <c r="A75" s="533">
        <v>57</v>
      </c>
      <c r="B75" s="533" t="s">
        <v>138</v>
      </c>
      <c r="C75" s="533" t="s">
        <v>286</v>
      </c>
      <c r="D75" s="534" t="s">
        <v>3016</v>
      </c>
      <c r="E75" s="535" t="s">
        <v>3017</v>
      </c>
      <c r="F75" s="533" t="s">
        <v>15</v>
      </c>
      <c r="G75" s="536">
        <v>8</v>
      </c>
      <c r="H75" s="608">
        <v>0</v>
      </c>
      <c r="I75" s="537">
        <f>ROUND(G75*H75,2)</f>
        <v>0</v>
      </c>
      <c r="J75" s="538">
        <v>0</v>
      </c>
      <c r="K75" s="536">
        <f>G75*J75</f>
        <v>0</v>
      </c>
      <c r="L75" s="538">
        <v>0</v>
      </c>
      <c r="M75" s="536">
        <f>G75*L75</f>
        <v>0</v>
      </c>
      <c r="N75" s="580">
        <v>21</v>
      </c>
      <c r="O75" s="540">
        <v>4</v>
      </c>
      <c r="P75" s="541" t="s">
        <v>140</v>
      </c>
    </row>
    <row r="76" spans="1:16" s="563" customFormat="1" ht="11.25" customHeight="1">
      <c r="A76" s="555">
        <v>58</v>
      </c>
      <c r="B76" s="555" t="s">
        <v>141</v>
      </c>
      <c r="C76" s="555" t="s">
        <v>142</v>
      </c>
      <c r="D76" s="556" t="s">
        <v>3018</v>
      </c>
      <c r="E76" s="557" t="s">
        <v>3019</v>
      </c>
      <c r="F76" s="555" t="s">
        <v>15</v>
      </c>
      <c r="G76" s="558">
        <v>8</v>
      </c>
      <c r="H76" s="609">
        <v>0</v>
      </c>
      <c r="I76" s="559">
        <f>ROUND(G76*H76,2)</f>
        <v>0</v>
      </c>
      <c r="J76" s="560">
        <v>0</v>
      </c>
      <c r="K76" s="558">
        <f>G76*J76</f>
        <v>0</v>
      </c>
      <c r="L76" s="560">
        <v>0</v>
      </c>
      <c r="M76" s="558">
        <f>G76*L76</f>
        <v>0</v>
      </c>
      <c r="N76" s="582">
        <v>21</v>
      </c>
      <c r="O76" s="562">
        <v>8</v>
      </c>
      <c r="P76" s="563" t="s">
        <v>140</v>
      </c>
    </row>
    <row r="77" spans="2:16" s="529" customFormat="1" ht="11.25" customHeight="1">
      <c r="B77" s="530" t="s">
        <v>131</v>
      </c>
      <c r="D77" s="529" t="s">
        <v>144</v>
      </c>
      <c r="E77" s="529" t="s">
        <v>145</v>
      </c>
      <c r="H77" s="579"/>
      <c r="I77" s="531">
        <f>I78</f>
        <v>0</v>
      </c>
      <c r="K77" s="532">
        <f>K78</f>
        <v>0</v>
      </c>
      <c r="M77" s="532">
        <f>M78</f>
        <v>0</v>
      </c>
      <c r="N77" s="579"/>
      <c r="P77" s="529" t="s">
        <v>137</v>
      </c>
    </row>
    <row r="78" spans="1:16" s="541" customFormat="1" ht="11.25" customHeight="1">
      <c r="A78" s="533">
        <v>59</v>
      </c>
      <c r="B78" s="533" t="s">
        <v>138</v>
      </c>
      <c r="C78" s="533" t="s">
        <v>139</v>
      </c>
      <c r="D78" s="534" t="s">
        <v>146</v>
      </c>
      <c r="E78" s="535" t="s">
        <v>147</v>
      </c>
      <c r="F78" s="533" t="s">
        <v>25</v>
      </c>
      <c r="G78" s="536">
        <v>104.683</v>
      </c>
      <c r="H78" s="608">
        <v>0</v>
      </c>
      <c r="I78" s="537">
        <f>ROUND(G78*H78,2)</f>
        <v>0</v>
      </c>
      <c r="J78" s="538">
        <v>0</v>
      </c>
      <c r="K78" s="536">
        <f>G78*J78</f>
        <v>0</v>
      </c>
      <c r="L78" s="538">
        <v>0</v>
      </c>
      <c r="M78" s="536">
        <f>G78*L78</f>
        <v>0</v>
      </c>
      <c r="N78" s="580">
        <v>21</v>
      </c>
      <c r="O78" s="540">
        <v>4</v>
      </c>
      <c r="P78" s="541" t="s">
        <v>140</v>
      </c>
    </row>
    <row r="79" spans="2:16" s="528" customFormat="1" ht="11.25" customHeight="1">
      <c r="B79" s="564" t="s">
        <v>131</v>
      </c>
      <c r="D79" s="528" t="s">
        <v>148</v>
      </c>
      <c r="E79" s="528" t="s">
        <v>149</v>
      </c>
      <c r="H79" s="581"/>
      <c r="I79" s="565">
        <f>I80</f>
        <v>0</v>
      </c>
      <c r="K79" s="566">
        <f>K80</f>
        <v>0</v>
      </c>
      <c r="M79" s="566">
        <f>M80</f>
        <v>0</v>
      </c>
      <c r="N79" s="581"/>
      <c r="P79" s="528" t="s">
        <v>134</v>
      </c>
    </row>
    <row r="80" spans="2:16" s="529" customFormat="1" ht="11.25" customHeight="1">
      <c r="B80" s="530" t="s">
        <v>131</v>
      </c>
      <c r="D80" s="529" t="s">
        <v>150</v>
      </c>
      <c r="E80" s="529" t="s">
        <v>151</v>
      </c>
      <c r="H80" s="579"/>
      <c r="I80" s="531">
        <f>SUM(I81:I82)</f>
        <v>0</v>
      </c>
      <c r="K80" s="532">
        <f>SUM(K81:K82)</f>
        <v>0</v>
      </c>
      <c r="M80" s="532">
        <f>SUM(M81:M82)</f>
        <v>0</v>
      </c>
      <c r="N80" s="579"/>
      <c r="P80" s="529" t="s">
        <v>137</v>
      </c>
    </row>
    <row r="81" spans="1:16" s="541" customFormat="1" ht="11.25" customHeight="1">
      <c r="A81" s="533">
        <v>60</v>
      </c>
      <c r="B81" s="533" t="s">
        <v>138</v>
      </c>
      <c r="C81" s="533" t="s">
        <v>150</v>
      </c>
      <c r="D81" s="534" t="s">
        <v>175</v>
      </c>
      <c r="E81" s="535" t="s">
        <v>176</v>
      </c>
      <c r="F81" s="533" t="s">
        <v>15</v>
      </c>
      <c r="G81" s="536">
        <v>143</v>
      </c>
      <c r="H81" s="608">
        <v>0</v>
      </c>
      <c r="I81" s="537">
        <f>ROUND(G81*H81,2)</f>
        <v>0</v>
      </c>
      <c r="J81" s="538">
        <v>0</v>
      </c>
      <c r="K81" s="536">
        <f>G81*J81</f>
        <v>0</v>
      </c>
      <c r="L81" s="538">
        <v>0</v>
      </c>
      <c r="M81" s="536">
        <f>G81*L81</f>
        <v>0</v>
      </c>
      <c r="N81" s="580">
        <v>21</v>
      </c>
      <c r="O81" s="540">
        <v>16</v>
      </c>
      <c r="P81" s="541" t="s">
        <v>140</v>
      </c>
    </row>
    <row r="82" spans="1:16" s="541" customFormat="1" ht="11.25" customHeight="1">
      <c r="A82" s="533">
        <v>61</v>
      </c>
      <c r="B82" s="533" t="s">
        <v>138</v>
      </c>
      <c r="C82" s="533" t="s">
        <v>150</v>
      </c>
      <c r="D82" s="534" t="s">
        <v>177</v>
      </c>
      <c r="E82" s="535" t="s">
        <v>178</v>
      </c>
      <c r="F82" s="533" t="s">
        <v>15</v>
      </c>
      <c r="G82" s="536">
        <v>80</v>
      </c>
      <c r="H82" s="608">
        <v>0</v>
      </c>
      <c r="I82" s="537">
        <f>ROUND(G82*H82,2)</f>
        <v>0</v>
      </c>
      <c r="J82" s="538">
        <v>0</v>
      </c>
      <c r="K82" s="536">
        <f>G82*J82</f>
        <v>0</v>
      </c>
      <c r="L82" s="538">
        <v>0</v>
      </c>
      <c r="M82" s="536">
        <f>G82*L82</f>
        <v>0</v>
      </c>
      <c r="N82" s="580">
        <v>21</v>
      </c>
      <c r="O82" s="540">
        <v>16</v>
      </c>
      <c r="P82" s="541" t="s">
        <v>140</v>
      </c>
    </row>
    <row r="83" spans="5:14" s="567" customFormat="1" ht="15">
      <c r="E83" s="567" t="s">
        <v>237</v>
      </c>
      <c r="H83" s="583"/>
      <c r="I83" s="568">
        <f>I14+I79</f>
        <v>0</v>
      </c>
      <c r="K83" s="569">
        <f>K14+K79</f>
        <v>0</v>
      </c>
      <c r="M83" s="569">
        <f>M14+M79</f>
        <v>0</v>
      </c>
      <c r="N83" s="583"/>
    </row>
  </sheetData>
  <printOptions horizontalCentered="1"/>
  <pageMargins left="0.5902777910232544" right="0.5902777910232544" top="0.5902777910232544" bottom="0.5902777910232544" header="0.511805534362793" footer="0.511805534362793"/>
  <pageSetup errors="blank" fitToHeight="999" fitToWidth="1" horizontalDpi="1200" verticalDpi="12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W80"/>
  <sheetViews>
    <sheetView showGridLines="0" workbookViewId="0" topLeftCell="A1">
      <pane ySplit="13" topLeftCell="A50" activePane="bottomLeft" state="frozen"/>
      <selection pane="bottomLeft" activeCell="W23" sqref="W23"/>
    </sheetView>
  </sheetViews>
  <sheetFormatPr defaultColWidth="9.140625" defaultRowHeight="15"/>
  <cols>
    <col min="1" max="1" width="5.57421875" style="505" customWidth="1"/>
    <col min="2" max="2" width="4.421875" style="505" customWidth="1"/>
    <col min="3" max="3" width="4.7109375" style="505" customWidth="1"/>
    <col min="4" max="4" width="12.7109375" style="505" customWidth="1"/>
    <col min="5" max="5" width="55.57421875" style="505" customWidth="1"/>
    <col min="6" max="6" width="4.7109375" style="505" customWidth="1"/>
    <col min="7" max="7" width="9.8515625" style="505" customWidth="1"/>
    <col min="8" max="8" width="9.7109375" style="505" customWidth="1"/>
    <col min="9" max="9" width="13.57421875" style="505" customWidth="1"/>
    <col min="10" max="10" width="10.57421875" style="505" hidden="1" customWidth="1"/>
    <col min="11" max="11" width="10.8515625" style="505" hidden="1" customWidth="1"/>
    <col min="12" max="12" width="9.7109375" style="505" hidden="1" customWidth="1"/>
    <col min="13" max="13" width="11.57421875" style="505" hidden="1" customWidth="1"/>
    <col min="14" max="14" width="5.28125" style="505" customWidth="1"/>
    <col min="15" max="15" width="7.00390625" style="505" hidden="1" customWidth="1"/>
    <col min="16" max="16" width="7.28125" style="505" hidden="1" customWidth="1"/>
    <col min="17" max="19" width="9.140625" style="505" hidden="1" customWidth="1"/>
    <col min="20" max="20" width="18.7109375" style="505" hidden="1" customWidth="1"/>
    <col min="21" max="256" width="9.140625" style="505" customWidth="1"/>
    <col min="257" max="257" width="5.57421875" style="505" customWidth="1"/>
    <col min="258" max="258" width="4.421875" style="505" customWidth="1"/>
    <col min="259" max="259" width="4.7109375" style="505" customWidth="1"/>
    <col min="260" max="260" width="12.7109375" style="505" customWidth="1"/>
    <col min="261" max="261" width="55.57421875" style="505" customWidth="1"/>
    <col min="262" max="262" width="4.7109375" style="505" customWidth="1"/>
    <col min="263" max="263" width="9.8515625" style="505" customWidth="1"/>
    <col min="264" max="264" width="9.7109375" style="505" customWidth="1"/>
    <col min="265" max="265" width="13.57421875" style="505" customWidth="1"/>
    <col min="266" max="269" width="9.140625" style="505" hidden="1" customWidth="1"/>
    <col min="270" max="270" width="5.28125" style="505" customWidth="1"/>
    <col min="271" max="276" width="9.140625" style="505" hidden="1" customWidth="1"/>
    <col min="277" max="512" width="9.140625" style="505" customWidth="1"/>
    <col min="513" max="513" width="5.57421875" style="505" customWidth="1"/>
    <col min="514" max="514" width="4.421875" style="505" customWidth="1"/>
    <col min="515" max="515" width="4.7109375" style="505" customWidth="1"/>
    <col min="516" max="516" width="12.7109375" style="505" customWidth="1"/>
    <col min="517" max="517" width="55.57421875" style="505" customWidth="1"/>
    <col min="518" max="518" width="4.7109375" style="505" customWidth="1"/>
    <col min="519" max="519" width="9.8515625" style="505" customWidth="1"/>
    <col min="520" max="520" width="9.7109375" style="505" customWidth="1"/>
    <col min="521" max="521" width="13.57421875" style="505" customWidth="1"/>
    <col min="522" max="525" width="9.140625" style="505" hidden="1" customWidth="1"/>
    <col min="526" max="526" width="5.28125" style="505" customWidth="1"/>
    <col min="527" max="532" width="9.140625" style="505" hidden="1" customWidth="1"/>
    <col min="533" max="768" width="9.140625" style="505" customWidth="1"/>
    <col min="769" max="769" width="5.57421875" style="505" customWidth="1"/>
    <col min="770" max="770" width="4.421875" style="505" customWidth="1"/>
    <col min="771" max="771" width="4.7109375" style="505" customWidth="1"/>
    <col min="772" max="772" width="12.7109375" style="505" customWidth="1"/>
    <col min="773" max="773" width="55.57421875" style="505" customWidth="1"/>
    <col min="774" max="774" width="4.7109375" style="505" customWidth="1"/>
    <col min="775" max="775" width="9.8515625" style="505" customWidth="1"/>
    <col min="776" max="776" width="9.7109375" style="505" customWidth="1"/>
    <col min="777" max="777" width="13.57421875" style="505" customWidth="1"/>
    <col min="778" max="781" width="9.140625" style="505" hidden="1" customWidth="1"/>
    <col min="782" max="782" width="5.28125" style="505" customWidth="1"/>
    <col min="783" max="788" width="9.140625" style="505" hidden="1" customWidth="1"/>
    <col min="789" max="1024" width="9.140625" style="505" customWidth="1"/>
    <col min="1025" max="1025" width="5.57421875" style="505" customWidth="1"/>
    <col min="1026" max="1026" width="4.421875" style="505" customWidth="1"/>
    <col min="1027" max="1027" width="4.7109375" style="505" customWidth="1"/>
    <col min="1028" max="1028" width="12.7109375" style="505" customWidth="1"/>
    <col min="1029" max="1029" width="55.57421875" style="505" customWidth="1"/>
    <col min="1030" max="1030" width="4.7109375" style="505" customWidth="1"/>
    <col min="1031" max="1031" width="9.8515625" style="505" customWidth="1"/>
    <col min="1032" max="1032" width="9.7109375" style="505" customWidth="1"/>
    <col min="1033" max="1033" width="13.57421875" style="505" customWidth="1"/>
    <col min="1034" max="1037" width="9.140625" style="505" hidden="1" customWidth="1"/>
    <col min="1038" max="1038" width="5.28125" style="505" customWidth="1"/>
    <col min="1039" max="1044" width="9.140625" style="505" hidden="1" customWidth="1"/>
    <col min="1045" max="1280" width="9.140625" style="505" customWidth="1"/>
    <col min="1281" max="1281" width="5.57421875" style="505" customWidth="1"/>
    <col min="1282" max="1282" width="4.421875" style="505" customWidth="1"/>
    <col min="1283" max="1283" width="4.7109375" style="505" customWidth="1"/>
    <col min="1284" max="1284" width="12.7109375" style="505" customWidth="1"/>
    <col min="1285" max="1285" width="55.57421875" style="505" customWidth="1"/>
    <col min="1286" max="1286" width="4.7109375" style="505" customWidth="1"/>
    <col min="1287" max="1287" width="9.8515625" style="505" customWidth="1"/>
    <col min="1288" max="1288" width="9.7109375" style="505" customWidth="1"/>
    <col min="1289" max="1289" width="13.57421875" style="505" customWidth="1"/>
    <col min="1290" max="1293" width="9.140625" style="505" hidden="1" customWidth="1"/>
    <col min="1294" max="1294" width="5.28125" style="505" customWidth="1"/>
    <col min="1295" max="1300" width="9.140625" style="505" hidden="1" customWidth="1"/>
    <col min="1301" max="1536" width="9.140625" style="505" customWidth="1"/>
    <col min="1537" max="1537" width="5.57421875" style="505" customWidth="1"/>
    <col min="1538" max="1538" width="4.421875" style="505" customWidth="1"/>
    <col min="1539" max="1539" width="4.7109375" style="505" customWidth="1"/>
    <col min="1540" max="1540" width="12.7109375" style="505" customWidth="1"/>
    <col min="1541" max="1541" width="55.57421875" style="505" customWidth="1"/>
    <col min="1542" max="1542" width="4.7109375" style="505" customWidth="1"/>
    <col min="1543" max="1543" width="9.8515625" style="505" customWidth="1"/>
    <col min="1544" max="1544" width="9.7109375" style="505" customWidth="1"/>
    <col min="1545" max="1545" width="13.57421875" style="505" customWidth="1"/>
    <col min="1546" max="1549" width="9.140625" style="505" hidden="1" customWidth="1"/>
    <col min="1550" max="1550" width="5.28125" style="505" customWidth="1"/>
    <col min="1551" max="1556" width="9.140625" style="505" hidden="1" customWidth="1"/>
    <col min="1557" max="1792" width="9.140625" style="505" customWidth="1"/>
    <col min="1793" max="1793" width="5.57421875" style="505" customWidth="1"/>
    <col min="1794" max="1794" width="4.421875" style="505" customWidth="1"/>
    <col min="1795" max="1795" width="4.7109375" style="505" customWidth="1"/>
    <col min="1796" max="1796" width="12.7109375" style="505" customWidth="1"/>
    <col min="1797" max="1797" width="55.57421875" style="505" customWidth="1"/>
    <col min="1798" max="1798" width="4.7109375" style="505" customWidth="1"/>
    <col min="1799" max="1799" width="9.8515625" style="505" customWidth="1"/>
    <col min="1800" max="1800" width="9.7109375" style="505" customWidth="1"/>
    <col min="1801" max="1801" width="13.57421875" style="505" customWidth="1"/>
    <col min="1802" max="1805" width="9.140625" style="505" hidden="1" customWidth="1"/>
    <col min="1806" max="1806" width="5.28125" style="505" customWidth="1"/>
    <col min="1807" max="1812" width="9.140625" style="505" hidden="1" customWidth="1"/>
    <col min="1813" max="2048" width="9.140625" style="505" customWidth="1"/>
    <col min="2049" max="2049" width="5.57421875" style="505" customWidth="1"/>
    <col min="2050" max="2050" width="4.421875" style="505" customWidth="1"/>
    <col min="2051" max="2051" width="4.7109375" style="505" customWidth="1"/>
    <col min="2052" max="2052" width="12.7109375" style="505" customWidth="1"/>
    <col min="2053" max="2053" width="55.57421875" style="505" customWidth="1"/>
    <col min="2054" max="2054" width="4.7109375" style="505" customWidth="1"/>
    <col min="2055" max="2055" width="9.8515625" style="505" customWidth="1"/>
    <col min="2056" max="2056" width="9.7109375" style="505" customWidth="1"/>
    <col min="2057" max="2057" width="13.57421875" style="505" customWidth="1"/>
    <col min="2058" max="2061" width="9.140625" style="505" hidden="1" customWidth="1"/>
    <col min="2062" max="2062" width="5.28125" style="505" customWidth="1"/>
    <col min="2063" max="2068" width="9.140625" style="505" hidden="1" customWidth="1"/>
    <col min="2069" max="2304" width="9.140625" style="505" customWidth="1"/>
    <col min="2305" max="2305" width="5.57421875" style="505" customWidth="1"/>
    <col min="2306" max="2306" width="4.421875" style="505" customWidth="1"/>
    <col min="2307" max="2307" width="4.7109375" style="505" customWidth="1"/>
    <col min="2308" max="2308" width="12.7109375" style="505" customWidth="1"/>
    <col min="2309" max="2309" width="55.57421875" style="505" customWidth="1"/>
    <col min="2310" max="2310" width="4.7109375" style="505" customWidth="1"/>
    <col min="2311" max="2311" width="9.8515625" style="505" customWidth="1"/>
    <col min="2312" max="2312" width="9.7109375" style="505" customWidth="1"/>
    <col min="2313" max="2313" width="13.57421875" style="505" customWidth="1"/>
    <col min="2314" max="2317" width="9.140625" style="505" hidden="1" customWidth="1"/>
    <col min="2318" max="2318" width="5.28125" style="505" customWidth="1"/>
    <col min="2319" max="2324" width="9.140625" style="505" hidden="1" customWidth="1"/>
    <col min="2325" max="2560" width="9.140625" style="505" customWidth="1"/>
    <col min="2561" max="2561" width="5.57421875" style="505" customWidth="1"/>
    <col min="2562" max="2562" width="4.421875" style="505" customWidth="1"/>
    <col min="2563" max="2563" width="4.7109375" style="505" customWidth="1"/>
    <col min="2564" max="2564" width="12.7109375" style="505" customWidth="1"/>
    <col min="2565" max="2565" width="55.57421875" style="505" customWidth="1"/>
    <col min="2566" max="2566" width="4.7109375" style="505" customWidth="1"/>
    <col min="2567" max="2567" width="9.8515625" style="505" customWidth="1"/>
    <col min="2568" max="2568" width="9.7109375" style="505" customWidth="1"/>
    <col min="2569" max="2569" width="13.57421875" style="505" customWidth="1"/>
    <col min="2570" max="2573" width="9.140625" style="505" hidden="1" customWidth="1"/>
    <col min="2574" max="2574" width="5.28125" style="505" customWidth="1"/>
    <col min="2575" max="2580" width="9.140625" style="505" hidden="1" customWidth="1"/>
    <col min="2581" max="2816" width="9.140625" style="505" customWidth="1"/>
    <col min="2817" max="2817" width="5.57421875" style="505" customWidth="1"/>
    <col min="2818" max="2818" width="4.421875" style="505" customWidth="1"/>
    <col min="2819" max="2819" width="4.7109375" style="505" customWidth="1"/>
    <col min="2820" max="2820" width="12.7109375" style="505" customWidth="1"/>
    <col min="2821" max="2821" width="55.57421875" style="505" customWidth="1"/>
    <col min="2822" max="2822" width="4.7109375" style="505" customWidth="1"/>
    <col min="2823" max="2823" width="9.8515625" style="505" customWidth="1"/>
    <col min="2824" max="2824" width="9.7109375" style="505" customWidth="1"/>
    <col min="2825" max="2825" width="13.57421875" style="505" customWidth="1"/>
    <col min="2826" max="2829" width="9.140625" style="505" hidden="1" customWidth="1"/>
    <col min="2830" max="2830" width="5.28125" style="505" customWidth="1"/>
    <col min="2831" max="2836" width="9.140625" style="505" hidden="1" customWidth="1"/>
    <col min="2837" max="3072" width="9.140625" style="505" customWidth="1"/>
    <col min="3073" max="3073" width="5.57421875" style="505" customWidth="1"/>
    <col min="3074" max="3074" width="4.421875" style="505" customWidth="1"/>
    <col min="3075" max="3075" width="4.7109375" style="505" customWidth="1"/>
    <col min="3076" max="3076" width="12.7109375" style="505" customWidth="1"/>
    <col min="3077" max="3077" width="55.57421875" style="505" customWidth="1"/>
    <col min="3078" max="3078" width="4.7109375" style="505" customWidth="1"/>
    <col min="3079" max="3079" width="9.8515625" style="505" customWidth="1"/>
    <col min="3080" max="3080" width="9.7109375" style="505" customWidth="1"/>
    <col min="3081" max="3081" width="13.57421875" style="505" customWidth="1"/>
    <col min="3082" max="3085" width="9.140625" style="505" hidden="1" customWidth="1"/>
    <col min="3086" max="3086" width="5.28125" style="505" customWidth="1"/>
    <col min="3087" max="3092" width="9.140625" style="505" hidden="1" customWidth="1"/>
    <col min="3093" max="3328" width="9.140625" style="505" customWidth="1"/>
    <col min="3329" max="3329" width="5.57421875" style="505" customWidth="1"/>
    <col min="3330" max="3330" width="4.421875" style="505" customWidth="1"/>
    <col min="3331" max="3331" width="4.7109375" style="505" customWidth="1"/>
    <col min="3332" max="3332" width="12.7109375" style="505" customWidth="1"/>
    <col min="3333" max="3333" width="55.57421875" style="505" customWidth="1"/>
    <col min="3334" max="3334" width="4.7109375" style="505" customWidth="1"/>
    <col min="3335" max="3335" width="9.8515625" style="505" customWidth="1"/>
    <col min="3336" max="3336" width="9.7109375" style="505" customWidth="1"/>
    <col min="3337" max="3337" width="13.57421875" style="505" customWidth="1"/>
    <col min="3338" max="3341" width="9.140625" style="505" hidden="1" customWidth="1"/>
    <col min="3342" max="3342" width="5.28125" style="505" customWidth="1"/>
    <col min="3343" max="3348" width="9.140625" style="505" hidden="1" customWidth="1"/>
    <col min="3349" max="3584" width="9.140625" style="505" customWidth="1"/>
    <col min="3585" max="3585" width="5.57421875" style="505" customWidth="1"/>
    <col min="3586" max="3586" width="4.421875" style="505" customWidth="1"/>
    <col min="3587" max="3587" width="4.7109375" style="505" customWidth="1"/>
    <col min="3588" max="3588" width="12.7109375" style="505" customWidth="1"/>
    <col min="3589" max="3589" width="55.57421875" style="505" customWidth="1"/>
    <col min="3590" max="3590" width="4.7109375" style="505" customWidth="1"/>
    <col min="3591" max="3591" width="9.8515625" style="505" customWidth="1"/>
    <col min="3592" max="3592" width="9.7109375" style="505" customWidth="1"/>
    <col min="3593" max="3593" width="13.57421875" style="505" customWidth="1"/>
    <col min="3594" max="3597" width="9.140625" style="505" hidden="1" customWidth="1"/>
    <col min="3598" max="3598" width="5.28125" style="505" customWidth="1"/>
    <col min="3599" max="3604" width="9.140625" style="505" hidden="1" customWidth="1"/>
    <col min="3605" max="3840" width="9.140625" style="505" customWidth="1"/>
    <col min="3841" max="3841" width="5.57421875" style="505" customWidth="1"/>
    <col min="3842" max="3842" width="4.421875" style="505" customWidth="1"/>
    <col min="3843" max="3843" width="4.7109375" style="505" customWidth="1"/>
    <col min="3844" max="3844" width="12.7109375" style="505" customWidth="1"/>
    <col min="3845" max="3845" width="55.57421875" style="505" customWidth="1"/>
    <col min="3846" max="3846" width="4.7109375" style="505" customWidth="1"/>
    <col min="3847" max="3847" width="9.8515625" style="505" customWidth="1"/>
    <col min="3848" max="3848" width="9.7109375" style="505" customWidth="1"/>
    <col min="3849" max="3849" width="13.57421875" style="505" customWidth="1"/>
    <col min="3850" max="3853" width="9.140625" style="505" hidden="1" customWidth="1"/>
    <col min="3854" max="3854" width="5.28125" style="505" customWidth="1"/>
    <col min="3855" max="3860" width="9.140625" style="505" hidden="1" customWidth="1"/>
    <col min="3861" max="4096" width="9.140625" style="505" customWidth="1"/>
    <col min="4097" max="4097" width="5.57421875" style="505" customWidth="1"/>
    <col min="4098" max="4098" width="4.421875" style="505" customWidth="1"/>
    <col min="4099" max="4099" width="4.7109375" style="505" customWidth="1"/>
    <col min="4100" max="4100" width="12.7109375" style="505" customWidth="1"/>
    <col min="4101" max="4101" width="55.57421875" style="505" customWidth="1"/>
    <col min="4102" max="4102" width="4.7109375" style="505" customWidth="1"/>
    <col min="4103" max="4103" width="9.8515625" style="505" customWidth="1"/>
    <col min="4104" max="4104" width="9.7109375" style="505" customWidth="1"/>
    <col min="4105" max="4105" width="13.57421875" style="505" customWidth="1"/>
    <col min="4106" max="4109" width="9.140625" style="505" hidden="1" customWidth="1"/>
    <col min="4110" max="4110" width="5.28125" style="505" customWidth="1"/>
    <col min="4111" max="4116" width="9.140625" style="505" hidden="1" customWidth="1"/>
    <col min="4117" max="4352" width="9.140625" style="505" customWidth="1"/>
    <col min="4353" max="4353" width="5.57421875" style="505" customWidth="1"/>
    <col min="4354" max="4354" width="4.421875" style="505" customWidth="1"/>
    <col min="4355" max="4355" width="4.7109375" style="505" customWidth="1"/>
    <col min="4356" max="4356" width="12.7109375" style="505" customWidth="1"/>
    <col min="4357" max="4357" width="55.57421875" style="505" customWidth="1"/>
    <col min="4358" max="4358" width="4.7109375" style="505" customWidth="1"/>
    <col min="4359" max="4359" width="9.8515625" style="505" customWidth="1"/>
    <col min="4360" max="4360" width="9.7109375" style="505" customWidth="1"/>
    <col min="4361" max="4361" width="13.57421875" style="505" customWidth="1"/>
    <col min="4362" max="4365" width="9.140625" style="505" hidden="1" customWidth="1"/>
    <col min="4366" max="4366" width="5.28125" style="505" customWidth="1"/>
    <col min="4367" max="4372" width="9.140625" style="505" hidden="1" customWidth="1"/>
    <col min="4373" max="4608" width="9.140625" style="505" customWidth="1"/>
    <col min="4609" max="4609" width="5.57421875" style="505" customWidth="1"/>
    <col min="4610" max="4610" width="4.421875" style="505" customWidth="1"/>
    <col min="4611" max="4611" width="4.7109375" style="505" customWidth="1"/>
    <col min="4612" max="4612" width="12.7109375" style="505" customWidth="1"/>
    <col min="4613" max="4613" width="55.57421875" style="505" customWidth="1"/>
    <col min="4614" max="4614" width="4.7109375" style="505" customWidth="1"/>
    <col min="4615" max="4615" width="9.8515625" style="505" customWidth="1"/>
    <col min="4616" max="4616" width="9.7109375" style="505" customWidth="1"/>
    <col min="4617" max="4617" width="13.57421875" style="505" customWidth="1"/>
    <col min="4618" max="4621" width="9.140625" style="505" hidden="1" customWidth="1"/>
    <col min="4622" max="4622" width="5.28125" style="505" customWidth="1"/>
    <col min="4623" max="4628" width="9.140625" style="505" hidden="1" customWidth="1"/>
    <col min="4629" max="4864" width="9.140625" style="505" customWidth="1"/>
    <col min="4865" max="4865" width="5.57421875" style="505" customWidth="1"/>
    <col min="4866" max="4866" width="4.421875" style="505" customWidth="1"/>
    <col min="4867" max="4867" width="4.7109375" style="505" customWidth="1"/>
    <col min="4868" max="4868" width="12.7109375" style="505" customWidth="1"/>
    <col min="4869" max="4869" width="55.57421875" style="505" customWidth="1"/>
    <col min="4870" max="4870" width="4.7109375" style="505" customWidth="1"/>
    <col min="4871" max="4871" width="9.8515625" style="505" customWidth="1"/>
    <col min="4872" max="4872" width="9.7109375" style="505" customWidth="1"/>
    <col min="4873" max="4873" width="13.57421875" style="505" customWidth="1"/>
    <col min="4874" max="4877" width="9.140625" style="505" hidden="1" customWidth="1"/>
    <col min="4878" max="4878" width="5.28125" style="505" customWidth="1"/>
    <col min="4879" max="4884" width="9.140625" style="505" hidden="1" customWidth="1"/>
    <col min="4885" max="5120" width="9.140625" style="505" customWidth="1"/>
    <col min="5121" max="5121" width="5.57421875" style="505" customWidth="1"/>
    <col min="5122" max="5122" width="4.421875" style="505" customWidth="1"/>
    <col min="5123" max="5123" width="4.7109375" style="505" customWidth="1"/>
    <col min="5124" max="5124" width="12.7109375" style="505" customWidth="1"/>
    <col min="5125" max="5125" width="55.57421875" style="505" customWidth="1"/>
    <col min="5126" max="5126" width="4.7109375" style="505" customWidth="1"/>
    <col min="5127" max="5127" width="9.8515625" style="505" customWidth="1"/>
    <col min="5128" max="5128" width="9.7109375" style="505" customWidth="1"/>
    <col min="5129" max="5129" width="13.57421875" style="505" customWidth="1"/>
    <col min="5130" max="5133" width="9.140625" style="505" hidden="1" customWidth="1"/>
    <col min="5134" max="5134" width="5.28125" style="505" customWidth="1"/>
    <col min="5135" max="5140" width="9.140625" style="505" hidden="1" customWidth="1"/>
    <col min="5141" max="5376" width="9.140625" style="505" customWidth="1"/>
    <col min="5377" max="5377" width="5.57421875" style="505" customWidth="1"/>
    <col min="5378" max="5378" width="4.421875" style="505" customWidth="1"/>
    <col min="5379" max="5379" width="4.7109375" style="505" customWidth="1"/>
    <col min="5380" max="5380" width="12.7109375" style="505" customWidth="1"/>
    <col min="5381" max="5381" width="55.57421875" style="505" customWidth="1"/>
    <col min="5382" max="5382" width="4.7109375" style="505" customWidth="1"/>
    <col min="5383" max="5383" width="9.8515625" style="505" customWidth="1"/>
    <col min="5384" max="5384" width="9.7109375" style="505" customWidth="1"/>
    <col min="5385" max="5385" width="13.57421875" style="505" customWidth="1"/>
    <col min="5386" max="5389" width="9.140625" style="505" hidden="1" customWidth="1"/>
    <col min="5390" max="5390" width="5.28125" style="505" customWidth="1"/>
    <col min="5391" max="5396" width="9.140625" style="505" hidden="1" customWidth="1"/>
    <col min="5397" max="5632" width="9.140625" style="505" customWidth="1"/>
    <col min="5633" max="5633" width="5.57421875" style="505" customWidth="1"/>
    <col min="5634" max="5634" width="4.421875" style="505" customWidth="1"/>
    <col min="5635" max="5635" width="4.7109375" style="505" customWidth="1"/>
    <col min="5636" max="5636" width="12.7109375" style="505" customWidth="1"/>
    <col min="5637" max="5637" width="55.57421875" style="505" customWidth="1"/>
    <col min="5638" max="5638" width="4.7109375" style="505" customWidth="1"/>
    <col min="5639" max="5639" width="9.8515625" style="505" customWidth="1"/>
    <col min="5640" max="5640" width="9.7109375" style="505" customWidth="1"/>
    <col min="5641" max="5641" width="13.57421875" style="505" customWidth="1"/>
    <col min="5642" max="5645" width="9.140625" style="505" hidden="1" customWidth="1"/>
    <col min="5646" max="5646" width="5.28125" style="505" customWidth="1"/>
    <col min="5647" max="5652" width="9.140625" style="505" hidden="1" customWidth="1"/>
    <col min="5653" max="5888" width="9.140625" style="505" customWidth="1"/>
    <col min="5889" max="5889" width="5.57421875" style="505" customWidth="1"/>
    <col min="5890" max="5890" width="4.421875" style="505" customWidth="1"/>
    <col min="5891" max="5891" width="4.7109375" style="505" customWidth="1"/>
    <col min="5892" max="5892" width="12.7109375" style="505" customWidth="1"/>
    <col min="5893" max="5893" width="55.57421875" style="505" customWidth="1"/>
    <col min="5894" max="5894" width="4.7109375" style="505" customWidth="1"/>
    <col min="5895" max="5895" width="9.8515625" style="505" customWidth="1"/>
    <col min="5896" max="5896" width="9.7109375" style="505" customWidth="1"/>
    <col min="5897" max="5897" width="13.57421875" style="505" customWidth="1"/>
    <col min="5898" max="5901" width="9.140625" style="505" hidden="1" customWidth="1"/>
    <col min="5902" max="5902" width="5.28125" style="505" customWidth="1"/>
    <col min="5903" max="5908" width="9.140625" style="505" hidden="1" customWidth="1"/>
    <col min="5909" max="6144" width="9.140625" style="505" customWidth="1"/>
    <col min="6145" max="6145" width="5.57421875" style="505" customWidth="1"/>
    <col min="6146" max="6146" width="4.421875" style="505" customWidth="1"/>
    <col min="6147" max="6147" width="4.7109375" style="505" customWidth="1"/>
    <col min="6148" max="6148" width="12.7109375" style="505" customWidth="1"/>
    <col min="6149" max="6149" width="55.57421875" style="505" customWidth="1"/>
    <col min="6150" max="6150" width="4.7109375" style="505" customWidth="1"/>
    <col min="6151" max="6151" width="9.8515625" style="505" customWidth="1"/>
    <col min="6152" max="6152" width="9.7109375" style="505" customWidth="1"/>
    <col min="6153" max="6153" width="13.57421875" style="505" customWidth="1"/>
    <col min="6154" max="6157" width="9.140625" style="505" hidden="1" customWidth="1"/>
    <col min="6158" max="6158" width="5.28125" style="505" customWidth="1"/>
    <col min="6159" max="6164" width="9.140625" style="505" hidden="1" customWidth="1"/>
    <col min="6165" max="6400" width="9.140625" style="505" customWidth="1"/>
    <col min="6401" max="6401" width="5.57421875" style="505" customWidth="1"/>
    <col min="6402" max="6402" width="4.421875" style="505" customWidth="1"/>
    <col min="6403" max="6403" width="4.7109375" style="505" customWidth="1"/>
    <col min="6404" max="6404" width="12.7109375" style="505" customWidth="1"/>
    <col min="6405" max="6405" width="55.57421875" style="505" customWidth="1"/>
    <col min="6406" max="6406" width="4.7109375" style="505" customWidth="1"/>
    <col min="6407" max="6407" width="9.8515625" style="505" customWidth="1"/>
    <col min="6408" max="6408" width="9.7109375" style="505" customWidth="1"/>
    <col min="6409" max="6409" width="13.57421875" style="505" customWidth="1"/>
    <col min="6410" max="6413" width="9.140625" style="505" hidden="1" customWidth="1"/>
    <col min="6414" max="6414" width="5.28125" style="505" customWidth="1"/>
    <col min="6415" max="6420" width="9.140625" style="505" hidden="1" customWidth="1"/>
    <col min="6421" max="6656" width="9.140625" style="505" customWidth="1"/>
    <col min="6657" max="6657" width="5.57421875" style="505" customWidth="1"/>
    <col min="6658" max="6658" width="4.421875" style="505" customWidth="1"/>
    <col min="6659" max="6659" width="4.7109375" style="505" customWidth="1"/>
    <col min="6660" max="6660" width="12.7109375" style="505" customWidth="1"/>
    <col min="6661" max="6661" width="55.57421875" style="505" customWidth="1"/>
    <col min="6662" max="6662" width="4.7109375" style="505" customWidth="1"/>
    <col min="6663" max="6663" width="9.8515625" style="505" customWidth="1"/>
    <col min="6664" max="6664" width="9.7109375" style="505" customWidth="1"/>
    <col min="6665" max="6665" width="13.57421875" style="505" customWidth="1"/>
    <col min="6666" max="6669" width="9.140625" style="505" hidden="1" customWidth="1"/>
    <col min="6670" max="6670" width="5.28125" style="505" customWidth="1"/>
    <col min="6671" max="6676" width="9.140625" style="505" hidden="1" customWidth="1"/>
    <col min="6677" max="6912" width="9.140625" style="505" customWidth="1"/>
    <col min="6913" max="6913" width="5.57421875" style="505" customWidth="1"/>
    <col min="6914" max="6914" width="4.421875" style="505" customWidth="1"/>
    <col min="6915" max="6915" width="4.7109375" style="505" customWidth="1"/>
    <col min="6916" max="6916" width="12.7109375" style="505" customWidth="1"/>
    <col min="6917" max="6917" width="55.57421875" style="505" customWidth="1"/>
    <col min="6918" max="6918" width="4.7109375" style="505" customWidth="1"/>
    <col min="6919" max="6919" width="9.8515625" style="505" customWidth="1"/>
    <col min="6920" max="6920" width="9.7109375" style="505" customWidth="1"/>
    <col min="6921" max="6921" width="13.57421875" style="505" customWidth="1"/>
    <col min="6922" max="6925" width="9.140625" style="505" hidden="1" customWidth="1"/>
    <col min="6926" max="6926" width="5.28125" style="505" customWidth="1"/>
    <col min="6927" max="6932" width="9.140625" style="505" hidden="1" customWidth="1"/>
    <col min="6933" max="7168" width="9.140625" style="505" customWidth="1"/>
    <col min="7169" max="7169" width="5.57421875" style="505" customWidth="1"/>
    <col min="7170" max="7170" width="4.421875" style="505" customWidth="1"/>
    <col min="7171" max="7171" width="4.7109375" style="505" customWidth="1"/>
    <col min="7172" max="7172" width="12.7109375" style="505" customWidth="1"/>
    <col min="7173" max="7173" width="55.57421875" style="505" customWidth="1"/>
    <col min="7174" max="7174" width="4.7109375" style="505" customWidth="1"/>
    <col min="7175" max="7175" width="9.8515625" style="505" customWidth="1"/>
    <col min="7176" max="7176" width="9.7109375" style="505" customWidth="1"/>
    <col min="7177" max="7177" width="13.57421875" style="505" customWidth="1"/>
    <col min="7178" max="7181" width="9.140625" style="505" hidden="1" customWidth="1"/>
    <col min="7182" max="7182" width="5.28125" style="505" customWidth="1"/>
    <col min="7183" max="7188" width="9.140625" style="505" hidden="1" customWidth="1"/>
    <col min="7189" max="7424" width="9.140625" style="505" customWidth="1"/>
    <col min="7425" max="7425" width="5.57421875" style="505" customWidth="1"/>
    <col min="7426" max="7426" width="4.421875" style="505" customWidth="1"/>
    <col min="7427" max="7427" width="4.7109375" style="505" customWidth="1"/>
    <col min="7428" max="7428" width="12.7109375" style="505" customWidth="1"/>
    <col min="7429" max="7429" width="55.57421875" style="505" customWidth="1"/>
    <col min="7430" max="7430" width="4.7109375" style="505" customWidth="1"/>
    <col min="7431" max="7431" width="9.8515625" style="505" customWidth="1"/>
    <col min="7432" max="7432" width="9.7109375" style="505" customWidth="1"/>
    <col min="7433" max="7433" width="13.57421875" style="505" customWidth="1"/>
    <col min="7434" max="7437" width="9.140625" style="505" hidden="1" customWidth="1"/>
    <col min="7438" max="7438" width="5.28125" style="505" customWidth="1"/>
    <col min="7439" max="7444" width="9.140625" style="505" hidden="1" customWidth="1"/>
    <col min="7445" max="7680" width="9.140625" style="505" customWidth="1"/>
    <col min="7681" max="7681" width="5.57421875" style="505" customWidth="1"/>
    <col min="7682" max="7682" width="4.421875" style="505" customWidth="1"/>
    <col min="7683" max="7683" width="4.7109375" style="505" customWidth="1"/>
    <col min="7684" max="7684" width="12.7109375" style="505" customWidth="1"/>
    <col min="7685" max="7685" width="55.57421875" style="505" customWidth="1"/>
    <col min="7686" max="7686" width="4.7109375" style="505" customWidth="1"/>
    <col min="7687" max="7687" width="9.8515625" style="505" customWidth="1"/>
    <col min="7688" max="7688" width="9.7109375" style="505" customWidth="1"/>
    <col min="7689" max="7689" width="13.57421875" style="505" customWidth="1"/>
    <col min="7690" max="7693" width="9.140625" style="505" hidden="1" customWidth="1"/>
    <col min="7694" max="7694" width="5.28125" style="505" customWidth="1"/>
    <col min="7695" max="7700" width="9.140625" style="505" hidden="1" customWidth="1"/>
    <col min="7701" max="7936" width="9.140625" style="505" customWidth="1"/>
    <col min="7937" max="7937" width="5.57421875" style="505" customWidth="1"/>
    <col min="7938" max="7938" width="4.421875" style="505" customWidth="1"/>
    <col min="7939" max="7939" width="4.7109375" style="505" customWidth="1"/>
    <col min="7940" max="7940" width="12.7109375" style="505" customWidth="1"/>
    <col min="7941" max="7941" width="55.57421875" style="505" customWidth="1"/>
    <col min="7942" max="7942" width="4.7109375" style="505" customWidth="1"/>
    <col min="7943" max="7943" width="9.8515625" style="505" customWidth="1"/>
    <col min="7944" max="7944" width="9.7109375" style="505" customWidth="1"/>
    <col min="7945" max="7945" width="13.57421875" style="505" customWidth="1"/>
    <col min="7946" max="7949" width="9.140625" style="505" hidden="1" customWidth="1"/>
    <col min="7950" max="7950" width="5.28125" style="505" customWidth="1"/>
    <col min="7951" max="7956" width="9.140625" style="505" hidden="1" customWidth="1"/>
    <col min="7957" max="8192" width="9.140625" style="505" customWidth="1"/>
    <col min="8193" max="8193" width="5.57421875" style="505" customWidth="1"/>
    <col min="8194" max="8194" width="4.421875" style="505" customWidth="1"/>
    <col min="8195" max="8195" width="4.7109375" style="505" customWidth="1"/>
    <col min="8196" max="8196" width="12.7109375" style="505" customWidth="1"/>
    <col min="8197" max="8197" width="55.57421875" style="505" customWidth="1"/>
    <col min="8198" max="8198" width="4.7109375" style="505" customWidth="1"/>
    <col min="8199" max="8199" width="9.8515625" style="505" customWidth="1"/>
    <col min="8200" max="8200" width="9.7109375" style="505" customWidth="1"/>
    <col min="8201" max="8201" width="13.57421875" style="505" customWidth="1"/>
    <col min="8202" max="8205" width="9.140625" style="505" hidden="1" customWidth="1"/>
    <col min="8206" max="8206" width="5.28125" style="505" customWidth="1"/>
    <col min="8207" max="8212" width="9.140625" style="505" hidden="1" customWidth="1"/>
    <col min="8213" max="8448" width="9.140625" style="505" customWidth="1"/>
    <col min="8449" max="8449" width="5.57421875" style="505" customWidth="1"/>
    <col min="8450" max="8450" width="4.421875" style="505" customWidth="1"/>
    <col min="8451" max="8451" width="4.7109375" style="505" customWidth="1"/>
    <col min="8452" max="8452" width="12.7109375" style="505" customWidth="1"/>
    <col min="8453" max="8453" width="55.57421875" style="505" customWidth="1"/>
    <col min="8454" max="8454" width="4.7109375" style="505" customWidth="1"/>
    <col min="8455" max="8455" width="9.8515625" style="505" customWidth="1"/>
    <col min="8456" max="8456" width="9.7109375" style="505" customWidth="1"/>
    <col min="8457" max="8457" width="13.57421875" style="505" customWidth="1"/>
    <col min="8458" max="8461" width="9.140625" style="505" hidden="1" customWidth="1"/>
    <col min="8462" max="8462" width="5.28125" style="505" customWidth="1"/>
    <col min="8463" max="8468" width="9.140625" style="505" hidden="1" customWidth="1"/>
    <col min="8469" max="8704" width="9.140625" style="505" customWidth="1"/>
    <col min="8705" max="8705" width="5.57421875" style="505" customWidth="1"/>
    <col min="8706" max="8706" width="4.421875" style="505" customWidth="1"/>
    <col min="8707" max="8707" width="4.7109375" style="505" customWidth="1"/>
    <col min="8708" max="8708" width="12.7109375" style="505" customWidth="1"/>
    <col min="8709" max="8709" width="55.57421875" style="505" customWidth="1"/>
    <col min="8710" max="8710" width="4.7109375" style="505" customWidth="1"/>
    <col min="8711" max="8711" width="9.8515625" style="505" customWidth="1"/>
    <col min="8712" max="8712" width="9.7109375" style="505" customWidth="1"/>
    <col min="8713" max="8713" width="13.57421875" style="505" customWidth="1"/>
    <col min="8714" max="8717" width="9.140625" style="505" hidden="1" customWidth="1"/>
    <col min="8718" max="8718" width="5.28125" style="505" customWidth="1"/>
    <col min="8719" max="8724" width="9.140625" style="505" hidden="1" customWidth="1"/>
    <col min="8725" max="8960" width="9.140625" style="505" customWidth="1"/>
    <col min="8961" max="8961" width="5.57421875" style="505" customWidth="1"/>
    <col min="8962" max="8962" width="4.421875" style="505" customWidth="1"/>
    <col min="8963" max="8963" width="4.7109375" style="505" customWidth="1"/>
    <col min="8964" max="8964" width="12.7109375" style="505" customWidth="1"/>
    <col min="8965" max="8965" width="55.57421875" style="505" customWidth="1"/>
    <col min="8966" max="8966" width="4.7109375" style="505" customWidth="1"/>
    <col min="8967" max="8967" width="9.8515625" style="505" customWidth="1"/>
    <col min="8968" max="8968" width="9.7109375" style="505" customWidth="1"/>
    <col min="8969" max="8969" width="13.57421875" style="505" customWidth="1"/>
    <col min="8970" max="8973" width="9.140625" style="505" hidden="1" customWidth="1"/>
    <col min="8974" max="8974" width="5.28125" style="505" customWidth="1"/>
    <col min="8975" max="8980" width="9.140625" style="505" hidden="1" customWidth="1"/>
    <col min="8981" max="9216" width="9.140625" style="505" customWidth="1"/>
    <col min="9217" max="9217" width="5.57421875" style="505" customWidth="1"/>
    <col min="9218" max="9218" width="4.421875" style="505" customWidth="1"/>
    <col min="9219" max="9219" width="4.7109375" style="505" customWidth="1"/>
    <col min="9220" max="9220" width="12.7109375" style="505" customWidth="1"/>
    <col min="9221" max="9221" width="55.57421875" style="505" customWidth="1"/>
    <col min="9222" max="9222" width="4.7109375" style="505" customWidth="1"/>
    <col min="9223" max="9223" width="9.8515625" style="505" customWidth="1"/>
    <col min="9224" max="9224" width="9.7109375" style="505" customWidth="1"/>
    <col min="9225" max="9225" width="13.57421875" style="505" customWidth="1"/>
    <col min="9226" max="9229" width="9.140625" style="505" hidden="1" customWidth="1"/>
    <col min="9230" max="9230" width="5.28125" style="505" customWidth="1"/>
    <col min="9231" max="9236" width="9.140625" style="505" hidden="1" customWidth="1"/>
    <col min="9237" max="9472" width="9.140625" style="505" customWidth="1"/>
    <col min="9473" max="9473" width="5.57421875" style="505" customWidth="1"/>
    <col min="9474" max="9474" width="4.421875" style="505" customWidth="1"/>
    <col min="9475" max="9475" width="4.7109375" style="505" customWidth="1"/>
    <col min="9476" max="9476" width="12.7109375" style="505" customWidth="1"/>
    <col min="9477" max="9477" width="55.57421875" style="505" customWidth="1"/>
    <col min="9478" max="9478" width="4.7109375" style="505" customWidth="1"/>
    <col min="9479" max="9479" width="9.8515625" style="505" customWidth="1"/>
    <col min="9480" max="9480" width="9.7109375" style="505" customWidth="1"/>
    <col min="9481" max="9481" width="13.57421875" style="505" customWidth="1"/>
    <col min="9482" max="9485" width="9.140625" style="505" hidden="1" customWidth="1"/>
    <col min="9486" max="9486" width="5.28125" style="505" customWidth="1"/>
    <col min="9487" max="9492" width="9.140625" style="505" hidden="1" customWidth="1"/>
    <col min="9493" max="9728" width="9.140625" style="505" customWidth="1"/>
    <col min="9729" max="9729" width="5.57421875" style="505" customWidth="1"/>
    <col min="9730" max="9730" width="4.421875" style="505" customWidth="1"/>
    <col min="9731" max="9731" width="4.7109375" style="505" customWidth="1"/>
    <col min="9732" max="9732" width="12.7109375" style="505" customWidth="1"/>
    <col min="9733" max="9733" width="55.57421875" style="505" customWidth="1"/>
    <col min="9734" max="9734" width="4.7109375" style="505" customWidth="1"/>
    <col min="9735" max="9735" width="9.8515625" style="505" customWidth="1"/>
    <col min="9736" max="9736" width="9.7109375" style="505" customWidth="1"/>
    <col min="9737" max="9737" width="13.57421875" style="505" customWidth="1"/>
    <col min="9738" max="9741" width="9.140625" style="505" hidden="1" customWidth="1"/>
    <col min="9742" max="9742" width="5.28125" style="505" customWidth="1"/>
    <col min="9743" max="9748" width="9.140625" style="505" hidden="1" customWidth="1"/>
    <col min="9749" max="9984" width="9.140625" style="505" customWidth="1"/>
    <col min="9985" max="9985" width="5.57421875" style="505" customWidth="1"/>
    <col min="9986" max="9986" width="4.421875" style="505" customWidth="1"/>
    <col min="9987" max="9987" width="4.7109375" style="505" customWidth="1"/>
    <col min="9988" max="9988" width="12.7109375" style="505" customWidth="1"/>
    <col min="9989" max="9989" width="55.57421875" style="505" customWidth="1"/>
    <col min="9990" max="9990" width="4.7109375" style="505" customWidth="1"/>
    <col min="9991" max="9991" width="9.8515625" style="505" customWidth="1"/>
    <col min="9992" max="9992" width="9.7109375" style="505" customWidth="1"/>
    <col min="9993" max="9993" width="13.57421875" style="505" customWidth="1"/>
    <col min="9994" max="9997" width="9.140625" style="505" hidden="1" customWidth="1"/>
    <col min="9998" max="9998" width="5.28125" style="505" customWidth="1"/>
    <col min="9999" max="10004" width="9.140625" style="505" hidden="1" customWidth="1"/>
    <col min="10005" max="10240" width="9.140625" style="505" customWidth="1"/>
    <col min="10241" max="10241" width="5.57421875" style="505" customWidth="1"/>
    <col min="10242" max="10242" width="4.421875" style="505" customWidth="1"/>
    <col min="10243" max="10243" width="4.7109375" style="505" customWidth="1"/>
    <col min="10244" max="10244" width="12.7109375" style="505" customWidth="1"/>
    <col min="10245" max="10245" width="55.57421875" style="505" customWidth="1"/>
    <col min="10246" max="10246" width="4.7109375" style="505" customWidth="1"/>
    <col min="10247" max="10247" width="9.8515625" style="505" customWidth="1"/>
    <col min="10248" max="10248" width="9.7109375" style="505" customWidth="1"/>
    <col min="10249" max="10249" width="13.57421875" style="505" customWidth="1"/>
    <col min="10250" max="10253" width="9.140625" style="505" hidden="1" customWidth="1"/>
    <col min="10254" max="10254" width="5.28125" style="505" customWidth="1"/>
    <col min="10255" max="10260" width="9.140625" style="505" hidden="1" customWidth="1"/>
    <col min="10261" max="10496" width="9.140625" style="505" customWidth="1"/>
    <col min="10497" max="10497" width="5.57421875" style="505" customWidth="1"/>
    <col min="10498" max="10498" width="4.421875" style="505" customWidth="1"/>
    <col min="10499" max="10499" width="4.7109375" style="505" customWidth="1"/>
    <col min="10500" max="10500" width="12.7109375" style="505" customWidth="1"/>
    <col min="10501" max="10501" width="55.57421875" style="505" customWidth="1"/>
    <col min="10502" max="10502" width="4.7109375" style="505" customWidth="1"/>
    <col min="10503" max="10503" width="9.8515625" style="505" customWidth="1"/>
    <col min="10504" max="10504" width="9.7109375" style="505" customWidth="1"/>
    <col min="10505" max="10505" width="13.57421875" style="505" customWidth="1"/>
    <col min="10506" max="10509" width="9.140625" style="505" hidden="1" customWidth="1"/>
    <col min="10510" max="10510" width="5.28125" style="505" customWidth="1"/>
    <col min="10511" max="10516" width="9.140625" style="505" hidden="1" customWidth="1"/>
    <col min="10517" max="10752" width="9.140625" style="505" customWidth="1"/>
    <col min="10753" max="10753" width="5.57421875" style="505" customWidth="1"/>
    <col min="10754" max="10754" width="4.421875" style="505" customWidth="1"/>
    <col min="10755" max="10755" width="4.7109375" style="505" customWidth="1"/>
    <col min="10756" max="10756" width="12.7109375" style="505" customWidth="1"/>
    <col min="10757" max="10757" width="55.57421875" style="505" customWidth="1"/>
    <col min="10758" max="10758" width="4.7109375" style="505" customWidth="1"/>
    <col min="10759" max="10759" width="9.8515625" style="505" customWidth="1"/>
    <col min="10760" max="10760" width="9.7109375" style="505" customWidth="1"/>
    <col min="10761" max="10761" width="13.57421875" style="505" customWidth="1"/>
    <col min="10762" max="10765" width="9.140625" style="505" hidden="1" customWidth="1"/>
    <col min="10766" max="10766" width="5.28125" style="505" customWidth="1"/>
    <col min="10767" max="10772" width="9.140625" style="505" hidden="1" customWidth="1"/>
    <col min="10773" max="11008" width="9.140625" style="505" customWidth="1"/>
    <col min="11009" max="11009" width="5.57421875" style="505" customWidth="1"/>
    <col min="11010" max="11010" width="4.421875" style="505" customWidth="1"/>
    <col min="11011" max="11011" width="4.7109375" style="505" customWidth="1"/>
    <col min="11012" max="11012" width="12.7109375" style="505" customWidth="1"/>
    <col min="11013" max="11013" width="55.57421875" style="505" customWidth="1"/>
    <col min="11014" max="11014" width="4.7109375" style="505" customWidth="1"/>
    <col min="11015" max="11015" width="9.8515625" style="505" customWidth="1"/>
    <col min="11016" max="11016" width="9.7109375" style="505" customWidth="1"/>
    <col min="11017" max="11017" width="13.57421875" style="505" customWidth="1"/>
    <col min="11018" max="11021" width="9.140625" style="505" hidden="1" customWidth="1"/>
    <col min="11022" max="11022" width="5.28125" style="505" customWidth="1"/>
    <col min="11023" max="11028" width="9.140625" style="505" hidden="1" customWidth="1"/>
    <col min="11029" max="11264" width="9.140625" style="505" customWidth="1"/>
    <col min="11265" max="11265" width="5.57421875" style="505" customWidth="1"/>
    <col min="11266" max="11266" width="4.421875" style="505" customWidth="1"/>
    <col min="11267" max="11267" width="4.7109375" style="505" customWidth="1"/>
    <col min="11268" max="11268" width="12.7109375" style="505" customWidth="1"/>
    <col min="11269" max="11269" width="55.57421875" style="505" customWidth="1"/>
    <col min="11270" max="11270" width="4.7109375" style="505" customWidth="1"/>
    <col min="11271" max="11271" width="9.8515625" style="505" customWidth="1"/>
    <col min="11272" max="11272" width="9.7109375" style="505" customWidth="1"/>
    <col min="11273" max="11273" width="13.57421875" style="505" customWidth="1"/>
    <col min="11274" max="11277" width="9.140625" style="505" hidden="1" customWidth="1"/>
    <col min="11278" max="11278" width="5.28125" style="505" customWidth="1"/>
    <col min="11279" max="11284" width="9.140625" style="505" hidden="1" customWidth="1"/>
    <col min="11285" max="11520" width="9.140625" style="505" customWidth="1"/>
    <col min="11521" max="11521" width="5.57421875" style="505" customWidth="1"/>
    <col min="11522" max="11522" width="4.421875" style="505" customWidth="1"/>
    <col min="11523" max="11523" width="4.7109375" style="505" customWidth="1"/>
    <col min="11524" max="11524" width="12.7109375" style="505" customWidth="1"/>
    <col min="11525" max="11525" width="55.57421875" style="505" customWidth="1"/>
    <col min="11526" max="11526" width="4.7109375" style="505" customWidth="1"/>
    <col min="11527" max="11527" width="9.8515625" style="505" customWidth="1"/>
    <col min="11528" max="11528" width="9.7109375" style="505" customWidth="1"/>
    <col min="11529" max="11529" width="13.57421875" style="505" customWidth="1"/>
    <col min="11530" max="11533" width="9.140625" style="505" hidden="1" customWidth="1"/>
    <col min="11534" max="11534" width="5.28125" style="505" customWidth="1"/>
    <col min="11535" max="11540" width="9.140625" style="505" hidden="1" customWidth="1"/>
    <col min="11541" max="11776" width="9.140625" style="505" customWidth="1"/>
    <col min="11777" max="11777" width="5.57421875" style="505" customWidth="1"/>
    <col min="11778" max="11778" width="4.421875" style="505" customWidth="1"/>
    <col min="11779" max="11779" width="4.7109375" style="505" customWidth="1"/>
    <col min="11780" max="11780" width="12.7109375" style="505" customWidth="1"/>
    <col min="11781" max="11781" width="55.57421875" style="505" customWidth="1"/>
    <col min="11782" max="11782" width="4.7109375" style="505" customWidth="1"/>
    <col min="11783" max="11783" width="9.8515625" style="505" customWidth="1"/>
    <col min="11784" max="11784" width="9.7109375" style="505" customWidth="1"/>
    <col min="11785" max="11785" width="13.57421875" style="505" customWidth="1"/>
    <col min="11786" max="11789" width="9.140625" style="505" hidden="1" customWidth="1"/>
    <col min="11790" max="11790" width="5.28125" style="505" customWidth="1"/>
    <col min="11791" max="11796" width="9.140625" style="505" hidden="1" customWidth="1"/>
    <col min="11797" max="12032" width="9.140625" style="505" customWidth="1"/>
    <col min="12033" max="12033" width="5.57421875" style="505" customWidth="1"/>
    <col min="12034" max="12034" width="4.421875" style="505" customWidth="1"/>
    <col min="12035" max="12035" width="4.7109375" style="505" customWidth="1"/>
    <col min="12036" max="12036" width="12.7109375" style="505" customWidth="1"/>
    <col min="12037" max="12037" width="55.57421875" style="505" customWidth="1"/>
    <col min="12038" max="12038" width="4.7109375" style="505" customWidth="1"/>
    <col min="12039" max="12039" width="9.8515625" style="505" customWidth="1"/>
    <col min="12040" max="12040" width="9.7109375" style="505" customWidth="1"/>
    <col min="12041" max="12041" width="13.57421875" style="505" customWidth="1"/>
    <col min="12042" max="12045" width="9.140625" style="505" hidden="1" customWidth="1"/>
    <col min="12046" max="12046" width="5.28125" style="505" customWidth="1"/>
    <col min="12047" max="12052" width="9.140625" style="505" hidden="1" customWidth="1"/>
    <col min="12053" max="12288" width="9.140625" style="505" customWidth="1"/>
    <col min="12289" max="12289" width="5.57421875" style="505" customWidth="1"/>
    <col min="12290" max="12290" width="4.421875" style="505" customWidth="1"/>
    <col min="12291" max="12291" width="4.7109375" style="505" customWidth="1"/>
    <col min="12292" max="12292" width="12.7109375" style="505" customWidth="1"/>
    <col min="12293" max="12293" width="55.57421875" style="505" customWidth="1"/>
    <col min="12294" max="12294" width="4.7109375" style="505" customWidth="1"/>
    <col min="12295" max="12295" width="9.8515625" style="505" customWidth="1"/>
    <col min="12296" max="12296" width="9.7109375" style="505" customWidth="1"/>
    <col min="12297" max="12297" width="13.57421875" style="505" customWidth="1"/>
    <col min="12298" max="12301" width="9.140625" style="505" hidden="1" customWidth="1"/>
    <col min="12302" max="12302" width="5.28125" style="505" customWidth="1"/>
    <col min="12303" max="12308" width="9.140625" style="505" hidden="1" customWidth="1"/>
    <col min="12309" max="12544" width="9.140625" style="505" customWidth="1"/>
    <col min="12545" max="12545" width="5.57421875" style="505" customWidth="1"/>
    <col min="12546" max="12546" width="4.421875" style="505" customWidth="1"/>
    <col min="12547" max="12547" width="4.7109375" style="505" customWidth="1"/>
    <col min="12548" max="12548" width="12.7109375" style="505" customWidth="1"/>
    <col min="12549" max="12549" width="55.57421875" style="505" customWidth="1"/>
    <col min="12550" max="12550" width="4.7109375" style="505" customWidth="1"/>
    <col min="12551" max="12551" width="9.8515625" style="505" customWidth="1"/>
    <col min="12552" max="12552" width="9.7109375" style="505" customWidth="1"/>
    <col min="12553" max="12553" width="13.57421875" style="505" customWidth="1"/>
    <col min="12554" max="12557" width="9.140625" style="505" hidden="1" customWidth="1"/>
    <col min="12558" max="12558" width="5.28125" style="505" customWidth="1"/>
    <col min="12559" max="12564" width="9.140625" style="505" hidden="1" customWidth="1"/>
    <col min="12565" max="12800" width="9.140625" style="505" customWidth="1"/>
    <col min="12801" max="12801" width="5.57421875" style="505" customWidth="1"/>
    <col min="12802" max="12802" width="4.421875" style="505" customWidth="1"/>
    <col min="12803" max="12803" width="4.7109375" style="505" customWidth="1"/>
    <col min="12804" max="12804" width="12.7109375" style="505" customWidth="1"/>
    <col min="12805" max="12805" width="55.57421875" style="505" customWidth="1"/>
    <col min="12806" max="12806" width="4.7109375" style="505" customWidth="1"/>
    <col min="12807" max="12807" width="9.8515625" style="505" customWidth="1"/>
    <col min="12808" max="12808" width="9.7109375" style="505" customWidth="1"/>
    <col min="12809" max="12809" width="13.57421875" style="505" customWidth="1"/>
    <col min="12810" max="12813" width="9.140625" style="505" hidden="1" customWidth="1"/>
    <col min="12814" max="12814" width="5.28125" style="505" customWidth="1"/>
    <col min="12815" max="12820" width="9.140625" style="505" hidden="1" customWidth="1"/>
    <col min="12821" max="13056" width="9.140625" style="505" customWidth="1"/>
    <col min="13057" max="13057" width="5.57421875" style="505" customWidth="1"/>
    <col min="13058" max="13058" width="4.421875" style="505" customWidth="1"/>
    <col min="13059" max="13059" width="4.7109375" style="505" customWidth="1"/>
    <col min="13060" max="13060" width="12.7109375" style="505" customWidth="1"/>
    <col min="13061" max="13061" width="55.57421875" style="505" customWidth="1"/>
    <col min="13062" max="13062" width="4.7109375" style="505" customWidth="1"/>
    <col min="13063" max="13063" width="9.8515625" style="505" customWidth="1"/>
    <col min="13064" max="13064" width="9.7109375" style="505" customWidth="1"/>
    <col min="13065" max="13065" width="13.57421875" style="505" customWidth="1"/>
    <col min="13066" max="13069" width="9.140625" style="505" hidden="1" customWidth="1"/>
    <col min="13070" max="13070" width="5.28125" style="505" customWidth="1"/>
    <col min="13071" max="13076" width="9.140625" style="505" hidden="1" customWidth="1"/>
    <col min="13077" max="13312" width="9.140625" style="505" customWidth="1"/>
    <col min="13313" max="13313" width="5.57421875" style="505" customWidth="1"/>
    <col min="13314" max="13314" width="4.421875" style="505" customWidth="1"/>
    <col min="13315" max="13315" width="4.7109375" style="505" customWidth="1"/>
    <col min="13316" max="13316" width="12.7109375" style="505" customWidth="1"/>
    <col min="13317" max="13317" width="55.57421875" style="505" customWidth="1"/>
    <col min="13318" max="13318" width="4.7109375" style="505" customWidth="1"/>
    <col min="13319" max="13319" width="9.8515625" style="505" customWidth="1"/>
    <col min="13320" max="13320" width="9.7109375" style="505" customWidth="1"/>
    <col min="13321" max="13321" width="13.57421875" style="505" customWidth="1"/>
    <col min="13322" max="13325" width="9.140625" style="505" hidden="1" customWidth="1"/>
    <col min="13326" max="13326" width="5.28125" style="505" customWidth="1"/>
    <col min="13327" max="13332" width="9.140625" style="505" hidden="1" customWidth="1"/>
    <col min="13333" max="13568" width="9.140625" style="505" customWidth="1"/>
    <col min="13569" max="13569" width="5.57421875" style="505" customWidth="1"/>
    <col min="13570" max="13570" width="4.421875" style="505" customWidth="1"/>
    <col min="13571" max="13571" width="4.7109375" style="505" customWidth="1"/>
    <col min="13572" max="13572" width="12.7109375" style="505" customWidth="1"/>
    <col min="13573" max="13573" width="55.57421875" style="505" customWidth="1"/>
    <col min="13574" max="13574" width="4.7109375" style="505" customWidth="1"/>
    <col min="13575" max="13575" width="9.8515625" style="505" customWidth="1"/>
    <col min="13576" max="13576" width="9.7109375" style="505" customWidth="1"/>
    <col min="13577" max="13577" width="13.57421875" style="505" customWidth="1"/>
    <col min="13578" max="13581" width="9.140625" style="505" hidden="1" customWidth="1"/>
    <col min="13582" max="13582" width="5.28125" style="505" customWidth="1"/>
    <col min="13583" max="13588" width="9.140625" style="505" hidden="1" customWidth="1"/>
    <col min="13589" max="13824" width="9.140625" style="505" customWidth="1"/>
    <col min="13825" max="13825" width="5.57421875" style="505" customWidth="1"/>
    <col min="13826" max="13826" width="4.421875" style="505" customWidth="1"/>
    <col min="13827" max="13827" width="4.7109375" style="505" customWidth="1"/>
    <col min="13828" max="13828" width="12.7109375" style="505" customWidth="1"/>
    <col min="13829" max="13829" width="55.57421875" style="505" customWidth="1"/>
    <col min="13830" max="13830" width="4.7109375" style="505" customWidth="1"/>
    <col min="13831" max="13831" width="9.8515625" style="505" customWidth="1"/>
    <col min="13832" max="13832" width="9.7109375" style="505" customWidth="1"/>
    <col min="13833" max="13833" width="13.57421875" style="505" customWidth="1"/>
    <col min="13834" max="13837" width="9.140625" style="505" hidden="1" customWidth="1"/>
    <col min="13838" max="13838" width="5.28125" style="505" customWidth="1"/>
    <col min="13839" max="13844" width="9.140625" style="505" hidden="1" customWidth="1"/>
    <col min="13845" max="14080" width="9.140625" style="505" customWidth="1"/>
    <col min="14081" max="14081" width="5.57421875" style="505" customWidth="1"/>
    <col min="14082" max="14082" width="4.421875" style="505" customWidth="1"/>
    <col min="14083" max="14083" width="4.7109375" style="505" customWidth="1"/>
    <col min="14084" max="14084" width="12.7109375" style="505" customWidth="1"/>
    <col min="14085" max="14085" width="55.57421875" style="505" customWidth="1"/>
    <col min="14086" max="14086" width="4.7109375" style="505" customWidth="1"/>
    <col min="14087" max="14087" width="9.8515625" style="505" customWidth="1"/>
    <col min="14088" max="14088" width="9.7109375" style="505" customWidth="1"/>
    <col min="14089" max="14089" width="13.57421875" style="505" customWidth="1"/>
    <col min="14090" max="14093" width="9.140625" style="505" hidden="1" customWidth="1"/>
    <col min="14094" max="14094" width="5.28125" style="505" customWidth="1"/>
    <col min="14095" max="14100" width="9.140625" style="505" hidden="1" customWidth="1"/>
    <col min="14101" max="14336" width="9.140625" style="505" customWidth="1"/>
    <col min="14337" max="14337" width="5.57421875" style="505" customWidth="1"/>
    <col min="14338" max="14338" width="4.421875" style="505" customWidth="1"/>
    <col min="14339" max="14339" width="4.7109375" style="505" customWidth="1"/>
    <col min="14340" max="14340" width="12.7109375" style="505" customWidth="1"/>
    <col min="14341" max="14341" width="55.57421875" style="505" customWidth="1"/>
    <col min="14342" max="14342" width="4.7109375" style="505" customWidth="1"/>
    <col min="14343" max="14343" width="9.8515625" style="505" customWidth="1"/>
    <col min="14344" max="14344" width="9.7109375" style="505" customWidth="1"/>
    <col min="14345" max="14345" width="13.57421875" style="505" customWidth="1"/>
    <col min="14346" max="14349" width="9.140625" style="505" hidden="1" customWidth="1"/>
    <col min="14350" max="14350" width="5.28125" style="505" customWidth="1"/>
    <col min="14351" max="14356" width="9.140625" style="505" hidden="1" customWidth="1"/>
    <col min="14357" max="14592" width="9.140625" style="505" customWidth="1"/>
    <col min="14593" max="14593" width="5.57421875" style="505" customWidth="1"/>
    <col min="14594" max="14594" width="4.421875" style="505" customWidth="1"/>
    <col min="14595" max="14595" width="4.7109375" style="505" customWidth="1"/>
    <col min="14596" max="14596" width="12.7109375" style="505" customWidth="1"/>
    <col min="14597" max="14597" width="55.57421875" style="505" customWidth="1"/>
    <col min="14598" max="14598" width="4.7109375" style="505" customWidth="1"/>
    <col min="14599" max="14599" width="9.8515625" style="505" customWidth="1"/>
    <col min="14600" max="14600" width="9.7109375" style="505" customWidth="1"/>
    <col min="14601" max="14601" width="13.57421875" style="505" customWidth="1"/>
    <col min="14602" max="14605" width="9.140625" style="505" hidden="1" customWidth="1"/>
    <col min="14606" max="14606" width="5.28125" style="505" customWidth="1"/>
    <col min="14607" max="14612" width="9.140625" style="505" hidden="1" customWidth="1"/>
    <col min="14613" max="14848" width="9.140625" style="505" customWidth="1"/>
    <col min="14849" max="14849" width="5.57421875" style="505" customWidth="1"/>
    <col min="14850" max="14850" width="4.421875" style="505" customWidth="1"/>
    <col min="14851" max="14851" width="4.7109375" style="505" customWidth="1"/>
    <col min="14852" max="14852" width="12.7109375" style="505" customWidth="1"/>
    <col min="14853" max="14853" width="55.57421875" style="505" customWidth="1"/>
    <col min="14854" max="14854" width="4.7109375" style="505" customWidth="1"/>
    <col min="14855" max="14855" width="9.8515625" style="505" customWidth="1"/>
    <col min="14856" max="14856" width="9.7109375" style="505" customWidth="1"/>
    <col min="14857" max="14857" width="13.57421875" style="505" customWidth="1"/>
    <col min="14858" max="14861" width="9.140625" style="505" hidden="1" customWidth="1"/>
    <col min="14862" max="14862" width="5.28125" style="505" customWidth="1"/>
    <col min="14863" max="14868" width="9.140625" style="505" hidden="1" customWidth="1"/>
    <col min="14869" max="15104" width="9.140625" style="505" customWidth="1"/>
    <col min="15105" max="15105" width="5.57421875" style="505" customWidth="1"/>
    <col min="15106" max="15106" width="4.421875" style="505" customWidth="1"/>
    <col min="15107" max="15107" width="4.7109375" style="505" customWidth="1"/>
    <col min="15108" max="15108" width="12.7109375" style="505" customWidth="1"/>
    <col min="15109" max="15109" width="55.57421875" style="505" customWidth="1"/>
    <col min="15110" max="15110" width="4.7109375" style="505" customWidth="1"/>
    <col min="15111" max="15111" width="9.8515625" style="505" customWidth="1"/>
    <col min="15112" max="15112" width="9.7109375" style="505" customWidth="1"/>
    <col min="15113" max="15113" width="13.57421875" style="505" customWidth="1"/>
    <col min="15114" max="15117" width="9.140625" style="505" hidden="1" customWidth="1"/>
    <col min="15118" max="15118" width="5.28125" style="505" customWidth="1"/>
    <col min="15119" max="15124" width="9.140625" style="505" hidden="1" customWidth="1"/>
    <col min="15125" max="15360" width="9.140625" style="505" customWidth="1"/>
    <col min="15361" max="15361" width="5.57421875" style="505" customWidth="1"/>
    <col min="15362" max="15362" width="4.421875" style="505" customWidth="1"/>
    <col min="15363" max="15363" width="4.7109375" style="505" customWidth="1"/>
    <col min="15364" max="15364" width="12.7109375" style="505" customWidth="1"/>
    <col min="15365" max="15365" width="55.57421875" style="505" customWidth="1"/>
    <col min="15366" max="15366" width="4.7109375" style="505" customWidth="1"/>
    <col min="15367" max="15367" width="9.8515625" style="505" customWidth="1"/>
    <col min="15368" max="15368" width="9.7109375" style="505" customWidth="1"/>
    <col min="15369" max="15369" width="13.57421875" style="505" customWidth="1"/>
    <col min="15370" max="15373" width="9.140625" style="505" hidden="1" customWidth="1"/>
    <col min="15374" max="15374" width="5.28125" style="505" customWidth="1"/>
    <col min="15375" max="15380" width="9.140625" style="505" hidden="1" customWidth="1"/>
    <col min="15381" max="15616" width="9.140625" style="505" customWidth="1"/>
    <col min="15617" max="15617" width="5.57421875" style="505" customWidth="1"/>
    <col min="15618" max="15618" width="4.421875" style="505" customWidth="1"/>
    <col min="15619" max="15619" width="4.7109375" style="505" customWidth="1"/>
    <col min="15620" max="15620" width="12.7109375" style="505" customWidth="1"/>
    <col min="15621" max="15621" width="55.57421875" style="505" customWidth="1"/>
    <col min="15622" max="15622" width="4.7109375" style="505" customWidth="1"/>
    <col min="15623" max="15623" width="9.8515625" style="505" customWidth="1"/>
    <col min="15624" max="15624" width="9.7109375" style="505" customWidth="1"/>
    <col min="15625" max="15625" width="13.57421875" style="505" customWidth="1"/>
    <col min="15626" max="15629" width="9.140625" style="505" hidden="1" customWidth="1"/>
    <col min="15630" max="15630" width="5.28125" style="505" customWidth="1"/>
    <col min="15631" max="15636" width="9.140625" style="505" hidden="1" customWidth="1"/>
    <col min="15637" max="15872" width="9.140625" style="505" customWidth="1"/>
    <col min="15873" max="15873" width="5.57421875" style="505" customWidth="1"/>
    <col min="15874" max="15874" width="4.421875" style="505" customWidth="1"/>
    <col min="15875" max="15875" width="4.7109375" style="505" customWidth="1"/>
    <col min="15876" max="15876" width="12.7109375" style="505" customWidth="1"/>
    <col min="15877" max="15877" width="55.57421875" style="505" customWidth="1"/>
    <col min="15878" max="15878" width="4.7109375" style="505" customWidth="1"/>
    <col min="15879" max="15879" width="9.8515625" style="505" customWidth="1"/>
    <col min="15880" max="15880" width="9.7109375" style="505" customWidth="1"/>
    <col min="15881" max="15881" width="13.57421875" style="505" customWidth="1"/>
    <col min="15882" max="15885" width="9.140625" style="505" hidden="1" customWidth="1"/>
    <col min="15886" max="15886" width="5.28125" style="505" customWidth="1"/>
    <col min="15887" max="15892" width="9.140625" style="505" hidden="1" customWidth="1"/>
    <col min="15893" max="16128" width="9.140625" style="505" customWidth="1"/>
    <col min="16129" max="16129" width="5.57421875" style="505" customWidth="1"/>
    <col min="16130" max="16130" width="4.421875" style="505" customWidth="1"/>
    <col min="16131" max="16131" width="4.7109375" style="505" customWidth="1"/>
    <col min="16132" max="16132" width="12.7109375" style="505" customWidth="1"/>
    <col min="16133" max="16133" width="55.57421875" style="505" customWidth="1"/>
    <col min="16134" max="16134" width="4.7109375" style="505" customWidth="1"/>
    <col min="16135" max="16135" width="9.8515625" style="505" customWidth="1"/>
    <col min="16136" max="16136" width="9.7109375" style="505" customWidth="1"/>
    <col min="16137" max="16137" width="13.57421875" style="505" customWidth="1"/>
    <col min="16138" max="16141" width="9.140625" style="505" hidden="1" customWidth="1"/>
    <col min="16142" max="16142" width="5.28125" style="505" customWidth="1"/>
    <col min="16143" max="16148" width="9.140625" style="505" hidden="1" customWidth="1"/>
    <col min="16149" max="16384" width="9.140625" style="505" customWidth="1"/>
  </cols>
  <sheetData>
    <row r="1" spans="1:23" ht="18">
      <c r="A1" s="502" t="s">
        <v>110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4"/>
      <c r="P1" s="504"/>
      <c r="Q1" s="503"/>
      <c r="R1" s="503"/>
      <c r="S1" s="503"/>
      <c r="T1" s="503"/>
      <c r="U1" s="572"/>
      <c r="V1" s="572"/>
      <c r="W1" s="572"/>
    </row>
    <row r="2" spans="1:23" ht="15">
      <c r="A2" s="506" t="s">
        <v>111</v>
      </c>
      <c r="B2" s="507"/>
      <c r="C2" s="508" t="s">
        <v>3202</v>
      </c>
      <c r="D2" s="509"/>
      <c r="E2" s="509"/>
      <c r="F2" s="507"/>
      <c r="G2" s="507"/>
      <c r="H2" s="507"/>
      <c r="I2" s="507"/>
      <c r="J2" s="507"/>
      <c r="K2" s="507"/>
      <c r="L2" s="503"/>
      <c r="M2" s="503"/>
      <c r="N2" s="503"/>
      <c r="O2" s="504"/>
      <c r="P2" s="504"/>
      <c r="Q2" s="503"/>
      <c r="R2" s="503"/>
      <c r="S2" s="503"/>
      <c r="T2" s="503"/>
      <c r="U2" s="572"/>
      <c r="V2" s="572"/>
      <c r="W2" s="572"/>
    </row>
    <row r="3" spans="1:23" ht="15">
      <c r="A3" s="506" t="s">
        <v>112</v>
      </c>
      <c r="B3" s="507"/>
      <c r="C3" s="508" t="s">
        <v>3204</v>
      </c>
      <c r="D3" s="509"/>
      <c r="E3" s="509"/>
      <c r="F3" s="507"/>
      <c r="G3" s="507"/>
      <c r="H3" s="507"/>
      <c r="I3" s="508"/>
      <c r="J3" s="509"/>
      <c r="K3" s="509"/>
      <c r="L3" s="503"/>
      <c r="M3" s="503"/>
      <c r="N3" s="503"/>
      <c r="O3" s="504"/>
      <c r="P3" s="504"/>
      <c r="Q3" s="503"/>
      <c r="R3" s="503"/>
      <c r="S3" s="503"/>
      <c r="T3" s="503"/>
      <c r="U3" s="572"/>
      <c r="V3" s="572"/>
      <c r="W3" s="572"/>
    </row>
    <row r="4" spans="1:23" ht="15">
      <c r="A4" s="506" t="s">
        <v>113</v>
      </c>
      <c r="B4" s="507"/>
      <c r="C4" s="508" t="s">
        <v>2126</v>
      </c>
      <c r="D4" s="509"/>
      <c r="E4" s="509"/>
      <c r="F4" s="507"/>
      <c r="G4" s="507"/>
      <c r="H4" s="507"/>
      <c r="I4" s="508"/>
      <c r="J4" s="509"/>
      <c r="K4" s="509"/>
      <c r="L4" s="503"/>
      <c r="M4" s="503"/>
      <c r="N4" s="503"/>
      <c r="O4" s="504"/>
      <c r="P4" s="504"/>
      <c r="Q4" s="503"/>
      <c r="R4" s="503"/>
      <c r="S4" s="503"/>
      <c r="T4" s="503"/>
      <c r="U4" s="572"/>
      <c r="V4" s="572"/>
      <c r="W4" s="572"/>
    </row>
    <row r="5" spans="1:23" ht="15">
      <c r="A5" s="507" t="s">
        <v>114</v>
      </c>
      <c r="B5" s="507"/>
      <c r="C5" s="508" t="s">
        <v>2126</v>
      </c>
      <c r="D5" s="509"/>
      <c r="E5" s="509"/>
      <c r="F5" s="507"/>
      <c r="G5" s="507"/>
      <c r="H5" s="507"/>
      <c r="I5" s="508"/>
      <c r="J5" s="509"/>
      <c r="K5" s="509"/>
      <c r="L5" s="503"/>
      <c r="M5" s="503"/>
      <c r="N5" s="503"/>
      <c r="O5" s="504"/>
      <c r="P5" s="504"/>
      <c r="Q5" s="503"/>
      <c r="R5" s="503"/>
      <c r="S5" s="503"/>
      <c r="T5" s="503"/>
      <c r="U5" s="572"/>
      <c r="V5" s="572"/>
      <c r="W5" s="572"/>
    </row>
    <row r="6" spans="1:23" ht="6" customHeight="1">
      <c r="A6" s="507"/>
      <c r="B6" s="507"/>
      <c r="C6" s="508"/>
      <c r="D6" s="509"/>
      <c r="E6" s="509"/>
      <c r="F6" s="507"/>
      <c r="G6" s="507"/>
      <c r="H6" s="507"/>
      <c r="I6" s="508"/>
      <c r="J6" s="509"/>
      <c r="K6" s="509"/>
      <c r="L6" s="503"/>
      <c r="M6" s="503"/>
      <c r="N6" s="503"/>
      <c r="O6" s="504"/>
      <c r="P6" s="504"/>
      <c r="Q6" s="503"/>
      <c r="R6" s="503"/>
      <c r="S6" s="503"/>
      <c r="T6" s="503"/>
      <c r="U6" s="572"/>
      <c r="V6" s="572"/>
      <c r="W6" s="572"/>
    </row>
    <row r="7" spans="1:23" ht="15">
      <c r="A7" s="507" t="s">
        <v>115</v>
      </c>
      <c r="B7" s="507"/>
      <c r="C7" s="508" t="s">
        <v>2126</v>
      </c>
      <c r="D7" s="509"/>
      <c r="E7" s="509"/>
      <c r="F7" s="507"/>
      <c r="G7" s="507"/>
      <c r="H7" s="507"/>
      <c r="I7" s="508"/>
      <c r="J7" s="509"/>
      <c r="K7" s="509"/>
      <c r="L7" s="503"/>
      <c r="M7" s="503"/>
      <c r="N7" s="503"/>
      <c r="O7" s="504"/>
      <c r="P7" s="504"/>
      <c r="Q7" s="503"/>
      <c r="R7" s="503"/>
      <c r="S7" s="503"/>
      <c r="T7" s="503"/>
      <c r="U7" s="572"/>
      <c r="V7" s="572"/>
      <c r="W7" s="572"/>
    </row>
    <row r="8" spans="1:23" ht="15">
      <c r="A8" s="507" t="s">
        <v>116</v>
      </c>
      <c r="B8" s="507"/>
      <c r="C8" s="508" t="s">
        <v>2126</v>
      </c>
      <c r="D8" s="509"/>
      <c r="E8" s="509"/>
      <c r="F8" s="507"/>
      <c r="G8" s="507"/>
      <c r="H8" s="507"/>
      <c r="I8" s="508"/>
      <c r="J8" s="509"/>
      <c r="K8" s="509"/>
      <c r="L8" s="503"/>
      <c r="M8" s="503"/>
      <c r="N8" s="503"/>
      <c r="O8" s="504"/>
      <c r="P8" s="504"/>
      <c r="Q8" s="503"/>
      <c r="R8" s="503"/>
      <c r="S8" s="503"/>
      <c r="T8" s="503"/>
      <c r="U8" s="572"/>
      <c r="V8" s="572"/>
      <c r="W8" s="572"/>
    </row>
    <row r="9" spans="1:23" ht="15">
      <c r="A9" s="507" t="s">
        <v>117</v>
      </c>
      <c r="B9" s="507"/>
      <c r="C9" s="508" t="s">
        <v>1724</v>
      </c>
      <c r="D9" s="509"/>
      <c r="E9" s="509"/>
      <c r="F9" s="507"/>
      <c r="G9" s="507"/>
      <c r="H9" s="507"/>
      <c r="I9" s="508"/>
      <c r="J9" s="509"/>
      <c r="K9" s="509"/>
      <c r="L9" s="503"/>
      <c r="M9" s="503"/>
      <c r="N9" s="503"/>
      <c r="O9" s="504"/>
      <c r="P9" s="504"/>
      <c r="Q9" s="503"/>
      <c r="R9" s="503"/>
      <c r="S9" s="503"/>
      <c r="T9" s="503"/>
      <c r="U9" s="572"/>
      <c r="V9" s="572"/>
      <c r="W9" s="572"/>
    </row>
    <row r="10" spans="1:23" ht="5.25" customHeight="1">
      <c r="A10" s="503"/>
      <c r="B10" s="503"/>
      <c r="C10" s="503"/>
      <c r="D10" s="503"/>
      <c r="E10" s="503"/>
      <c r="F10" s="503"/>
      <c r="G10" s="503"/>
      <c r="H10" s="573"/>
      <c r="I10" s="503"/>
      <c r="J10" s="503"/>
      <c r="K10" s="503"/>
      <c r="L10" s="503"/>
      <c r="M10" s="503"/>
      <c r="N10" s="573"/>
      <c r="O10" s="504"/>
      <c r="P10" s="504"/>
      <c r="Q10" s="503"/>
      <c r="R10" s="503"/>
      <c r="S10" s="503"/>
      <c r="T10" s="503"/>
      <c r="U10" s="572"/>
      <c r="V10" s="572"/>
      <c r="W10" s="572"/>
    </row>
    <row r="11" spans="1:23" ht="22.5">
      <c r="A11" s="510" t="s">
        <v>118</v>
      </c>
      <c r="B11" s="511" t="s">
        <v>119</v>
      </c>
      <c r="C11" s="511" t="s">
        <v>120</v>
      </c>
      <c r="D11" s="511" t="s">
        <v>121</v>
      </c>
      <c r="E11" s="511" t="s">
        <v>2</v>
      </c>
      <c r="F11" s="511" t="s">
        <v>3</v>
      </c>
      <c r="G11" s="511" t="s">
        <v>122</v>
      </c>
      <c r="H11" s="574" t="s">
        <v>123</v>
      </c>
      <c r="I11" s="511" t="s">
        <v>124</v>
      </c>
      <c r="J11" s="511" t="s">
        <v>5</v>
      </c>
      <c r="K11" s="511" t="s">
        <v>125</v>
      </c>
      <c r="L11" s="511" t="s">
        <v>126</v>
      </c>
      <c r="M11" s="511" t="s">
        <v>127</v>
      </c>
      <c r="N11" s="574" t="s">
        <v>6</v>
      </c>
      <c r="O11" s="512" t="s">
        <v>128</v>
      </c>
      <c r="P11" s="513" t="s">
        <v>129</v>
      </c>
      <c r="Q11" s="511"/>
      <c r="R11" s="511"/>
      <c r="S11" s="511"/>
      <c r="T11" s="514" t="s">
        <v>130</v>
      </c>
      <c r="U11" s="575"/>
      <c r="V11" s="572"/>
      <c r="W11" s="572"/>
    </row>
    <row r="12" spans="1:23" ht="15">
      <c r="A12" s="516">
        <v>1</v>
      </c>
      <c r="B12" s="517">
        <v>2</v>
      </c>
      <c r="C12" s="517">
        <v>3</v>
      </c>
      <c r="D12" s="517">
        <v>4</v>
      </c>
      <c r="E12" s="517">
        <v>5</v>
      </c>
      <c r="F12" s="517">
        <v>6</v>
      </c>
      <c r="G12" s="517">
        <v>7</v>
      </c>
      <c r="H12" s="576">
        <v>8</v>
      </c>
      <c r="I12" s="517">
        <v>9</v>
      </c>
      <c r="J12" s="517"/>
      <c r="K12" s="517"/>
      <c r="L12" s="517"/>
      <c r="M12" s="517"/>
      <c r="N12" s="576">
        <v>10</v>
      </c>
      <c r="O12" s="518">
        <v>11</v>
      </c>
      <c r="P12" s="519">
        <v>12</v>
      </c>
      <c r="Q12" s="517"/>
      <c r="R12" s="517"/>
      <c r="S12" s="517"/>
      <c r="T12" s="520">
        <v>11</v>
      </c>
      <c r="U12" s="575"/>
      <c r="V12" s="572"/>
      <c r="W12" s="572"/>
    </row>
    <row r="13" spans="1:23" ht="4.5" customHeight="1">
      <c r="A13" s="503"/>
      <c r="B13" s="503"/>
      <c r="C13" s="503"/>
      <c r="D13" s="503"/>
      <c r="E13" s="503"/>
      <c r="F13" s="503"/>
      <c r="G13" s="503"/>
      <c r="H13" s="573"/>
      <c r="I13" s="503"/>
      <c r="J13" s="503"/>
      <c r="K13" s="503"/>
      <c r="L13" s="503"/>
      <c r="M13" s="503"/>
      <c r="N13" s="577"/>
      <c r="O13" s="522"/>
      <c r="P13" s="523"/>
      <c r="Q13" s="521"/>
      <c r="R13" s="521"/>
      <c r="S13" s="521"/>
      <c r="T13" s="521"/>
      <c r="U13" s="572"/>
      <c r="V13" s="572"/>
      <c r="W13" s="572"/>
    </row>
    <row r="14" spans="1:16" s="528" customFormat="1" ht="11.25" customHeight="1">
      <c r="A14" s="524"/>
      <c r="B14" s="525" t="s">
        <v>131</v>
      </c>
      <c r="C14" s="524"/>
      <c r="D14" s="524" t="s">
        <v>132</v>
      </c>
      <c r="E14" s="524" t="s">
        <v>133</v>
      </c>
      <c r="F14" s="524"/>
      <c r="G14" s="524"/>
      <c r="H14" s="578"/>
      <c r="I14" s="526">
        <f>I15+I35+I39+I41+I76+I78</f>
        <v>0</v>
      </c>
      <c r="J14" s="524"/>
      <c r="K14" s="527">
        <f>K15+K35+K39+K41+K76+K78</f>
        <v>0</v>
      </c>
      <c r="L14" s="524"/>
      <c r="M14" s="527">
        <f>M15+M35+M39+M41+M76+M78</f>
        <v>0</v>
      </c>
      <c r="N14" s="578"/>
      <c r="P14" s="528" t="s">
        <v>134</v>
      </c>
    </row>
    <row r="15" spans="2:16" s="529" customFormat="1" ht="11.25" customHeight="1">
      <c r="B15" s="530" t="s">
        <v>131</v>
      </c>
      <c r="D15" s="529" t="s">
        <v>137</v>
      </c>
      <c r="E15" s="529" t="s">
        <v>598</v>
      </c>
      <c r="H15" s="579"/>
      <c r="I15" s="531">
        <f>SUM(I16:I34)</f>
        <v>0</v>
      </c>
      <c r="K15" s="532">
        <f>SUM(K16:K34)</f>
        <v>0</v>
      </c>
      <c r="M15" s="532">
        <f>SUM(M16:M34)</f>
        <v>0</v>
      </c>
      <c r="N15" s="579"/>
      <c r="P15" s="529" t="s">
        <v>137</v>
      </c>
    </row>
    <row r="16" spans="1:16" s="541" customFormat="1" ht="11.25" customHeight="1">
      <c r="A16" s="533">
        <v>1</v>
      </c>
      <c r="B16" s="533" t="s">
        <v>138</v>
      </c>
      <c r="C16" s="533" t="s">
        <v>286</v>
      </c>
      <c r="D16" s="534" t="s">
        <v>3020</v>
      </c>
      <c r="E16" s="535" t="s">
        <v>3021</v>
      </c>
      <c r="F16" s="533" t="s">
        <v>10</v>
      </c>
      <c r="G16" s="536">
        <v>24</v>
      </c>
      <c r="H16" s="608">
        <v>0</v>
      </c>
      <c r="I16" s="537">
        <f aca="true" t="shared" si="0" ref="I16:I34">ROUND(G16*H16,2)</f>
        <v>0</v>
      </c>
      <c r="J16" s="538">
        <v>0</v>
      </c>
      <c r="K16" s="536">
        <f aca="true" t="shared" si="1" ref="K16:K34">G16*J16</f>
        <v>0</v>
      </c>
      <c r="L16" s="538">
        <v>0</v>
      </c>
      <c r="M16" s="536">
        <f aca="true" t="shared" si="2" ref="M16:M34">G16*L16</f>
        <v>0</v>
      </c>
      <c r="N16" s="580">
        <v>21</v>
      </c>
      <c r="O16" s="540">
        <v>4</v>
      </c>
      <c r="P16" s="541" t="s">
        <v>140</v>
      </c>
    </row>
    <row r="17" spans="1:16" s="541" customFormat="1" ht="11.25" customHeight="1">
      <c r="A17" s="533">
        <v>2</v>
      </c>
      <c r="B17" s="533" t="s">
        <v>138</v>
      </c>
      <c r="C17" s="533" t="s">
        <v>9</v>
      </c>
      <c r="D17" s="534" t="s">
        <v>2912</v>
      </c>
      <c r="E17" s="535" t="s">
        <v>2913</v>
      </c>
      <c r="F17" s="533" t="s">
        <v>274</v>
      </c>
      <c r="G17" s="536">
        <v>24</v>
      </c>
      <c r="H17" s="608">
        <v>0</v>
      </c>
      <c r="I17" s="537">
        <f t="shared" si="0"/>
        <v>0</v>
      </c>
      <c r="J17" s="538">
        <v>0</v>
      </c>
      <c r="K17" s="536">
        <f t="shared" si="1"/>
        <v>0</v>
      </c>
      <c r="L17" s="538">
        <v>0</v>
      </c>
      <c r="M17" s="536">
        <f t="shared" si="2"/>
        <v>0</v>
      </c>
      <c r="N17" s="580">
        <v>21</v>
      </c>
      <c r="O17" s="540">
        <v>4</v>
      </c>
      <c r="P17" s="541" t="s">
        <v>140</v>
      </c>
    </row>
    <row r="18" spans="1:16" s="541" customFormat="1" ht="11.25" customHeight="1">
      <c r="A18" s="533">
        <v>3</v>
      </c>
      <c r="B18" s="533" t="s">
        <v>138</v>
      </c>
      <c r="C18" s="533" t="s">
        <v>9</v>
      </c>
      <c r="D18" s="534" t="s">
        <v>2914</v>
      </c>
      <c r="E18" s="535" t="s">
        <v>2915</v>
      </c>
      <c r="F18" s="533" t="s">
        <v>774</v>
      </c>
      <c r="G18" s="536">
        <v>3</v>
      </c>
      <c r="H18" s="608">
        <v>0</v>
      </c>
      <c r="I18" s="537">
        <f t="shared" si="0"/>
        <v>0</v>
      </c>
      <c r="J18" s="538">
        <v>0</v>
      </c>
      <c r="K18" s="536">
        <f t="shared" si="1"/>
        <v>0</v>
      </c>
      <c r="L18" s="538">
        <v>0</v>
      </c>
      <c r="M18" s="536">
        <f t="shared" si="2"/>
        <v>0</v>
      </c>
      <c r="N18" s="580">
        <v>21</v>
      </c>
      <c r="O18" s="540">
        <v>4</v>
      </c>
      <c r="P18" s="541" t="s">
        <v>140</v>
      </c>
    </row>
    <row r="19" spans="1:16" s="541" customFormat="1" ht="11.25" customHeight="1">
      <c r="A19" s="533">
        <v>4</v>
      </c>
      <c r="B19" s="533" t="s">
        <v>138</v>
      </c>
      <c r="C19" s="533" t="s">
        <v>9</v>
      </c>
      <c r="D19" s="534" t="s">
        <v>3022</v>
      </c>
      <c r="E19" s="535" t="s">
        <v>3023</v>
      </c>
      <c r="F19" s="533" t="s">
        <v>15</v>
      </c>
      <c r="G19" s="536">
        <v>6</v>
      </c>
      <c r="H19" s="608">
        <v>0</v>
      </c>
      <c r="I19" s="537">
        <f t="shared" si="0"/>
        <v>0</v>
      </c>
      <c r="J19" s="538">
        <v>0</v>
      </c>
      <c r="K19" s="536">
        <f t="shared" si="1"/>
        <v>0</v>
      </c>
      <c r="L19" s="538">
        <v>0</v>
      </c>
      <c r="M19" s="536">
        <f t="shared" si="2"/>
        <v>0</v>
      </c>
      <c r="N19" s="580">
        <v>21</v>
      </c>
      <c r="O19" s="540">
        <v>4</v>
      </c>
      <c r="P19" s="541" t="s">
        <v>140</v>
      </c>
    </row>
    <row r="20" spans="1:16" s="541" customFormat="1" ht="11.25" customHeight="1">
      <c r="A20" s="533">
        <v>5</v>
      </c>
      <c r="B20" s="533" t="s">
        <v>138</v>
      </c>
      <c r="C20" s="533" t="s">
        <v>9</v>
      </c>
      <c r="D20" s="534" t="s">
        <v>3024</v>
      </c>
      <c r="E20" s="535" t="s">
        <v>3025</v>
      </c>
      <c r="F20" s="533" t="s">
        <v>15</v>
      </c>
      <c r="G20" s="536">
        <v>7</v>
      </c>
      <c r="H20" s="608">
        <v>0</v>
      </c>
      <c r="I20" s="537">
        <f t="shared" si="0"/>
        <v>0</v>
      </c>
      <c r="J20" s="538">
        <v>0</v>
      </c>
      <c r="K20" s="536">
        <f t="shared" si="1"/>
        <v>0</v>
      </c>
      <c r="L20" s="538">
        <v>0</v>
      </c>
      <c r="M20" s="536">
        <f t="shared" si="2"/>
        <v>0</v>
      </c>
      <c r="N20" s="580">
        <v>21</v>
      </c>
      <c r="O20" s="540">
        <v>4</v>
      </c>
      <c r="P20" s="541" t="s">
        <v>140</v>
      </c>
    </row>
    <row r="21" spans="1:16" s="541" customFormat="1" ht="11.25" customHeight="1">
      <c r="A21" s="533">
        <v>6</v>
      </c>
      <c r="B21" s="533" t="s">
        <v>138</v>
      </c>
      <c r="C21" s="533" t="s">
        <v>9</v>
      </c>
      <c r="D21" s="534" t="s">
        <v>3026</v>
      </c>
      <c r="E21" s="535" t="s">
        <v>3027</v>
      </c>
      <c r="F21" s="533" t="s">
        <v>16</v>
      </c>
      <c r="G21" s="536">
        <v>47.5</v>
      </c>
      <c r="H21" s="608">
        <v>0</v>
      </c>
      <c r="I21" s="537">
        <f t="shared" si="0"/>
        <v>0</v>
      </c>
      <c r="J21" s="538">
        <v>0</v>
      </c>
      <c r="K21" s="536">
        <f t="shared" si="1"/>
        <v>0</v>
      </c>
      <c r="L21" s="538">
        <v>0</v>
      </c>
      <c r="M21" s="536">
        <f t="shared" si="2"/>
        <v>0</v>
      </c>
      <c r="N21" s="580">
        <v>21</v>
      </c>
      <c r="O21" s="540">
        <v>4</v>
      </c>
      <c r="P21" s="541" t="s">
        <v>140</v>
      </c>
    </row>
    <row r="22" spans="1:16" s="541" customFormat="1" ht="11.25" customHeight="1">
      <c r="A22" s="533">
        <v>7</v>
      </c>
      <c r="B22" s="533" t="s">
        <v>138</v>
      </c>
      <c r="C22" s="533" t="s">
        <v>9</v>
      </c>
      <c r="D22" s="534" t="s">
        <v>692</v>
      </c>
      <c r="E22" s="535" t="s">
        <v>693</v>
      </c>
      <c r="F22" s="533" t="s">
        <v>16</v>
      </c>
      <c r="G22" s="536">
        <v>187.6</v>
      </c>
      <c r="H22" s="608">
        <v>0</v>
      </c>
      <c r="I22" s="537">
        <f t="shared" si="0"/>
        <v>0</v>
      </c>
      <c r="J22" s="538">
        <v>0</v>
      </c>
      <c r="K22" s="536">
        <f t="shared" si="1"/>
        <v>0</v>
      </c>
      <c r="L22" s="538">
        <v>0</v>
      </c>
      <c r="M22" s="536">
        <f t="shared" si="2"/>
        <v>0</v>
      </c>
      <c r="N22" s="580">
        <v>21</v>
      </c>
      <c r="O22" s="540">
        <v>4</v>
      </c>
      <c r="P22" s="541" t="s">
        <v>140</v>
      </c>
    </row>
    <row r="23" spans="1:16" s="541" customFormat="1" ht="11.25" customHeight="1">
      <c r="A23" s="533">
        <v>8</v>
      </c>
      <c r="B23" s="533" t="s">
        <v>138</v>
      </c>
      <c r="C23" s="533" t="s">
        <v>9</v>
      </c>
      <c r="D23" s="534" t="s">
        <v>17</v>
      </c>
      <c r="E23" s="535" t="s">
        <v>18</v>
      </c>
      <c r="F23" s="533" t="s">
        <v>10</v>
      </c>
      <c r="G23" s="536">
        <v>153.6</v>
      </c>
      <c r="H23" s="608">
        <v>0</v>
      </c>
      <c r="I23" s="537">
        <f t="shared" si="0"/>
        <v>0</v>
      </c>
      <c r="J23" s="538">
        <v>0</v>
      </c>
      <c r="K23" s="536">
        <f t="shared" si="1"/>
        <v>0</v>
      </c>
      <c r="L23" s="538">
        <v>0</v>
      </c>
      <c r="M23" s="536">
        <f t="shared" si="2"/>
        <v>0</v>
      </c>
      <c r="N23" s="580">
        <v>21</v>
      </c>
      <c r="O23" s="540">
        <v>4</v>
      </c>
      <c r="P23" s="541" t="s">
        <v>140</v>
      </c>
    </row>
    <row r="24" spans="1:16" s="541" customFormat="1" ht="11.25" customHeight="1">
      <c r="A24" s="533">
        <v>9</v>
      </c>
      <c r="B24" s="533" t="s">
        <v>138</v>
      </c>
      <c r="C24" s="533" t="s">
        <v>9</v>
      </c>
      <c r="D24" s="534" t="s">
        <v>2916</v>
      </c>
      <c r="E24" s="535" t="s">
        <v>2917</v>
      </c>
      <c r="F24" s="533" t="s">
        <v>10</v>
      </c>
      <c r="G24" s="536">
        <v>187.5</v>
      </c>
      <c r="H24" s="608">
        <v>0</v>
      </c>
      <c r="I24" s="537">
        <f t="shared" si="0"/>
        <v>0</v>
      </c>
      <c r="J24" s="538">
        <v>0</v>
      </c>
      <c r="K24" s="536">
        <f t="shared" si="1"/>
        <v>0</v>
      </c>
      <c r="L24" s="538">
        <v>0</v>
      </c>
      <c r="M24" s="536">
        <f t="shared" si="2"/>
        <v>0</v>
      </c>
      <c r="N24" s="580">
        <v>21</v>
      </c>
      <c r="O24" s="540">
        <v>4</v>
      </c>
      <c r="P24" s="541" t="s">
        <v>140</v>
      </c>
    </row>
    <row r="25" spans="1:16" s="541" customFormat="1" ht="11.25" customHeight="1">
      <c r="A25" s="533">
        <v>10</v>
      </c>
      <c r="B25" s="533" t="s">
        <v>138</v>
      </c>
      <c r="C25" s="533" t="s">
        <v>9</v>
      </c>
      <c r="D25" s="534" t="s">
        <v>19</v>
      </c>
      <c r="E25" s="535" t="s">
        <v>20</v>
      </c>
      <c r="F25" s="533" t="s">
        <v>10</v>
      </c>
      <c r="G25" s="536">
        <v>153.6</v>
      </c>
      <c r="H25" s="608">
        <v>0</v>
      </c>
      <c r="I25" s="537">
        <f t="shared" si="0"/>
        <v>0</v>
      </c>
      <c r="J25" s="538">
        <v>0</v>
      </c>
      <c r="K25" s="536">
        <f t="shared" si="1"/>
        <v>0</v>
      </c>
      <c r="L25" s="538">
        <v>0</v>
      </c>
      <c r="M25" s="536">
        <f t="shared" si="2"/>
        <v>0</v>
      </c>
      <c r="N25" s="580">
        <v>21</v>
      </c>
      <c r="O25" s="540">
        <v>4</v>
      </c>
      <c r="P25" s="541" t="s">
        <v>140</v>
      </c>
    </row>
    <row r="26" spans="1:16" s="541" customFormat="1" ht="11.25" customHeight="1">
      <c r="A26" s="533">
        <v>11</v>
      </c>
      <c r="B26" s="533" t="s">
        <v>138</v>
      </c>
      <c r="C26" s="533" t="s">
        <v>9</v>
      </c>
      <c r="D26" s="534" t="s">
        <v>2918</v>
      </c>
      <c r="E26" s="535" t="s">
        <v>2919</v>
      </c>
      <c r="F26" s="533" t="s">
        <v>10</v>
      </c>
      <c r="G26" s="536">
        <v>187.5</v>
      </c>
      <c r="H26" s="608">
        <v>0</v>
      </c>
      <c r="I26" s="537">
        <f t="shared" si="0"/>
        <v>0</v>
      </c>
      <c r="J26" s="538">
        <v>0</v>
      </c>
      <c r="K26" s="536">
        <f t="shared" si="1"/>
        <v>0</v>
      </c>
      <c r="L26" s="538">
        <v>0</v>
      </c>
      <c r="M26" s="536">
        <f t="shared" si="2"/>
        <v>0</v>
      </c>
      <c r="N26" s="580">
        <v>21</v>
      </c>
      <c r="O26" s="540">
        <v>4</v>
      </c>
      <c r="P26" s="541" t="s">
        <v>140</v>
      </c>
    </row>
    <row r="27" spans="1:16" s="541" customFormat="1" ht="11.25" customHeight="1">
      <c r="A27" s="533">
        <v>12</v>
      </c>
      <c r="B27" s="533" t="s">
        <v>138</v>
      </c>
      <c r="C27" s="533" t="s">
        <v>9</v>
      </c>
      <c r="D27" s="534" t="s">
        <v>1727</v>
      </c>
      <c r="E27" s="535" t="s">
        <v>1728</v>
      </c>
      <c r="F27" s="533" t="s">
        <v>16</v>
      </c>
      <c r="G27" s="536">
        <v>93.8</v>
      </c>
      <c r="H27" s="608">
        <v>0</v>
      </c>
      <c r="I27" s="537">
        <f t="shared" si="0"/>
        <v>0</v>
      </c>
      <c r="J27" s="538">
        <v>0</v>
      </c>
      <c r="K27" s="536">
        <f t="shared" si="1"/>
        <v>0</v>
      </c>
      <c r="L27" s="538">
        <v>0</v>
      </c>
      <c r="M27" s="536">
        <f t="shared" si="2"/>
        <v>0</v>
      </c>
      <c r="N27" s="580">
        <v>21</v>
      </c>
      <c r="O27" s="540">
        <v>4</v>
      </c>
      <c r="P27" s="541" t="s">
        <v>140</v>
      </c>
    </row>
    <row r="28" spans="1:16" s="541" customFormat="1" ht="11.25" customHeight="1">
      <c r="A28" s="533">
        <v>13</v>
      </c>
      <c r="B28" s="533" t="s">
        <v>138</v>
      </c>
      <c r="C28" s="533" t="s">
        <v>9</v>
      </c>
      <c r="D28" s="534" t="s">
        <v>3028</v>
      </c>
      <c r="E28" s="535" t="s">
        <v>3029</v>
      </c>
      <c r="F28" s="533" t="s">
        <v>16</v>
      </c>
      <c r="G28" s="536">
        <v>37.4</v>
      </c>
      <c r="H28" s="608">
        <v>0</v>
      </c>
      <c r="I28" s="537">
        <f t="shared" si="0"/>
        <v>0</v>
      </c>
      <c r="J28" s="538">
        <v>0</v>
      </c>
      <c r="K28" s="536">
        <f t="shared" si="1"/>
        <v>0</v>
      </c>
      <c r="L28" s="538">
        <v>0</v>
      </c>
      <c r="M28" s="536">
        <f t="shared" si="2"/>
        <v>0</v>
      </c>
      <c r="N28" s="580">
        <v>21</v>
      </c>
      <c r="O28" s="540">
        <v>4</v>
      </c>
      <c r="P28" s="541" t="s">
        <v>140</v>
      </c>
    </row>
    <row r="29" spans="1:16" s="541" customFormat="1" ht="11.25" customHeight="1">
      <c r="A29" s="533">
        <v>14</v>
      </c>
      <c r="B29" s="533" t="s">
        <v>138</v>
      </c>
      <c r="C29" s="533" t="s">
        <v>9</v>
      </c>
      <c r="D29" s="534" t="s">
        <v>21</v>
      </c>
      <c r="E29" s="535" t="s">
        <v>22</v>
      </c>
      <c r="F29" s="533" t="s">
        <v>16</v>
      </c>
      <c r="G29" s="536">
        <v>37.4</v>
      </c>
      <c r="H29" s="608">
        <v>0</v>
      </c>
      <c r="I29" s="537">
        <f t="shared" si="0"/>
        <v>0</v>
      </c>
      <c r="J29" s="538">
        <v>0</v>
      </c>
      <c r="K29" s="536">
        <f t="shared" si="1"/>
        <v>0</v>
      </c>
      <c r="L29" s="538">
        <v>0</v>
      </c>
      <c r="M29" s="536">
        <f t="shared" si="2"/>
        <v>0</v>
      </c>
      <c r="N29" s="580">
        <v>21</v>
      </c>
      <c r="O29" s="540">
        <v>4</v>
      </c>
      <c r="P29" s="541" t="s">
        <v>140</v>
      </c>
    </row>
    <row r="30" spans="1:16" s="541" customFormat="1" ht="11.25" customHeight="1">
      <c r="A30" s="533">
        <v>15</v>
      </c>
      <c r="B30" s="533" t="s">
        <v>138</v>
      </c>
      <c r="C30" s="533" t="s">
        <v>9</v>
      </c>
      <c r="D30" s="534" t="s">
        <v>23</v>
      </c>
      <c r="E30" s="535" t="s">
        <v>24</v>
      </c>
      <c r="F30" s="533" t="s">
        <v>25</v>
      </c>
      <c r="G30" s="536">
        <v>59.84</v>
      </c>
      <c r="H30" s="608">
        <v>0</v>
      </c>
      <c r="I30" s="537">
        <f t="shared" si="0"/>
        <v>0</v>
      </c>
      <c r="J30" s="538">
        <v>0</v>
      </c>
      <c r="K30" s="536">
        <f t="shared" si="1"/>
        <v>0</v>
      </c>
      <c r="L30" s="538">
        <v>0</v>
      </c>
      <c r="M30" s="536">
        <f t="shared" si="2"/>
        <v>0</v>
      </c>
      <c r="N30" s="580">
        <v>21</v>
      </c>
      <c r="O30" s="540">
        <v>4</v>
      </c>
      <c r="P30" s="541" t="s">
        <v>140</v>
      </c>
    </row>
    <row r="31" spans="1:16" s="541" customFormat="1" ht="11.25" customHeight="1">
      <c r="A31" s="533">
        <v>16</v>
      </c>
      <c r="B31" s="533" t="s">
        <v>138</v>
      </c>
      <c r="C31" s="533" t="s">
        <v>9</v>
      </c>
      <c r="D31" s="534" t="s">
        <v>702</v>
      </c>
      <c r="E31" s="535" t="s">
        <v>703</v>
      </c>
      <c r="F31" s="533" t="s">
        <v>16</v>
      </c>
      <c r="G31" s="536">
        <v>150.2</v>
      </c>
      <c r="H31" s="608">
        <v>0</v>
      </c>
      <c r="I31" s="537">
        <f t="shared" si="0"/>
        <v>0</v>
      </c>
      <c r="J31" s="538">
        <v>0</v>
      </c>
      <c r="K31" s="536">
        <f t="shared" si="1"/>
        <v>0</v>
      </c>
      <c r="L31" s="538">
        <v>0</v>
      </c>
      <c r="M31" s="536">
        <f t="shared" si="2"/>
        <v>0</v>
      </c>
      <c r="N31" s="580">
        <v>21</v>
      </c>
      <c r="O31" s="540">
        <v>4</v>
      </c>
      <c r="P31" s="541" t="s">
        <v>140</v>
      </c>
    </row>
    <row r="32" spans="1:16" s="541" customFormat="1" ht="11.25" customHeight="1">
      <c r="A32" s="533">
        <v>17</v>
      </c>
      <c r="B32" s="533" t="s">
        <v>138</v>
      </c>
      <c r="C32" s="533" t="s">
        <v>139</v>
      </c>
      <c r="D32" s="534" t="s">
        <v>3030</v>
      </c>
      <c r="E32" s="535" t="s">
        <v>3031</v>
      </c>
      <c r="F32" s="533" t="s">
        <v>8</v>
      </c>
      <c r="G32" s="536">
        <v>2</v>
      </c>
      <c r="H32" s="608">
        <v>0</v>
      </c>
      <c r="I32" s="537">
        <f t="shared" si="0"/>
        <v>0</v>
      </c>
      <c r="J32" s="538">
        <v>0</v>
      </c>
      <c r="K32" s="536">
        <f t="shared" si="1"/>
        <v>0</v>
      </c>
      <c r="L32" s="538">
        <v>0</v>
      </c>
      <c r="M32" s="536">
        <f t="shared" si="2"/>
        <v>0</v>
      </c>
      <c r="N32" s="580">
        <v>21</v>
      </c>
      <c r="O32" s="540">
        <v>4</v>
      </c>
      <c r="P32" s="541" t="s">
        <v>140</v>
      </c>
    </row>
    <row r="33" spans="1:16" s="541" customFormat="1" ht="11.25" customHeight="1">
      <c r="A33" s="533">
        <v>18</v>
      </c>
      <c r="B33" s="533" t="s">
        <v>138</v>
      </c>
      <c r="C33" s="533" t="s">
        <v>9</v>
      </c>
      <c r="D33" s="534" t="s">
        <v>3032</v>
      </c>
      <c r="E33" s="535" t="s">
        <v>3033</v>
      </c>
      <c r="F33" s="533" t="s">
        <v>16</v>
      </c>
      <c r="G33" s="536">
        <v>28.5</v>
      </c>
      <c r="H33" s="608">
        <v>0</v>
      </c>
      <c r="I33" s="537">
        <f t="shared" si="0"/>
        <v>0</v>
      </c>
      <c r="J33" s="538">
        <v>0</v>
      </c>
      <c r="K33" s="536">
        <f t="shared" si="1"/>
        <v>0</v>
      </c>
      <c r="L33" s="538">
        <v>0</v>
      </c>
      <c r="M33" s="536">
        <f t="shared" si="2"/>
        <v>0</v>
      </c>
      <c r="N33" s="580">
        <v>21</v>
      </c>
      <c r="O33" s="540">
        <v>4</v>
      </c>
      <c r="P33" s="541" t="s">
        <v>140</v>
      </c>
    </row>
    <row r="34" spans="1:16" s="563" customFormat="1" ht="11.25" customHeight="1">
      <c r="A34" s="555">
        <v>19</v>
      </c>
      <c r="B34" s="555" t="s">
        <v>141</v>
      </c>
      <c r="C34" s="555" t="s">
        <v>142</v>
      </c>
      <c r="D34" s="556" t="s">
        <v>3034</v>
      </c>
      <c r="E34" s="557" t="s">
        <v>3035</v>
      </c>
      <c r="F34" s="555" t="s">
        <v>25</v>
      </c>
      <c r="G34" s="558">
        <v>91.2</v>
      </c>
      <c r="H34" s="609">
        <v>0</v>
      </c>
      <c r="I34" s="559">
        <f t="shared" si="0"/>
        <v>0</v>
      </c>
      <c r="J34" s="560">
        <v>0</v>
      </c>
      <c r="K34" s="558">
        <f t="shared" si="1"/>
        <v>0</v>
      </c>
      <c r="L34" s="560">
        <v>0</v>
      </c>
      <c r="M34" s="558">
        <f t="shared" si="2"/>
        <v>0</v>
      </c>
      <c r="N34" s="582">
        <v>21</v>
      </c>
      <c r="O34" s="562">
        <v>8</v>
      </c>
      <c r="P34" s="563" t="s">
        <v>140</v>
      </c>
    </row>
    <row r="35" spans="2:16" s="529" customFormat="1" ht="11.25" customHeight="1">
      <c r="B35" s="530" t="s">
        <v>131</v>
      </c>
      <c r="D35" s="529" t="s">
        <v>209</v>
      </c>
      <c r="E35" s="529" t="s">
        <v>521</v>
      </c>
      <c r="H35" s="579"/>
      <c r="I35" s="531">
        <f>SUM(I36:I38)</f>
        <v>0</v>
      </c>
      <c r="K35" s="532">
        <f>SUM(K36:K38)</f>
        <v>0</v>
      </c>
      <c r="M35" s="532">
        <f>SUM(M36:M38)</f>
        <v>0</v>
      </c>
      <c r="N35" s="579"/>
      <c r="P35" s="529" t="s">
        <v>137</v>
      </c>
    </row>
    <row r="36" spans="1:16" s="541" customFormat="1" ht="11.25" customHeight="1">
      <c r="A36" s="533">
        <v>20</v>
      </c>
      <c r="B36" s="533" t="s">
        <v>138</v>
      </c>
      <c r="C36" s="533" t="s">
        <v>139</v>
      </c>
      <c r="D36" s="534" t="s">
        <v>708</v>
      </c>
      <c r="E36" s="535" t="s">
        <v>709</v>
      </c>
      <c r="F36" s="533" t="s">
        <v>16</v>
      </c>
      <c r="G36" s="536">
        <v>8.15</v>
      </c>
      <c r="H36" s="608">
        <v>0</v>
      </c>
      <c r="I36" s="537">
        <f>ROUND(G36*H36,2)</f>
        <v>0</v>
      </c>
      <c r="J36" s="538">
        <v>0</v>
      </c>
      <c r="K36" s="536">
        <f>G36*J36</f>
        <v>0</v>
      </c>
      <c r="L36" s="538">
        <v>0</v>
      </c>
      <c r="M36" s="536">
        <f>G36*L36</f>
        <v>0</v>
      </c>
      <c r="N36" s="580">
        <v>21</v>
      </c>
      <c r="O36" s="540">
        <v>4</v>
      </c>
      <c r="P36" s="541" t="s">
        <v>140</v>
      </c>
    </row>
    <row r="37" spans="1:16" s="541" customFormat="1" ht="11.25" customHeight="1">
      <c r="A37" s="533">
        <v>21</v>
      </c>
      <c r="B37" s="533" t="s">
        <v>138</v>
      </c>
      <c r="C37" s="533" t="s">
        <v>139</v>
      </c>
      <c r="D37" s="534" t="s">
        <v>3036</v>
      </c>
      <c r="E37" s="535" t="s">
        <v>3037</v>
      </c>
      <c r="F37" s="533" t="s">
        <v>16</v>
      </c>
      <c r="G37" s="536">
        <v>0.63</v>
      </c>
      <c r="H37" s="608">
        <v>0</v>
      </c>
      <c r="I37" s="537">
        <f>ROUND(G37*H37,2)</f>
        <v>0</v>
      </c>
      <c r="J37" s="538">
        <v>0</v>
      </c>
      <c r="K37" s="536">
        <f>G37*J37</f>
        <v>0</v>
      </c>
      <c r="L37" s="538">
        <v>0</v>
      </c>
      <c r="M37" s="536">
        <f>G37*L37</f>
        <v>0</v>
      </c>
      <c r="N37" s="580">
        <v>21</v>
      </c>
      <c r="O37" s="540">
        <v>4</v>
      </c>
      <c r="P37" s="541" t="s">
        <v>140</v>
      </c>
    </row>
    <row r="38" spans="1:16" s="541" customFormat="1" ht="11.25" customHeight="1">
      <c r="A38" s="533">
        <v>22</v>
      </c>
      <c r="B38" s="533" t="s">
        <v>138</v>
      </c>
      <c r="C38" s="533" t="s">
        <v>139</v>
      </c>
      <c r="D38" s="534" t="s">
        <v>3038</v>
      </c>
      <c r="E38" s="535" t="s">
        <v>3039</v>
      </c>
      <c r="F38" s="533" t="s">
        <v>10</v>
      </c>
      <c r="G38" s="536">
        <v>5</v>
      </c>
      <c r="H38" s="608">
        <v>0</v>
      </c>
      <c r="I38" s="537">
        <f>ROUND(G38*H38,2)</f>
        <v>0</v>
      </c>
      <c r="J38" s="538">
        <v>0</v>
      </c>
      <c r="K38" s="536">
        <f>G38*J38</f>
        <v>0</v>
      </c>
      <c r="L38" s="538">
        <v>0</v>
      </c>
      <c r="M38" s="536">
        <f>G38*L38</f>
        <v>0</v>
      </c>
      <c r="N38" s="580">
        <v>21</v>
      </c>
      <c r="O38" s="540">
        <v>4</v>
      </c>
      <c r="P38" s="541" t="s">
        <v>140</v>
      </c>
    </row>
    <row r="39" spans="2:16" s="529" customFormat="1" ht="11.25" customHeight="1">
      <c r="B39" s="530" t="s">
        <v>131</v>
      </c>
      <c r="D39" s="529" t="s">
        <v>613</v>
      </c>
      <c r="E39" s="529" t="s">
        <v>614</v>
      </c>
      <c r="H39" s="579"/>
      <c r="I39" s="531">
        <f>I40</f>
        <v>0</v>
      </c>
      <c r="K39" s="532">
        <f>K40</f>
        <v>0</v>
      </c>
      <c r="M39" s="532">
        <f>M40</f>
        <v>0</v>
      </c>
      <c r="N39" s="579"/>
      <c r="P39" s="529" t="s">
        <v>137</v>
      </c>
    </row>
    <row r="40" spans="1:16" s="541" customFormat="1" ht="22.5" customHeight="1">
      <c r="A40" s="533">
        <v>23</v>
      </c>
      <c r="B40" s="533" t="s">
        <v>138</v>
      </c>
      <c r="C40" s="533" t="s">
        <v>286</v>
      </c>
      <c r="D40" s="534" t="s">
        <v>3040</v>
      </c>
      <c r="E40" s="535" t="s">
        <v>3041</v>
      </c>
      <c r="F40" s="533" t="s">
        <v>10</v>
      </c>
      <c r="G40" s="536">
        <v>24</v>
      </c>
      <c r="H40" s="608">
        <v>0</v>
      </c>
      <c r="I40" s="537">
        <f>ROUND(G40*H40,2)</f>
        <v>0</v>
      </c>
      <c r="J40" s="538">
        <v>0</v>
      </c>
      <c r="K40" s="536">
        <f>G40*J40</f>
        <v>0</v>
      </c>
      <c r="L40" s="538">
        <v>0</v>
      </c>
      <c r="M40" s="536">
        <f>G40*L40</f>
        <v>0</v>
      </c>
      <c r="N40" s="580">
        <v>21</v>
      </c>
      <c r="O40" s="540">
        <v>4</v>
      </c>
      <c r="P40" s="541" t="s">
        <v>140</v>
      </c>
    </row>
    <row r="41" spans="2:16" s="529" customFormat="1" ht="11.25" customHeight="1">
      <c r="B41" s="530" t="s">
        <v>131</v>
      </c>
      <c r="D41" s="529" t="s">
        <v>135</v>
      </c>
      <c r="E41" s="529" t="s">
        <v>136</v>
      </c>
      <c r="H41" s="579"/>
      <c r="I41" s="531">
        <f>SUM(I42:I75)</f>
        <v>0</v>
      </c>
      <c r="K41" s="532">
        <f>SUM(K42:K75)</f>
        <v>0</v>
      </c>
      <c r="M41" s="532">
        <f>SUM(M42:M75)</f>
        <v>0</v>
      </c>
      <c r="N41" s="579"/>
      <c r="P41" s="529" t="s">
        <v>137</v>
      </c>
    </row>
    <row r="42" spans="1:16" s="541" customFormat="1" ht="22.5" customHeight="1">
      <c r="A42" s="533">
        <v>24</v>
      </c>
      <c r="B42" s="533" t="s">
        <v>138</v>
      </c>
      <c r="C42" s="533" t="s">
        <v>139</v>
      </c>
      <c r="D42" s="534" t="s">
        <v>3042</v>
      </c>
      <c r="E42" s="535" t="s">
        <v>3043</v>
      </c>
      <c r="F42" s="533" t="s">
        <v>8</v>
      </c>
      <c r="G42" s="536">
        <v>1</v>
      </c>
      <c r="H42" s="608">
        <v>0</v>
      </c>
      <c r="I42" s="537">
        <f aca="true" t="shared" si="3" ref="I42:I75">ROUND(G42*H42,2)</f>
        <v>0</v>
      </c>
      <c r="J42" s="538">
        <v>0</v>
      </c>
      <c r="K42" s="536">
        <f aca="true" t="shared" si="4" ref="K42:K75">G42*J42</f>
        <v>0</v>
      </c>
      <c r="L42" s="538">
        <v>0</v>
      </c>
      <c r="M42" s="536">
        <f aca="true" t="shared" si="5" ref="M42:M75">G42*L42</f>
        <v>0</v>
      </c>
      <c r="N42" s="580">
        <v>21</v>
      </c>
      <c r="O42" s="540">
        <v>4</v>
      </c>
      <c r="P42" s="541" t="s">
        <v>140</v>
      </c>
    </row>
    <row r="43" spans="1:16" s="541" customFormat="1" ht="11.25" customHeight="1">
      <c r="A43" s="533">
        <v>25</v>
      </c>
      <c r="B43" s="533" t="s">
        <v>138</v>
      </c>
      <c r="C43" s="533" t="s">
        <v>139</v>
      </c>
      <c r="D43" s="534" t="s">
        <v>3044</v>
      </c>
      <c r="E43" s="535" t="s">
        <v>3045</v>
      </c>
      <c r="F43" s="533" t="s">
        <v>8</v>
      </c>
      <c r="G43" s="536">
        <v>2</v>
      </c>
      <c r="H43" s="608">
        <v>0</v>
      </c>
      <c r="I43" s="537">
        <f t="shared" si="3"/>
        <v>0</v>
      </c>
      <c r="J43" s="538">
        <v>0</v>
      </c>
      <c r="K43" s="536">
        <f t="shared" si="4"/>
        <v>0</v>
      </c>
      <c r="L43" s="538">
        <v>0</v>
      </c>
      <c r="M43" s="536">
        <f t="shared" si="5"/>
        <v>0</v>
      </c>
      <c r="N43" s="580">
        <v>21</v>
      </c>
      <c r="O43" s="540">
        <v>4</v>
      </c>
      <c r="P43" s="541" t="s">
        <v>140</v>
      </c>
    </row>
    <row r="44" spans="1:16" s="563" customFormat="1" ht="11.25" customHeight="1">
      <c r="A44" s="555">
        <v>26</v>
      </c>
      <c r="B44" s="555" t="s">
        <v>141</v>
      </c>
      <c r="C44" s="555" t="s">
        <v>142</v>
      </c>
      <c r="D44" s="556" t="s">
        <v>3046</v>
      </c>
      <c r="E44" s="557" t="s">
        <v>3047</v>
      </c>
      <c r="F44" s="555" t="s">
        <v>8</v>
      </c>
      <c r="G44" s="558">
        <v>1</v>
      </c>
      <c r="H44" s="609">
        <v>0</v>
      </c>
      <c r="I44" s="559">
        <f t="shared" si="3"/>
        <v>0</v>
      </c>
      <c r="J44" s="560">
        <v>0</v>
      </c>
      <c r="K44" s="558">
        <f t="shared" si="4"/>
        <v>0</v>
      </c>
      <c r="L44" s="560">
        <v>0</v>
      </c>
      <c r="M44" s="558">
        <f t="shared" si="5"/>
        <v>0</v>
      </c>
      <c r="N44" s="582">
        <v>21</v>
      </c>
      <c r="O44" s="562">
        <v>8</v>
      </c>
      <c r="P44" s="563" t="s">
        <v>140</v>
      </c>
    </row>
    <row r="45" spans="1:16" s="541" customFormat="1" ht="11.25" customHeight="1">
      <c r="A45" s="533">
        <v>27</v>
      </c>
      <c r="B45" s="533" t="s">
        <v>138</v>
      </c>
      <c r="C45" s="533" t="s">
        <v>139</v>
      </c>
      <c r="D45" s="534" t="s">
        <v>3048</v>
      </c>
      <c r="E45" s="535" t="s">
        <v>3049</v>
      </c>
      <c r="F45" s="533" t="s">
        <v>8</v>
      </c>
      <c r="G45" s="536">
        <v>1</v>
      </c>
      <c r="H45" s="608">
        <v>0</v>
      </c>
      <c r="I45" s="537">
        <f t="shared" si="3"/>
        <v>0</v>
      </c>
      <c r="J45" s="538">
        <v>0</v>
      </c>
      <c r="K45" s="536">
        <f t="shared" si="4"/>
        <v>0</v>
      </c>
      <c r="L45" s="538">
        <v>0</v>
      </c>
      <c r="M45" s="536">
        <f t="shared" si="5"/>
        <v>0</v>
      </c>
      <c r="N45" s="580">
        <v>21</v>
      </c>
      <c r="O45" s="540">
        <v>4</v>
      </c>
      <c r="P45" s="541" t="s">
        <v>140</v>
      </c>
    </row>
    <row r="46" spans="1:16" s="563" customFormat="1" ht="11.25" customHeight="1">
      <c r="A46" s="555">
        <v>28</v>
      </c>
      <c r="B46" s="555" t="s">
        <v>141</v>
      </c>
      <c r="C46" s="555" t="s">
        <v>142</v>
      </c>
      <c r="D46" s="556" t="s">
        <v>3050</v>
      </c>
      <c r="E46" s="557" t="s">
        <v>3051</v>
      </c>
      <c r="F46" s="555" t="s">
        <v>8</v>
      </c>
      <c r="G46" s="558">
        <v>1</v>
      </c>
      <c r="H46" s="609">
        <v>0</v>
      </c>
      <c r="I46" s="559">
        <f t="shared" si="3"/>
        <v>0</v>
      </c>
      <c r="J46" s="560">
        <v>0</v>
      </c>
      <c r="K46" s="558">
        <f t="shared" si="4"/>
        <v>0</v>
      </c>
      <c r="L46" s="560">
        <v>0</v>
      </c>
      <c r="M46" s="558">
        <f t="shared" si="5"/>
        <v>0</v>
      </c>
      <c r="N46" s="582">
        <v>21</v>
      </c>
      <c r="O46" s="562">
        <v>8</v>
      </c>
      <c r="P46" s="563" t="s">
        <v>140</v>
      </c>
    </row>
    <row r="47" spans="1:16" s="541" customFormat="1" ht="22.5" customHeight="1">
      <c r="A47" s="533">
        <v>29</v>
      </c>
      <c r="B47" s="533" t="s">
        <v>138</v>
      </c>
      <c r="C47" s="533" t="s">
        <v>139</v>
      </c>
      <c r="D47" s="534" t="s">
        <v>3052</v>
      </c>
      <c r="E47" s="535" t="s">
        <v>3053</v>
      </c>
      <c r="F47" s="533" t="s">
        <v>15</v>
      </c>
      <c r="G47" s="536">
        <v>85</v>
      </c>
      <c r="H47" s="608">
        <v>0</v>
      </c>
      <c r="I47" s="537">
        <f t="shared" si="3"/>
        <v>0</v>
      </c>
      <c r="J47" s="538">
        <v>0</v>
      </c>
      <c r="K47" s="536">
        <f t="shared" si="4"/>
        <v>0</v>
      </c>
      <c r="L47" s="538">
        <v>0</v>
      </c>
      <c r="M47" s="536">
        <f t="shared" si="5"/>
        <v>0</v>
      </c>
      <c r="N47" s="580">
        <v>21</v>
      </c>
      <c r="O47" s="540">
        <v>4</v>
      </c>
      <c r="P47" s="541" t="s">
        <v>140</v>
      </c>
    </row>
    <row r="48" spans="1:16" s="563" customFormat="1" ht="11.25" customHeight="1">
      <c r="A48" s="555">
        <v>30</v>
      </c>
      <c r="B48" s="555" t="s">
        <v>141</v>
      </c>
      <c r="C48" s="555" t="s">
        <v>142</v>
      </c>
      <c r="D48" s="556" t="s">
        <v>3054</v>
      </c>
      <c r="E48" s="557" t="s">
        <v>3055</v>
      </c>
      <c r="F48" s="555" t="s">
        <v>15</v>
      </c>
      <c r="G48" s="558">
        <v>85</v>
      </c>
      <c r="H48" s="609">
        <v>0</v>
      </c>
      <c r="I48" s="559">
        <f t="shared" si="3"/>
        <v>0</v>
      </c>
      <c r="J48" s="560">
        <v>0</v>
      </c>
      <c r="K48" s="558">
        <f t="shared" si="4"/>
        <v>0</v>
      </c>
      <c r="L48" s="560">
        <v>0</v>
      </c>
      <c r="M48" s="558">
        <f t="shared" si="5"/>
        <v>0</v>
      </c>
      <c r="N48" s="582">
        <v>21</v>
      </c>
      <c r="O48" s="562">
        <v>8</v>
      </c>
      <c r="P48" s="563" t="s">
        <v>140</v>
      </c>
    </row>
    <row r="49" spans="1:16" s="541" customFormat="1" ht="11.25" customHeight="1">
      <c r="A49" s="533">
        <v>31</v>
      </c>
      <c r="B49" s="533" t="s">
        <v>138</v>
      </c>
      <c r="C49" s="533" t="s">
        <v>139</v>
      </c>
      <c r="D49" s="534" t="s">
        <v>3056</v>
      </c>
      <c r="E49" s="535" t="s">
        <v>3057</v>
      </c>
      <c r="F49" s="533" t="s">
        <v>8</v>
      </c>
      <c r="G49" s="536">
        <v>1</v>
      </c>
      <c r="H49" s="608">
        <v>0</v>
      </c>
      <c r="I49" s="537">
        <f t="shared" si="3"/>
        <v>0</v>
      </c>
      <c r="J49" s="538">
        <v>0</v>
      </c>
      <c r="K49" s="536">
        <f t="shared" si="4"/>
        <v>0</v>
      </c>
      <c r="L49" s="538">
        <v>0</v>
      </c>
      <c r="M49" s="536">
        <f t="shared" si="5"/>
        <v>0</v>
      </c>
      <c r="N49" s="580">
        <v>21</v>
      </c>
      <c r="O49" s="540">
        <v>4</v>
      </c>
      <c r="P49" s="541" t="s">
        <v>140</v>
      </c>
    </row>
    <row r="50" spans="1:16" s="563" customFormat="1" ht="11.25" customHeight="1">
      <c r="A50" s="555">
        <v>32</v>
      </c>
      <c r="B50" s="555" t="s">
        <v>141</v>
      </c>
      <c r="C50" s="555" t="s">
        <v>142</v>
      </c>
      <c r="D50" s="556" t="s">
        <v>3058</v>
      </c>
      <c r="E50" s="557" t="s">
        <v>3059</v>
      </c>
      <c r="F50" s="555" t="s">
        <v>8</v>
      </c>
      <c r="G50" s="558">
        <v>1</v>
      </c>
      <c r="H50" s="609">
        <v>0</v>
      </c>
      <c r="I50" s="559">
        <f t="shared" si="3"/>
        <v>0</v>
      </c>
      <c r="J50" s="560">
        <v>0</v>
      </c>
      <c r="K50" s="558">
        <f t="shared" si="4"/>
        <v>0</v>
      </c>
      <c r="L50" s="560">
        <v>0</v>
      </c>
      <c r="M50" s="558">
        <f t="shared" si="5"/>
        <v>0</v>
      </c>
      <c r="N50" s="582">
        <v>21</v>
      </c>
      <c r="O50" s="562">
        <v>8</v>
      </c>
      <c r="P50" s="563" t="s">
        <v>140</v>
      </c>
    </row>
    <row r="51" spans="1:16" s="563" customFormat="1" ht="11.25" customHeight="1">
      <c r="A51" s="555">
        <v>33</v>
      </c>
      <c r="B51" s="555" t="s">
        <v>141</v>
      </c>
      <c r="C51" s="555" t="s">
        <v>142</v>
      </c>
      <c r="D51" s="556" t="s">
        <v>3060</v>
      </c>
      <c r="E51" s="557" t="s">
        <v>3061</v>
      </c>
      <c r="F51" s="555" t="s">
        <v>8</v>
      </c>
      <c r="G51" s="558">
        <v>2</v>
      </c>
      <c r="H51" s="609">
        <v>0</v>
      </c>
      <c r="I51" s="559">
        <f t="shared" si="3"/>
        <v>0</v>
      </c>
      <c r="J51" s="560">
        <v>0</v>
      </c>
      <c r="K51" s="558">
        <f t="shared" si="4"/>
        <v>0</v>
      </c>
      <c r="L51" s="560">
        <v>0</v>
      </c>
      <c r="M51" s="558">
        <f t="shared" si="5"/>
        <v>0</v>
      </c>
      <c r="N51" s="582">
        <v>21</v>
      </c>
      <c r="O51" s="562">
        <v>8</v>
      </c>
      <c r="P51" s="563" t="s">
        <v>140</v>
      </c>
    </row>
    <row r="52" spans="1:16" s="541" customFormat="1" ht="11.25" customHeight="1">
      <c r="A52" s="533">
        <v>34</v>
      </c>
      <c r="B52" s="533" t="s">
        <v>138</v>
      </c>
      <c r="C52" s="533" t="s">
        <v>139</v>
      </c>
      <c r="D52" s="534" t="s">
        <v>3062</v>
      </c>
      <c r="E52" s="535" t="s">
        <v>3063</v>
      </c>
      <c r="F52" s="533" t="s">
        <v>8</v>
      </c>
      <c r="G52" s="536">
        <v>1</v>
      </c>
      <c r="H52" s="608">
        <v>0</v>
      </c>
      <c r="I52" s="537">
        <f t="shared" si="3"/>
        <v>0</v>
      </c>
      <c r="J52" s="538">
        <v>0</v>
      </c>
      <c r="K52" s="536">
        <f t="shared" si="4"/>
        <v>0</v>
      </c>
      <c r="L52" s="538">
        <v>0</v>
      </c>
      <c r="M52" s="536">
        <f t="shared" si="5"/>
        <v>0</v>
      </c>
      <c r="N52" s="580">
        <v>21</v>
      </c>
      <c r="O52" s="540">
        <v>4</v>
      </c>
      <c r="P52" s="541" t="s">
        <v>140</v>
      </c>
    </row>
    <row r="53" spans="1:16" s="563" customFormat="1" ht="11.25" customHeight="1">
      <c r="A53" s="555">
        <v>35</v>
      </c>
      <c r="B53" s="555" t="s">
        <v>141</v>
      </c>
      <c r="C53" s="555" t="s">
        <v>142</v>
      </c>
      <c r="D53" s="556" t="s">
        <v>3064</v>
      </c>
      <c r="E53" s="557" t="s">
        <v>3065</v>
      </c>
      <c r="F53" s="555" t="s">
        <v>8</v>
      </c>
      <c r="G53" s="558">
        <v>1</v>
      </c>
      <c r="H53" s="609">
        <v>0</v>
      </c>
      <c r="I53" s="559">
        <f t="shared" si="3"/>
        <v>0</v>
      </c>
      <c r="J53" s="560">
        <v>0</v>
      </c>
      <c r="K53" s="558">
        <f t="shared" si="4"/>
        <v>0</v>
      </c>
      <c r="L53" s="560">
        <v>0</v>
      </c>
      <c r="M53" s="558">
        <f t="shared" si="5"/>
        <v>0</v>
      </c>
      <c r="N53" s="582">
        <v>21</v>
      </c>
      <c r="O53" s="562">
        <v>8</v>
      </c>
      <c r="P53" s="563" t="s">
        <v>140</v>
      </c>
    </row>
    <row r="54" spans="1:16" s="541" customFormat="1" ht="11.25" customHeight="1">
      <c r="A54" s="533">
        <v>36</v>
      </c>
      <c r="B54" s="533" t="s">
        <v>138</v>
      </c>
      <c r="C54" s="533" t="s">
        <v>139</v>
      </c>
      <c r="D54" s="534" t="s">
        <v>3066</v>
      </c>
      <c r="E54" s="535" t="s">
        <v>3067</v>
      </c>
      <c r="F54" s="533" t="s">
        <v>8</v>
      </c>
      <c r="G54" s="536">
        <v>1</v>
      </c>
      <c r="H54" s="608">
        <v>0</v>
      </c>
      <c r="I54" s="537">
        <f t="shared" si="3"/>
        <v>0</v>
      </c>
      <c r="J54" s="538">
        <v>0</v>
      </c>
      <c r="K54" s="536">
        <f t="shared" si="4"/>
        <v>0</v>
      </c>
      <c r="L54" s="538">
        <v>0</v>
      </c>
      <c r="M54" s="536">
        <f t="shared" si="5"/>
        <v>0</v>
      </c>
      <c r="N54" s="580">
        <v>21</v>
      </c>
      <c r="O54" s="540">
        <v>4</v>
      </c>
      <c r="P54" s="541" t="s">
        <v>140</v>
      </c>
    </row>
    <row r="55" spans="1:16" s="563" customFormat="1" ht="11.25" customHeight="1">
      <c r="A55" s="555">
        <v>37</v>
      </c>
      <c r="B55" s="555" t="s">
        <v>141</v>
      </c>
      <c r="C55" s="555" t="s">
        <v>142</v>
      </c>
      <c r="D55" s="556" t="s">
        <v>3068</v>
      </c>
      <c r="E55" s="557" t="s">
        <v>3069</v>
      </c>
      <c r="F55" s="555" t="s">
        <v>8</v>
      </c>
      <c r="G55" s="558">
        <v>1</v>
      </c>
      <c r="H55" s="609">
        <v>0</v>
      </c>
      <c r="I55" s="559">
        <f t="shared" si="3"/>
        <v>0</v>
      </c>
      <c r="J55" s="560">
        <v>0</v>
      </c>
      <c r="K55" s="558">
        <f t="shared" si="4"/>
        <v>0</v>
      </c>
      <c r="L55" s="560">
        <v>0</v>
      </c>
      <c r="M55" s="558">
        <f t="shared" si="5"/>
        <v>0</v>
      </c>
      <c r="N55" s="582">
        <v>21</v>
      </c>
      <c r="O55" s="562">
        <v>8</v>
      </c>
      <c r="P55" s="563" t="s">
        <v>140</v>
      </c>
    </row>
    <row r="56" spans="1:16" s="541" customFormat="1" ht="11.25" customHeight="1">
      <c r="A56" s="533">
        <v>38</v>
      </c>
      <c r="B56" s="533" t="s">
        <v>138</v>
      </c>
      <c r="C56" s="533" t="s">
        <v>139</v>
      </c>
      <c r="D56" s="534" t="s">
        <v>3070</v>
      </c>
      <c r="E56" s="535" t="s">
        <v>3071</v>
      </c>
      <c r="F56" s="533" t="s">
        <v>8</v>
      </c>
      <c r="G56" s="536">
        <v>3</v>
      </c>
      <c r="H56" s="608">
        <v>0</v>
      </c>
      <c r="I56" s="537">
        <f t="shared" si="3"/>
        <v>0</v>
      </c>
      <c r="J56" s="538">
        <v>0</v>
      </c>
      <c r="K56" s="536">
        <f t="shared" si="4"/>
        <v>0</v>
      </c>
      <c r="L56" s="538">
        <v>0</v>
      </c>
      <c r="M56" s="536">
        <f t="shared" si="5"/>
        <v>0</v>
      </c>
      <c r="N56" s="580">
        <v>21</v>
      </c>
      <c r="O56" s="540">
        <v>4</v>
      </c>
      <c r="P56" s="541" t="s">
        <v>140</v>
      </c>
    </row>
    <row r="57" spans="1:16" s="563" customFormat="1" ht="11.25" customHeight="1">
      <c r="A57" s="555">
        <v>39</v>
      </c>
      <c r="B57" s="555" t="s">
        <v>141</v>
      </c>
      <c r="C57" s="555" t="s">
        <v>142</v>
      </c>
      <c r="D57" s="556" t="s">
        <v>3072</v>
      </c>
      <c r="E57" s="557" t="s">
        <v>3073</v>
      </c>
      <c r="F57" s="555" t="s">
        <v>8</v>
      </c>
      <c r="G57" s="558">
        <v>3</v>
      </c>
      <c r="H57" s="609">
        <v>0</v>
      </c>
      <c r="I57" s="559">
        <f t="shared" si="3"/>
        <v>0</v>
      </c>
      <c r="J57" s="560">
        <v>0</v>
      </c>
      <c r="K57" s="558">
        <f t="shared" si="4"/>
        <v>0</v>
      </c>
      <c r="L57" s="560">
        <v>0</v>
      </c>
      <c r="M57" s="558">
        <f t="shared" si="5"/>
        <v>0</v>
      </c>
      <c r="N57" s="582">
        <v>21</v>
      </c>
      <c r="O57" s="562">
        <v>8</v>
      </c>
      <c r="P57" s="563" t="s">
        <v>140</v>
      </c>
    </row>
    <row r="58" spans="1:16" s="563" customFormat="1" ht="11.25" customHeight="1">
      <c r="A58" s="555">
        <v>40</v>
      </c>
      <c r="B58" s="555" t="s">
        <v>141</v>
      </c>
      <c r="C58" s="555" t="s">
        <v>142</v>
      </c>
      <c r="D58" s="556" t="s">
        <v>3074</v>
      </c>
      <c r="E58" s="557" t="s">
        <v>3075</v>
      </c>
      <c r="F58" s="555" t="s">
        <v>8</v>
      </c>
      <c r="G58" s="558">
        <v>1</v>
      </c>
      <c r="H58" s="609">
        <v>0</v>
      </c>
      <c r="I58" s="559">
        <f t="shared" si="3"/>
        <v>0</v>
      </c>
      <c r="J58" s="560">
        <v>0</v>
      </c>
      <c r="K58" s="558">
        <f t="shared" si="4"/>
        <v>0</v>
      </c>
      <c r="L58" s="560">
        <v>0</v>
      </c>
      <c r="M58" s="558">
        <f t="shared" si="5"/>
        <v>0</v>
      </c>
      <c r="N58" s="582">
        <v>21</v>
      </c>
      <c r="O58" s="562">
        <v>8</v>
      </c>
      <c r="P58" s="563" t="s">
        <v>140</v>
      </c>
    </row>
    <row r="59" spans="1:16" s="563" customFormat="1" ht="11.25" customHeight="1">
      <c r="A59" s="555">
        <v>41</v>
      </c>
      <c r="B59" s="555" t="s">
        <v>141</v>
      </c>
      <c r="C59" s="555" t="s">
        <v>142</v>
      </c>
      <c r="D59" s="556" t="s">
        <v>3076</v>
      </c>
      <c r="E59" s="557" t="s">
        <v>3077</v>
      </c>
      <c r="F59" s="555" t="s">
        <v>8</v>
      </c>
      <c r="G59" s="558">
        <v>1</v>
      </c>
      <c r="H59" s="609">
        <v>0</v>
      </c>
      <c r="I59" s="559">
        <f t="shared" si="3"/>
        <v>0</v>
      </c>
      <c r="J59" s="560">
        <v>0</v>
      </c>
      <c r="K59" s="558">
        <f t="shared" si="4"/>
        <v>0</v>
      </c>
      <c r="L59" s="560">
        <v>0</v>
      </c>
      <c r="M59" s="558">
        <f t="shared" si="5"/>
        <v>0</v>
      </c>
      <c r="N59" s="582">
        <v>21</v>
      </c>
      <c r="O59" s="562">
        <v>8</v>
      </c>
      <c r="P59" s="563" t="s">
        <v>140</v>
      </c>
    </row>
    <row r="60" spans="1:16" s="541" customFormat="1" ht="11.25" customHeight="1">
      <c r="A60" s="533">
        <v>42</v>
      </c>
      <c r="B60" s="533" t="s">
        <v>138</v>
      </c>
      <c r="C60" s="533" t="s">
        <v>139</v>
      </c>
      <c r="D60" s="534" t="s">
        <v>3078</v>
      </c>
      <c r="E60" s="535" t="s">
        <v>3079</v>
      </c>
      <c r="F60" s="533" t="s">
        <v>15</v>
      </c>
      <c r="G60" s="536">
        <v>1</v>
      </c>
      <c r="H60" s="608">
        <v>0</v>
      </c>
      <c r="I60" s="537">
        <f t="shared" si="3"/>
        <v>0</v>
      </c>
      <c r="J60" s="538">
        <v>0</v>
      </c>
      <c r="K60" s="536">
        <f t="shared" si="4"/>
        <v>0</v>
      </c>
      <c r="L60" s="538">
        <v>0</v>
      </c>
      <c r="M60" s="536">
        <f t="shared" si="5"/>
        <v>0</v>
      </c>
      <c r="N60" s="580">
        <v>21</v>
      </c>
      <c r="O60" s="540">
        <v>4</v>
      </c>
      <c r="P60" s="541" t="s">
        <v>140</v>
      </c>
    </row>
    <row r="61" spans="1:16" s="541" customFormat="1" ht="11.25" customHeight="1">
      <c r="A61" s="533">
        <v>43</v>
      </c>
      <c r="B61" s="533" t="s">
        <v>138</v>
      </c>
      <c r="C61" s="533" t="s">
        <v>139</v>
      </c>
      <c r="D61" s="534" t="s">
        <v>3080</v>
      </c>
      <c r="E61" s="535" t="s">
        <v>3081</v>
      </c>
      <c r="F61" s="533" t="s">
        <v>8</v>
      </c>
      <c r="G61" s="536">
        <v>1</v>
      </c>
      <c r="H61" s="608">
        <v>0</v>
      </c>
      <c r="I61" s="537">
        <f t="shared" si="3"/>
        <v>0</v>
      </c>
      <c r="J61" s="538">
        <v>0</v>
      </c>
      <c r="K61" s="536">
        <f t="shared" si="4"/>
        <v>0</v>
      </c>
      <c r="L61" s="538">
        <v>0</v>
      </c>
      <c r="M61" s="536">
        <f t="shared" si="5"/>
        <v>0</v>
      </c>
      <c r="N61" s="580">
        <v>21</v>
      </c>
      <c r="O61" s="540">
        <v>4</v>
      </c>
      <c r="P61" s="541" t="s">
        <v>140</v>
      </c>
    </row>
    <row r="62" spans="1:16" s="563" customFormat="1" ht="11.25" customHeight="1">
      <c r="A62" s="555">
        <v>44</v>
      </c>
      <c r="B62" s="555" t="s">
        <v>141</v>
      </c>
      <c r="C62" s="555" t="s">
        <v>142</v>
      </c>
      <c r="D62" s="556" t="s">
        <v>3082</v>
      </c>
      <c r="E62" s="557" t="s">
        <v>3083</v>
      </c>
      <c r="F62" s="555" t="s">
        <v>8</v>
      </c>
      <c r="G62" s="558">
        <v>1</v>
      </c>
      <c r="H62" s="609">
        <v>0</v>
      </c>
      <c r="I62" s="559">
        <f t="shared" si="3"/>
        <v>0</v>
      </c>
      <c r="J62" s="560">
        <v>0</v>
      </c>
      <c r="K62" s="558">
        <f t="shared" si="4"/>
        <v>0</v>
      </c>
      <c r="L62" s="560">
        <v>0</v>
      </c>
      <c r="M62" s="558">
        <f t="shared" si="5"/>
        <v>0</v>
      </c>
      <c r="N62" s="582">
        <v>21</v>
      </c>
      <c r="O62" s="562">
        <v>8</v>
      </c>
      <c r="P62" s="563" t="s">
        <v>140</v>
      </c>
    </row>
    <row r="63" spans="1:16" s="563" customFormat="1" ht="11.25" customHeight="1">
      <c r="A63" s="555">
        <v>45</v>
      </c>
      <c r="B63" s="555" t="s">
        <v>141</v>
      </c>
      <c r="C63" s="555" t="s">
        <v>142</v>
      </c>
      <c r="D63" s="556" t="s">
        <v>3084</v>
      </c>
      <c r="E63" s="557" t="s">
        <v>3085</v>
      </c>
      <c r="F63" s="555" t="s">
        <v>8</v>
      </c>
      <c r="G63" s="558">
        <v>1</v>
      </c>
      <c r="H63" s="609">
        <v>0</v>
      </c>
      <c r="I63" s="559">
        <f t="shared" si="3"/>
        <v>0</v>
      </c>
      <c r="J63" s="560">
        <v>0</v>
      </c>
      <c r="K63" s="558">
        <f t="shared" si="4"/>
        <v>0</v>
      </c>
      <c r="L63" s="560">
        <v>0</v>
      </c>
      <c r="M63" s="558">
        <f t="shared" si="5"/>
        <v>0</v>
      </c>
      <c r="N63" s="582">
        <v>21</v>
      </c>
      <c r="O63" s="562">
        <v>8</v>
      </c>
      <c r="P63" s="563" t="s">
        <v>140</v>
      </c>
    </row>
    <row r="64" spans="1:16" s="541" customFormat="1" ht="11.25" customHeight="1">
      <c r="A64" s="533">
        <v>46</v>
      </c>
      <c r="B64" s="533" t="s">
        <v>138</v>
      </c>
      <c r="C64" s="533" t="s">
        <v>139</v>
      </c>
      <c r="D64" s="534" t="s">
        <v>3086</v>
      </c>
      <c r="E64" s="535" t="s">
        <v>3087</v>
      </c>
      <c r="F64" s="533" t="s">
        <v>8</v>
      </c>
      <c r="G64" s="536">
        <v>1</v>
      </c>
      <c r="H64" s="608">
        <v>0</v>
      </c>
      <c r="I64" s="537">
        <f t="shared" si="3"/>
        <v>0</v>
      </c>
      <c r="J64" s="538">
        <v>0</v>
      </c>
      <c r="K64" s="536">
        <f t="shared" si="4"/>
        <v>0</v>
      </c>
      <c r="L64" s="538">
        <v>0</v>
      </c>
      <c r="M64" s="536">
        <f t="shared" si="5"/>
        <v>0</v>
      </c>
      <c r="N64" s="580">
        <v>21</v>
      </c>
      <c r="O64" s="540">
        <v>4</v>
      </c>
      <c r="P64" s="541" t="s">
        <v>140</v>
      </c>
    </row>
    <row r="65" spans="1:16" s="541" customFormat="1" ht="11.25" customHeight="1">
      <c r="A65" s="533">
        <v>47</v>
      </c>
      <c r="B65" s="533" t="s">
        <v>138</v>
      </c>
      <c r="C65" s="533" t="s">
        <v>139</v>
      </c>
      <c r="D65" s="534" t="s">
        <v>3088</v>
      </c>
      <c r="E65" s="535" t="s">
        <v>3089</v>
      </c>
      <c r="F65" s="533" t="s">
        <v>8</v>
      </c>
      <c r="G65" s="536">
        <v>1</v>
      </c>
      <c r="H65" s="608">
        <v>0</v>
      </c>
      <c r="I65" s="537">
        <f t="shared" si="3"/>
        <v>0</v>
      </c>
      <c r="J65" s="538">
        <v>0</v>
      </c>
      <c r="K65" s="536">
        <f t="shared" si="4"/>
        <v>0</v>
      </c>
      <c r="L65" s="538">
        <v>0</v>
      </c>
      <c r="M65" s="536">
        <f t="shared" si="5"/>
        <v>0</v>
      </c>
      <c r="N65" s="580">
        <v>21</v>
      </c>
      <c r="O65" s="540">
        <v>4</v>
      </c>
      <c r="P65" s="541" t="s">
        <v>140</v>
      </c>
    </row>
    <row r="66" spans="1:16" s="541" customFormat="1" ht="11.25" customHeight="1">
      <c r="A66" s="533">
        <v>48</v>
      </c>
      <c r="B66" s="533" t="s">
        <v>138</v>
      </c>
      <c r="C66" s="533" t="s">
        <v>139</v>
      </c>
      <c r="D66" s="534" t="s">
        <v>3090</v>
      </c>
      <c r="E66" s="535" t="s">
        <v>3091</v>
      </c>
      <c r="F66" s="533" t="s">
        <v>15</v>
      </c>
      <c r="G66" s="536">
        <v>85</v>
      </c>
      <c r="H66" s="608">
        <v>0</v>
      </c>
      <c r="I66" s="537">
        <f t="shared" si="3"/>
        <v>0</v>
      </c>
      <c r="J66" s="538">
        <v>0</v>
      </c>
      <c r="K66" s="536">
        <f t="shared" si="4"/>
        <v>0</v>
      </c>
      <c r="L66" s="538">
        <v>0</v>
      </c>
      <c r="M66" s="536">
        <f t="shared" si="5"/>
        <v>0</v>
      </c>
      <c r="N66" s="580">
        <v>21</v>
      </c>
      <c r="O66" s="540">
        <v>4</v>
      </c>
      <c r="P66" s="541" t="s">
        <v>140</v>
      </c>
    </row>
    <row r="67" spans="1:16" s="541" customFormat="1" ht="11.25" customHeight="1">
      <c r="A67" s="533">
        <v>49</v>
      </c>
      <c r="B67" s="533" t="s">
        <v>138</v>
      </c>
      <c r="C67" s="533" t="s">
        <v>139</v>
      </c>
      <c r="D67" s="534" t="s">
        <v>3092</v>
      </c>
      <c r="E67" s="535" t="s">
        <v>3093</v>
      </c>
      <c r="F67" s="533" t="s">
        <v>15</v>
      </c>
      <c r="G67" s="536">
        <v>85</v>
      </c>
      <c r="H67" s="608">
        <v>0</v>
      </c>
      <c r="I67" s="537">
        <f t="shared" si="3"/>
        <v>0</v>
      </c>
      <c r="J67" s="538">
        <v>0</v>
      </c>
      <c r="K67" s="536">
        <f t="shared" si="4"/>
        <v>0</v>
      </c>
      <c r="L67" s="538">
        <v>0</v>
      </c>
      <c r="M67" s="536">
        <f t="shared" si="5"/>
        <v>0</v>
      </c>
      <c r="N67" s="580">
        <v>21</v>
      </c>
      <c r="O67" s="540">
        <v>4</v>
      </c>
      <c r="P67" s="541" t="s">
        <v>140</v>
      </c>
    </row>
    <row r="68" spans="1:16" s="541" customFormat="1" ht="11.25" customHeight="1">
      <c r="A68" s="533">
        <v>50</v>
      </c>
      <c r="B68" s="533" t="s">
        <v>138</v>
      </c>
      <c r="C68" s="533" t="s">
        <v>139</v>
      </c>
      <c r="D68" s="534" t="s">
        <v>3094</v>
      </c>
      <c r="E68" s="535" t="s">
        <v>3095</v>
      </c>
      <c r="F68" s="533" t="s">
        <v>8</v>
      </c>
      <c r="G68" s="536">
        <v>1</v>
      </c>
      <c r="H68" s="608">
        <v>0</v>
      </c>
      <c r="I68" s="537">
        <f t="shared" si="3"/>
        <v>0</v>
      </c>
      <c r="J68" s="538">
        <v>0</v>
      </c>
      <c r="K68" s="536">
        <f t="shared" si="4"/>
        <v>0</v>
      </c>
      <c r="L68" s="538">
        <v>0</v>
      </c>
      <c r="M68" s="536">
        <f t="shared" si="5"/>
        <v>0</v>
      </c>
      <c r="N68" s="580">
        <v>21</v>
      </c>
      <c r="O68" s="540">
        <v>4</v>
      </c>
      <c r="P68" s="541" t="s">
        <v>140</v>
      </c>
    </row>
    <row r="69" spans="1:16" s="541" customFormat="1" ht="11.25" customHeight="1">
      <c r="A69" s="533">
        <v>51</v>
      </c>
      <c r="B69" s="533" t="s">
        <v>138</v>
      </c>
      <c r="C69" s="533" t="s">
        <v>139</v>
      </c>
      <c r="D69" s="534" t="s">
        <v>3096</v>
      </c>
      <c r="E69" s="535" t="s">
        <v>3097</v>
      </c>
      <c r="F69" s="533" t="s">
        <v>8</v>
      </c>
      <c r="G69" s="536">
        <v>1</v>
      </c>
      <c r="H69" s="608">
        <v>0</v>
      </c>
      <c r="I69" s="537">
        <f t="shared" si="3"/>
        <v>0</v>
      </c>
      <c r="J69" s="538">
        <v>0</v>
      </c>
      <c r="K69" s="536">
        <f t="shared" si="4"/>
        <v>0</v>
      </c>
      <c r="L69" s="538">
        <v>0</v>
      </c>
      <c r="M69" s="536">
        <f t="shared" si="5"/>
        <v>0</v>
      </c>
      <c r="N69" s="580">
        <v>21</v>
      </c>
      <c r="O69" s="540">
        <v>4</v>
      </c>
      <c r="P69" s="541" t="s">
        <v>140</v>
      </c>
    </row>
    <row r="70" spans="1:16" s="563" customFormat="1" ht="11.25" customHeight="1">
      <c r="A70" s="555">
        <v>52</v>
      </c>
      <c r="B70" s="555" t="s">
        <v>141</v>
      </c>
      <c r="C70" s="555" t="s">
        <v>142</v>
      </c>
      <c r="D70" s="556" t="s">
        <v>3098</v>
      </c>
      <c r="E70" s="557" t="s">
        <v>3099</v>
      </c>
      <c r="F70" s="555" t="s">
        <v>8</v>
      </c>
      <c r="G70" s="558">
        <v>1</v>
      </c>
      <c r="H70" s="609">
        <v>0</v>
      </c>
      <c r="I70" s="559">
        <f t="shared" si="3"/>
        <v>0</v>
      </c>
      <c r="J70" s="560">
        <v>0</v>
      </c>
      <c r="K70" s="558">
        <f t="shared" si="4"/>
        <v>0</v>
      </c>
      <c r="L70" s="560">
        <v>0</v>
      </c>
      <c r="M70" s="558">
        <f t="shared" si="5"/>
        <v>0</v>
      </c>
      <c r="N70" s="582">
        <v>21</v>
      </c>
      <c r="O70" s="562">
        <v>8</v>
      </c>
      <c r="P70" s="563" t="s">
        <v>140</v>
      </c>
    </row>
    <row r="71" spans="1:16" s="541" customFormat="1" ht="11.25" customHeight="1">
      <c r="A71" s="533">
        <v>53</v>
      </c>
      <c r="B71" s="533" t="s">
        <v>138</v>
      </c>
      <c r="C71" s="533" t="s">
        <v>139</v>
      </c>
      <c r="D71" s="534" t="s">
        <v>3100</v>
      </c>
      <c r="E71" s="535" t="s">
        <v>3101</v>
      </c>
      <c r="F71" s="533" t="s">
        <v>8</v>
      </c>
      <c r="G71" s="536">
        <v>1</v>
      </c>
      <c r="H71" s="608">
        <v>0</v>
      </c>
      <c r="I71" s="537">
        <f t="shared" si="3"/>
        <v>0</v>
      </c>
      <c r="J71" s="538">
        <v>0</v>
      </c>
      <c r="K71" s="536">
        <f t="shared" si="4"/>
        <v>0</v>
      </c>
      <c r="L71" s="538">
        <v>0</v>
      </c>
      <c r="M71" s="536">
        <f t="shared" si="5"/>
        <v>0</v>
      </c>
      <c r="N71" s="580">
        <v>21</v>
      </c>
      <c r="O71" s="540">
        <v>4</v>
      </c>
      <c r="P71" s="541" t="s">
        <v>140</v>
      </c>
    </row>
    <row r="72" spans="1:16" s="541" customFormat="1" ht="11.25" customHeight="1">
      <c r="A72" s="533">
        <v>54</v>
      </c>
      <c r="B72" s="533" t="s">
        <v>138</v>
      </c>
      <c r="C72" s="533" t="s">
        <v>139</v>
      </c>
      <c r="D72" s="534" t="s">
        <v>3102</v>
      </c>
      <c r="E72" s="535" t="s">
        <v>3103</v>
      </c>
      <c r="F72" s="533" t="s">
        <v>8</v>
      </c>
      <c r="G72" s="536">
        <v>5</v>
      </c>
      <c r="H72" s="608">
        <v>0</v>
      </c>
      <c r="I72" s="537">
        <f t="shared" si="3"/>
        <v>0</v>
      </c>
      <c r="J72" s="538">
        <v>0</v>
      </c>
      <c r="K72" s="536">
        <f t="shared" si="4"/>
        <v>0</v>
      </c>
      <c r="L72" s="538">
        <v>0</v>
      </c>
      <c r="M72" s="536">
        <f t="shared" si="5"/>
        <v>0</v>
      </c>
      <c r="N72" s="580">
        <v>21</v>
      </c>
      <c r="O72" s="540">
        <v>4</v>
      </c>
      <c r="P72" s="541" t="s">
        <v>140</v>
      </c>
    </row>
    <row r="73" spans="1:16" s="541" customFormat="1" ht="11.25" customHeight="1">
      <c r="A73" s="533">
        <v>55</v>
      </c>
      <c r="B73" s="533" t="s">
        <v>138</v>
      </c>
      <c r="C73" s="533" t="s">
        <v>139</v>
      </c>
      <c r="D73" s="534" t="s">
        <v>3104</v>
      </c>
      <c r="E73" s="535" t="s">
        <v>3105</v>
      </c>
      <c r="F73" s="533" t="s">
        <v>15</v>
      </c>
      <c r="G73" s="536">
        <v>85</v>
      </c>
      <c r="H73" s="608">
        <v>0</v>
      </c>
      <c r="I73" s="537">
        <f t="shared" si="3"/>
        <v>0</v>
      </c>
      <c r="J73" s="538">
        <v>0</v>
      </c>
      <c r="K73" s="536">
        <f t="shared" si="4"/>
        <v>0</v>
      </c>
      <c r="L73" s="538">
        <v>0</v>
      </c>
      <c r="M73" s="536">
        <f t="shared" si="5"/>
        <v>0</v>
      </c>
      <c r="N73" s="580">
        <v>21</v>
      </c>
      <c r="O73" s="540">
        <v>4</v>
      </c>
      <c r="P73" s="541" t="s">
        <v>140</v>
      </c>
    </row>
    <row r="74" spans="1:16" s="541" customFormat="1" ht="11.25" customHeight="1">
      <c r="A74" s="533">
        <v>56</v>
      </c>
      <c r="B74" s="533" t="s">
        <v>138</v>
      </c>
      <c r="C74" s="533" t="s">
        <v>139</v>
      </c>
      <c r="D74" s="534" t="s">
        <v>3106</v>
      </c>
      <c r="E74" s="535" t="s">
        <v>3107</v>
      </c>
      <c r="F74" s="533" t="s">
        <v>15</v>
      </c>
      <c r="G74" s="536">
        <v>9</v>
      </c>
      <c r="H74" s="608">
        <v>0</v>
      </c>
      <c r="I74" s="537">
        <f t="shared" si="3"/>
        <v>0</v>
      </c>
      <c r="J74" s="538">
        <v>0</v>
      </c>
      <c r="K74" s="536">
        <f t="shared" si="4"/>
        <v>0</v>
      </c>
      <c r="L74" s="538">
        <v>0</v>
      </c>
      <c r="M74" s="536">
        <f t="shared" si="5"/>
        <v>0</v>
      </c>
      <c r="N74" s="580">
        <v>21</v>
      </c>
      <c r="O74" s="540">
        <v>4</v>
      </c>
      <c r="P74" s="541" t="s">
        <v>140</v>
      </c>
    </row>
    <row r="75" spans="1:16" s="563" customFormat="1" ht="11.25" customHeight="1">
      <c r="A75" s="555">
        <v>57</v>
      </c>
      <c r="B75" s="555" t="s">
        <v>141</v>
      </c>
      <c r="C75" s="555" t="s">
        <v>142</v>
      </c>
      <c r="D75" s="556" t="s">
        <v>3108</v>
      </c>
      <c r="E75" s="557" t="s">
        <v>3109</v>
      </c>
      <c r="F75" s="555" t="s">
        <v>15</v>
      </c>
      <c r="G75" s="558">
        <v>9</v>
      </c>
      <c r="H75" s="609">
        <v>0</v>
      </c>
      <c r="I75" s="559">
        <f t="shared" si="3"/>
        <v>0</v>
      </c>
      <c r="J75" s="560">
        <v>0</v>
      </c>
      <c r="K75" s="558">
        <f t="shared" si="4"/>
        <v>0</v>
      </c>
      <c r="L75" s="560">
        <v>0</v>
      </c>
      <c r="M75" s="558">
        <f t="shared" si="5"/>
        <v>0</v>
      </c>
      <c r="N75" s="582">
        <v>21</v>
      </c>
      <c r="O75" s="562">
        <v>8</v>
      </c>
      <c r="P75" s="563" t="s">
        <v>140</v>
      </c>
    </row>
    <row r="76" spans="2:16" s="529" customFormat="1" ht="11.25" customHeight="1">
      <c r="B76" s="530" t="s">
        <v>131</v>
      </c>
      <c r="D76" s="529" t="s">
        <v>531</v>
      </c>
      <c r="E76" s="529" t="s">
        <v>825</v>
      </c>
      <c r="H76" s="579"/>
      <c r="I76" s="531">
        <f>I77</f>
        <v>0</v>
      </c>
      <c r="K76" s="532">
        <f>K77</f>
        <v>0</v>
      </c>
      <c r="M76" s="532">
        <f>M77</f>
        <v>0</v>
      </c>
      <c r="N76" s="579"/>
      <c r="P76" s="529" t="s">
        <v>137</v>
      </c>
    </row>
    <row r="77" spans="1:16" s="541" customFormat="1" ht="11.25" customHeight="1">
      <c r="A77" s="533">
        <v>58</v>
      </c>
      <c r="B77" s="533" t="s">
        <v>138</v>
      </c>
      <c r="C77" s="533" t="s">
        <v>286</v>
      </c>
      <c r="D77" s="534" t="s">
        <v>3110</v>
      </c>
      <c r="E77" s="535" t="s">
        <v>3111</v>
      </c>
      <c r="F77" s="533" t="s">
        <v>15</v>
      </c>
      <c r="G77" s="536">
        <v>32</v>
      </c>
      <c r="H77" s="608">
        <v>0</v>
      </c>
      <c r="I77" s="537">
        <f>ROUND(G77*H77,2)</f>
        <v>0</v>
      </c>
      <c r="J77" s="538">
        <v>0</v>
      </c>
      <c r="K77" s="536">
        <f>G77*J77</f>
        <v>0</v>
      </c>
      <c r="L77" s="538">
        <v>0</v>
      </c>
      <c r="M77" s="536">
        <f>G77*L77</f>
        <v>0</v>
      </c>
      <c r="N77" s="580">
        <v>21</v>
      </c>
      <c r="O77" s="540">
        <v>4</v>
      </c>
      <c r="P77" s="541" t="s">
        <v>140</v>
      </c>
    </row>
    <row r="78" spans="2:16" s="529" customFormat="1" ht="11.25" customHeight="1">
      <c r="B78" s="530" t="s">
        <v>131</v>
      </c>
      <c r="D78" s="529" t="s">
        <v>144</v>
      </c>
      <c r="E78" s="529" t="s">
        <v>145</v>
      </c>
      <c r="H78" s="579"/>
      <c r="I78" s="531">
        <f>I79</f>
        <v>0</v>
      </c>
      <c r="K78" s="532">
        <f>K79</f>
        <v>0</v>
      </c>
      <c r="M78" s="532">
        <f>M79</f>
        <v>0</v>
      </c>
      <c r="N78" s="579"/>
      <c r="P78" s="529" t="s">
        <v>137</v>
      </c>
    </row>
    <row r="79" spans="1:16" s="541" customFormat="1" ht="11.25" customHeight="1">
      <c r="A79" s="533">
        <v>59</v>
      </c>
      <c r="B79" s="533" t="s">
        <v>138</v>
      </c>
      <c r="C79" s="533" t="s">
        <v>139</v>
      </c>
      <c r="D79" s="534" t="s">
        <v>146</v>
      </c>
      <c r="E79" s="535" t="s">
        <v>147</v>
      </c>
      <c r="F79" s="533" t="s">
        <v>25</v>
      </c>
      <c r="G79" s="536">
        <v>98.202</v>
      </c>
      <c r="H79" s="608">
        <v>0</v>
      </c>
      <c r="I79" s="537">
        <f>ROUND(G79*H79,2)</f>
        <v>0</v>
      </c>
      <c r="J79" s="538">
        <v>0</v>
      </c>
      <c r="K79" s="536">
        <f>G79*J79</f>
        <v>0</v>
      </c>
      <c r="L79" s="538">
        <v>0</v>
      </c>
      <c r="M79" s="536">
        <f>G79*L79</f>
        <v>0</v>
      </c>
      <c r="N79" s="580">
        <v>21</v>
      </c>
      <c r="O79" s="540">
        <v>4</v>
      </c>
      <c r="P79" s="541" t="s">
        <v>140</v>
      </c>
    </row>
    <row r="80" spans="5:14" s="567" customFormat="1" ht="15">
      <c r="E80" s="567" t="s">
        <v>237</v>
      </c>
      <c r="H80" s="583"/>
      <c r="I80" s="568">
        <f>I14</f>
        <v>0</v>
      </c>
      <c r="K80" s="569">
        <f>K14</f>
        <v>0</v>
      </c>
      <c r="M80" s="569">
        <f>M14</f>
        <v>0</v>
      </c>
      <c r="N80" s="583"/>
    </row>
  </sheetData>
  <printOptions horizontalCentered="1"/>
  <pageMargins left="0.5902777910232544" right="0.5902777910232544" top="0.5902777910232544" bottom="0.5902777910232544" header="0.511805534362793" footer="0.511805534362793"/>
  <pageSetup errors="blank" fitToHeight="999" fitToWidth="1" horizontalDpi="1200" verticalDpi="12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W54"/>
  <sheetViews>
    <sheetView showGridLines="0" workbookViewId="0" topLeftCell="A1">
      <pane ySplit="13" topLeftCell="A14" activePane="bottomLeft" state="frozen"/>
      <selection pane="bottomLeft" activeCell="X26" sqref="X26"/>
    </sheetView>
  </sheetViews>
  <sheetFormatPr defaultColWidth="9.140625" defaultRowHeight="15"/>
  <cols>
    <col min="1" max="1" width="5.57421875" style="505" customWidth="1"/>
    <col min="2" max="2" width="4.421875" style="505" customWidth="1"/>
    <col min="3" max="3" width="4.7109375" style="505" customWidth="1"/>
    <col min="4" max="4" width="12.7109375" style="505" customWidth="1"/>
    <col min="5" max="5" width="55.57421875" style="505" customWidth="1"/>
    <col min="6" max="6" width="4.7109375" style="505" customWidth="1"/>
    <col min="7" max="7" width="9.8515625" style="505" customWidth="1"/>
    <col min="8" max="8" width="9.7109375" style="505" customWidth="1"/>
    <col min="9" max="9" width="13.57421875" style="505" customWidth="1"/>
    <col min="10" max="10" width="10.57421875" style="505" hidden="1" customWidth="1"/>
    <col min="11" max="11" width="10.8515625" style="505" hidden="1" customWidth="1"/>
    <col min="12" max="12" width="9.7109375" style="505" hidden="1" customWidth="1"/>
    <col min="13" max="13" width="11.57421875" style="505" hidden="1" customWidth="1"/>
    <col min="14" max="14" width="5.28125" style="505" customWidth="1"/>
    <col min="15" max="15" width="7.00390625" style="505" hidden="1" customWidth="1"/>
    <col min="16" max="16" width="7.28125" style="505" hidden="1" customWidth="1"/>
    <col min="17" max="19" width="9.140625" style="505" hidden="1" customWidth="1"/>
    <col min="20" max="20" width="18.7109375" style="505" hidden="1" customWidth="1"/>
    <col min="21" max="256" width="9.140625" style="505" customWidth="1"/>
    <col min="257" max="257" width="5.57421875" style="505" customWidth="1"/>
    <col min="258" max="258" width="4.421875" style="505" customWidth="1"/>
    <col min="259" max="259" width="4.7109375" style="505" customWidth="1"/>
    <col min="260" max="260" width="12.7109375" style="505" customWidth="1"/>
    <col min="261" max="261" width="55.57421875" style="505" customWidth="1"/>
    <col min="262" max="262" width="4.7109375" style="505" customWidth="1"/>
    <col min="263" max="263" width="9.8515625" style="505" customWidth="1"/>
    <col min="264" max="264" width="9.7109375" style="505" customWidth="1"/>
    <col min="265" max="265" width="13.57421875" style="505" customWidth="1"/>
    <col min="266" max="269" width="9.140625" style="505" hidden="1" customWidth="1"/>
    <col min="270" max="270" width="5.28125" style="505" customWidth="1"/>
    <col min="271" max="276" width="9.140625" style="505" hidden="1" customWidth="1"/>
    <col min="277" max="512" width="9.140625" style="505" customWidth="1"/>
    <col min="513" max="513" width="5.57421875" style="505" customWidth="1"/>
    <col min="514" max="514" width="4.421875" style="505" customWidth="1"/>
    <col min="515" max="515" width="4.7109375" style="505" customWidth="1"/>
    <col min="516" max="516" width="12.7109375" style="505" customWidth="1"/>
    <col min="517" max="517" width="55.57421875" style="505" customWidth="1"/>
    <col min="518" max="518" width="4.7109375" style="505" customWidth="1"/>
    <col min="519" max="519" width="9.8515625" style="505" customWidth="1"/>
    <col min="520" max="520" width="9.7109375" style="505" customWidth="1"/>
    <col min="521" max="521" width="13.57421875" style="505" customWidth="1"/>
    <col min="522" max="525" width="9.140625" style="505" hidden="1" customWidth="1"/>
    <col min="526" max="526" width="5.28125" style="505" customWidth="1"/>
    <col min="527" max="532" width="9.140625" style="505" hidden="1" customWidth="1"/>
    <col min="533" max="768" width="9.140625" style="505" customWidth="1"/>
    <col min="769" max="769" width="5.57421875" style="505" customWidth="1"/>
    <col min="770" max="770" width="4.421875" style="505" customWidth="1"/>
    <col min="771" max="771" width="4.7109375" style="505" customWidth="1"/>
    <col min="772" max="772" width="12.7109375" style="505" customWidth="1"/>
    <col min="773" max="773" width="55.57421875" style="505" customWidth="1"/>
    <col min="774" max="774" width="4.7109375" style="505" customWidth="1"/>
    <col min="775" max="775" width="9.8515625" style="505" customWidth="1"/>
    <col min="776" max="776" width="9.7109375" style="505" customWidth="1"/>
    <col min="777" max="777" width="13.57421875" style="505" customWidth="1"/>
    <col min="778" max="781" width="9.140625" style="505" hidden="1" customWidth="1"/>
    <col min="782" max="782" width="5.28125" style="505" customWidth="1"/>
    <col min="783" max="788" width="9.140625" style="505" hidden="1" customWidth="1"/>
    <col min="789" max="1024" width="9.140625" style="505" customWidth="1"/>
    <col min="1025" max="1025" width="5.57421875" style="505" customWidth="1"/>
    <col min="1026" max="1026" width="4.421875" style="505" customWidth="1"/>
    <col min="1027" max="1027" width="4.7109375" style="505" customWidth="1"/>
    <col min="1028" max="1028" width="12.7109375" style="505" customWidth="1"/>
    <col min="1029" max="1029" width="55.57421875" style="505" customWidth="1"/>
    <col min="1030" max="1030" width="4.7109375" style="505" customWidth="1"/>
    <col min="1031" max="1031" width="9.8515625" style="505" customWidth="1"/>
    <col min="1032" max="1032" width="9.7109375" style="505" customWidth="1"/>
    <col min="1033" max="1033" width="13.57421875" style="505" customWidth="1"/>
    <col min="1034" max="1037" width="9.140625" style="505" hidden="1" customWidth="1"/>
    <col min="1038" max="1038" width="5.28125" style="505" customWidth="1"/>
    <col min="1039" max="1044" width="9.140625" style="505" hidden="1" customWidth="1"/>
    <col min="1045" max="1280" width="9.140625" style="505" customWidth="1"/>
    <col min="1281" max="1281" width="5.57421875" style="505" customWidth="1"/>
    <col min="1282" max="1282" width="4.421875" style="505" customWidth="1"/>
    <col min="1283" max="1283" width="4.7109375" style="505" customWidth="1"/>
    <col min="1284" max="1284" width="12.7109375" style="505" customWidth="1"/>
    <col min="1285" max="1285" width="55.57421875" style="505" customWidth="1"/>
    <col min="1286" max="1286" width="4.7109375" style="505" customWidth="1"/>
    <col min="1287" max="1287" width="9.8515625" style="505" customWidth="1"/>
    <col min="1288" max="1288" width="9.7109375" style="505" customWidth="1"/>
    <col min="1289" max="1289" width="13.57421875" style="505" customWidth="1"/>
    <col min="1290" max="1293" width="9.140625" style="505" hidden="1" customWidth="1"/>
    <col min="1294" max="1294" width="5.28125" style="505" customWidth="1"/>
    <col min="1295" max="1300" width="9.140625" style="505" hidden="1" customWidth="1"/>
    <col min="1301" max="1536" width="9.140625" style="505" customWidth="1"/>
    <col min="1537" max="1537" width="5.57421875" style="505" customWidth="1"/>
    <col min="1538" max="1538" width="4.421875" style="505" customWidth="1"/>
    <col min="1539" max="1539" width="4.7109375" style="505" customWidth="1"/>
    <col min="1540" max="1540" width="12.7109375" style="505" customWidth="1"/>
    <col min="1541" max="1541" width="55.57421875" style="505" customWidth="1"/>
    <col min="1542" max="1542" width="4.7109375" style="505" customWidth="1"/>
    <col min="1543" max="1543" width="9.8515625" style="505" customWidth="1"/>
    <col min="1544" max="1544" width="9.7109375" style="505" customWidth="1"/>
    <col min="1545" max="1545" width="13.57421875" style="505" customWidth="1"/>
    <col min="1546" max="1549" width="9.140625" style="505" hidden="1" customWidth="1"/>
    <col min="1550" max="1550" width="5.28125" style="505" customWidth="1"/>
    <col min="1551" max="1556" width="9.140625" style="505" hidden="1" customWidth="1"/>
    <col min="1557" max="1792" width="9.140625" style="505" customWidth="1"/>
    <col min="1793" max="1793" width="5.57421875" style="505" customWidth="1"/>
    <col min="1794" max="1794" width="4.421875" style="505" customWidth="1"/>
    <col min="1795" max="1795" width="4.7109375" style="505" customWidth="1"/>
    <col min="1796" max="1796" width="12.7109375" style="505" customWidth="1"/>
    <col min="1797" max="1797" width="55.57421875" style="505" customWidth="1"/>
    <col min="1798" max="1798" width="4.7109375" style="505" customWidth="1"/>
    <col min="1799" max="1799" width="9.8515625" style="505" customWidth="1"/>
    <col min="1800" max="1800" width="9.7109375" style="505" customWidth="1"/>
    <col min="1801" max="1801" width="13.57421875" style="505" customWidth="1"/>
    <col min="1802" max="1805" width="9.140625" style="505" hidden="1" customWidth="1"/>
    <col min="1806" max="1806" width="5.28125" style="505" customWidth="1"/>
    <col min="1807" max="1812" width="9.140625" style="505" hidden="1" customWidth="1"/>
    <col min="1813" max="2048" width="9.140625" style="505" customWidth="1"/>
    <col min="2049" max="2049" width="5.57421875" style="505" customWidth="1"/>
    <col min="2050" max="2050" width="4.421875" style="505" customWidth="1"/>
    <col min="2051" max="2051" width="4.7109375" style="505" customWidth="1"/>
    <col min="2052" max="2052" width="12.7109375" style="505" customWidth="1"/>
    <col min="2053" max="2053" width="55.57421875" style="505" customWidth="1"/>
    <col min="2054" max="2054" width="4.7109375" style="505" customWidth="1"/>
    <col min="2055" max="2055" width="9.8515625" style="505" customWidth="1"/>
    <col min="2056" max="2056" width="9.7109375" style="505" customWidth="1"/>
    <col min="2057" max="2057" width="13.57421875" style="505" customWidth="1"/>
    <col min="2058" max="2061" width="9.140625" style="505" hidden="1" customWidth="1"/>
    <col min="2062" max="2062" width="5.28125" style="505" customWidth="1"/>
    <col min="2063" max="2068" width="9.140625" style="505" hidden="1" customWidth="1"/>
    <col min="2069" max="2304" width="9.140625" style="505" customWidth="1"/>
    <col min="2305" max="2305" width="5.57421875" style="505" customWidth="1"/>
    <col min="2306" max="2306" width="4.421875" style="505" customWidth="1"/>
    <col min="2307" max="2307" width="4.7109375" style="505" customWidth="1"/>
    <col min="2308" max="2308" width="12.7109375" style="505" customWidth="1"/>
    <col min="2309" max="2309" width="55.57421875" style="505" customWidth="1"/>
    <col min="2310" max="2310" width="4.7109375" style="505" customWidth="1"/>
    <col min="2311" max="2311" width="9.8515625" style="505" customWidth="1"/>
    <col min="2312" max="2312" width="9.7109375" style="505" customWidth="1"/>
    <col min="2313" max="2313" width="13.57421875" style="505" customWidth="1"/>
    <col min="2314" max="2317" width="9.140625" style="505" hidden="1" customWidth="1"/>
    <col min="2318" max="2318" width="5.28125" style="505" customWidth="1"/>
    <col min="2319" max="2324" width="9.140625" style="505" hidden="1" customWidth="1"/>
    <col min="2325" max="2560" width="9.140625" style="505" customWidth="1"/>
    <col min="2561" max="2561" width="5.57421875" style="505" customWidth="1"/>
    <col min="2562" max="2562" width="4.421875" style="505" customWidth="1"/>
    <col min="2563" max="2563" width="4.7109375" style="505" customWidth="1"/>
    <col min="2564" max="2564" width="12.7109375" style="505" customWidth="1"/>
    <col min="2565" max="2565" width="55.57421875" style="505" customWidth="1"/>
    <col min="2566" max="2566" width="4.7109375" style="505" customWidth="1"/>
    <col min="2567" max="2567" width="9.8515625" style="505" customWidth="1"/>
    <col min="2568" max="2568" width="9.7109375" style="505" customWidth="1"/>
    <col min="2569" max="2569" width="13.57421875" style="505" customWidth="1"/>
    <col min="2570" max="2573" width="9.140625" style="505" hidden="1" customWidth="1"/>
    <col min="2574" max="2574" width="5.28125" style="505" customWidth="1"/>
    <col min="2575" max="2580" width="9.140625" style="505" hidden="1" customWidth="1"/>
    <col min="2581" max="2816" width="9.140625" style="505" customWidth="1"/>
    <col min="2817" max="2817" width="5.57421875" style="505" customWidth="1"/>
    <col min="2818" max="2818" width="4.421875" style="505" customWidth="1"/>
    <col min="2819" max="2819" width="4.7109375" style="505" customWidth="1"/>
    <col min="2820" max="2820" width="12.7109375" style="505" customWidth="1"/>
    <col min="2821" max="2821" width="55.57421875" style="505" customWidth="1"/>
    <col min="2822" max="2822" width="4.7109375" style="505" customWidth="1"/>
    <col min="2823" max="2823" width="9.8515625" style="505" customWidth="1"/>
    <col min="2824" max="2824" width="9.7109375" style="505" customWidth="1"/>
    <col min="2825" max="2825" width="13.57421875" style="505" customWidth="1"/>
    <col min="2826" max="2829" width="9.140625" style="505" hidden="1" customWidth="1"/>
    <col min="2830" max="2830" width="5.28125" style="505" customWidth="1"/>
    <col min="2831" max="2836" width="9.140625" style="505" hidden="1" customWidth="1"/>
    <col min="2837" max="3072" width="9.140625" style="505" customWidth="1"/>
    <col min="3073" max="3073" width="5.57421875" style="505" customWidth="1"/>
    <col min="3074" max="3074" width="4.421875" style="505" customWidth="1"/>
    <col min="3075" max="3075" width="4.7109375" style="505" customWidth="1"/>
    <col min="3076" max="3076" width="12.7109375" style="505" customWidth="1"/>
    <col min="3077" max="3077" width="55.57421875" style="505" customWidth="1"/>
    <col min="3078" max="3078" width="4.7109375" style="505" customWidth="1"/>
    <col min="3079" max="3079" width="9.8515625" style="505" customWidth="1"/>
    <col min="3080" max="3080" width="9.7109375" style="505" customWidth="1"/>
    <col min="3081" max="3081" width="13.57421875" style="505" customWidth="1"/>
    <col min="3082" max="3085" width="9.140625" style="505" hidden="1" customWidth="1"/>
    <col min="3086" max="3086" width="5.28125" style="505" customWidth="1"/>
    <col min="3087" max="3092" width="9.140625" style="505" hidden="1" customWidth="1"/>
    <col min="3093" max="3328" width="9.140625" style="505" customWidth="1"/>
    <col min="3329" max="3329" width="5.57421875" style="505" customWidth="1"/>
    <col min="3330" max="3330" width="4.421875" style="505" customWidth="1"/>
    <col min="3331" max="3331" width="4.7109375" style="505" customWidth="1"/>
    <col min="3332" max="3332" width="12.7109375" style="505" customWidth="1"/>
    <col min="3333" max="3333" width="55.57421875" style="505" customWidth="1"/>
    <col min="3334" max="3334" width="4.7109375" style="505" customWidth="1"/>
    <col min="3335" max="3335" width="9.8515625" style="505" customWidth="1"/>
    <col min="3336" max="3336" width="9.7109375" style="505" customWidth="1"/>
    <col min="3337" max="3337" width="13.57421875" style="505" customWidth="1"/>
    <col min="3338" max="3341" width="9.140625" style="505" hidden="1" customWidth="1"/>
    <col min="3342" max="3342" width="5.28125" style="505" customWidth="1"/>
    <col min="3343" max="3348" width="9.140625" style="505" hidden="1" customWidth="1"/>
    <col min="3349" max="3584" width="9.140625" style="505" customWidth="1"/>
    <col min="3585" max="3585" width="5.57421875" style="505" customWidth="1"/>
    <col min="3586" max="3586" width="4.421875" style="505" customWidth="1"/>
    <col min="3587" max="3587" width="4.7109375" style="505" customWidth="1"/>
    <col min="3588" max="3588" width="12.7109375" style="505" customWidth="1"/>
    <col min="3589" max="3589" width="55.57421875" style="505" customWidth="1"/>
    <col min="3590" max="3590" width="4.7109375" style="505" customWidth="1"/>
    <col min="3591" max="3591" width="9.8515625" style="505" customWidth="1"/>
    <col min="3592" max="3592" width="9.7109375" style="505" customWidth="1"/>
    <col min="3593" max="3593" width="13.57421875" style="505" customWidth="1"/>
    <col min="3594" max="3597" width="9.140625" style="505" hidden="1" customWidth="1"/>
    <col min="3598" max="3598" width="5.28125" style="505" customWidth="1"/>
    <col min="3599" max="3604" width="9.140625" style="505" hidden="1" customWidth="1"/>
    <col min="3605" max="3840" width="9.140625" style="505" customWidth="1"/>
    <col min="3841" max="3841" width="5.57421875" style="505" customWidth="1"/>
    <col min="3842" max="3842" width="4.421875" style="505" customWidth="1"/>
    <col min="3843" max="3843" width="4.7109375" style="505" customWidth="1"/>
    <col min="3844" max="3844" width="12.7109375" style="505" customWidth="1"/>
    <col min="3845" max="3845" width="55.57421875" style="505" customWidth="1"/>
    <col min="3846" max="3846" width="4.7109375" style="505" customWidth="1"/>
    <col min="3847" max="3847" width="9.8515625" style="505" customWidth="1"/>
    <col min="3848" max="3848" width="9.7109375" style="505" customWidth="1"/>
    <col min="3849" max="3849" width="13.57421875" style="505" customWidth="1"/>
    <col min="3850" max="3853" width="9.140625" style="505" hidden="1" customWidth="1"/>
    <col min="3854" max="3854" width="5.28125" style="505" customWidth="1"/>
    <col min="3855" max="3860" width="9.140625" style="505" hidden="1" customWidth="1"/>
    <col min="3861" max="4096" width="9.140625" style="505" customWidth="1"/>
    <col min="4097" max="4097" width="5.57421875" style="505" customWidth="1"/>
    <col min="4098" max="4098" width="4.421875" style="505" customWidth="1"/>
    <col min="4099" max="4099" width="4.7109375" style="505" customWidth="1"/>
    <col min="4100" max="4100" width="12.7109375" style="505" customWidth="1"/>
    <col min="4101" max="4101" width="55.57421875" style="505" customWidth="1"/>
    <col min="4102" max="4102" width="4.7109375" style="505" customWidth="1"/>
    <col min="4103" max="4103" width="9.8515625" style="505" customWidth="1"/>
    <col min="4104" max="4104" width="9.7109375" style="505" customWidth="1"/>
    <col min="4105" max="4105" width="13.57421875" style="505" customWidth="1"/>
    <col min="4106" max="4109" width="9.140625" style="505" hidden="1" customWidth="1"/>
    <col min="4110" max="4110" width="5.28125" style="505" customWidth="1"/>
    <col min="4111" max="4116" width="9.140625" style="505" hidden="1" customWidth="1"/>
    <col min="4117" max="4352" width="9.140625" style="505" customWidth="1"/>
    <col min="4353" max="4353" width="5.57421875" style="505" customWidth="1"/>
    <col min="4354" max="4354" width="4.421875" style="505" customWidth="1"/>
    <col min="4355" max="4355" width="4.7109375" style="505" customWidth="1"/>
    <col min="4356" max="4356" width="12.7109375" style="505" customWidth="1"/>
    <col min="4357" max="4357" width="55.57421875" style="505" customWidth="1"/>
    <col min="4358" max="4358" width="4.7109375" style="505" customWidth="1"/>
    <col min="4359" max="4359" width="9.8515625" style="505" customWidth="1"/>
    <col min="4360" max="4360" width="9.7109375" style="505" customWidth="1"/>
    <col min="4361" max="4361" width="13.57421875" style="505" customWidth="1"/>
    <col min="4362" max="4365" width="9.140625" style="505" hidden="1" customWidth="1"/>
    <col min="4366" max="4366" width="5.28125" style="505" customWidth="1"/>
    <col min="4367" max="4372" width="9.140625" style="505" hidden="1" customWidth="1"/>
    <col min="4373" max="4608" width="9.140625" style="505" customWidth="1"/>
    <col min="4609" max="4609" width="5.57421875" style="505" customWidth="1"/>
    <col min="4610" max="4610" width="4.421875" style="505" customWidth="1"/>
    <col min="4611" max="4611" width="4.7109375" style="505" customWidth="1"/>
    <col min="4612" max="4612" width="12.7109375" style="505" customWidth="1"/>
    <col min="4613" max="4613" width="55.57421875" style="505" customWidth="1"/>
    <col min="4614" max="4614" width="4.7109375" style="505" customWidth="1"/>
    <col min="4615" max="4615" width="9.8515625" style="505" customWidth="1"/>
    <col min="4616" max="4616" width="9.7109375" style="505" customWidth="1"/>
    <col min="4617" max="4617" width="13.57421875" style="505" customWidth="1"/>
    <col min="4618" max="4621" width="9.140625" style="505" hidden="1" customWidth="1"/>
    <col min="4622" max="4622" width="5.28125" style="505" customWidth="1"/>
    <col min="4623" max="4628" width="9.140625" style="505" hidden="1" customWidth="1"/>
    <col min="4629" max="4864" width="9.140625" style="505" customWidth="1"/>
    <col min="4865" max="4865" width="5.57421875" style="505" customWidth="1"/>
    <col min="4866" max="4866" width="4.421875" style="505" customWidth="1"/>
    <col min="4867" max="4867" width="4.7109375" style="505" customWidth="1"/>
    <col min="4868" max="4868" width="12.7109375" style="505" customWidth="1"/>
    <col min="4869" max="4869" width="55.57421875" style="505" customWidth="1"/>
    <col min="4870" max="4870" width="4.7109375" style="505" customWidth="1"/>
    <col min="4871" max="4871" width="9.8515625" style="505" customWidth="1"/>
    <col min="4872" max="4872" width="9.7109375" style="505" customWidth="1"/>
    <col min="4873" max="4873" width="13.57421875" style="505" customWidth="1"/>
    <col min="4874" max="4877" width="9.140625" style="505" hidden="1" customWidth="1"/>
    <col min="4878" max="4878" width="5.28125" style="505" customWidth="1"/>
    <col min="4879" max="4884" width="9.140625" style="505" hidden="1" customWidth="1"/>
    <col min="4885" max="5120" width="9.140625" style="505" customWidth="1"/>
    <col min="5121" max="5121" width="5.57421875" style="505" customWidth="1"/>
    <col min="5122" max="5122" width="4.421875" style="505" customWidth="1"/>
    <col min="5123" max="5123" width="4.7109375" style="505" customWidth="1"/>
    <col min="5124" max="5124" width="12.7109375" style="505" customWidth="1"/>
    <col min="5125" max="5125" width="55.57421875" style="505" customWidth="1"/>
    <col min="5126" max="5126" width="4.7109375" style="505" customWidth="1"/>
    <col min="5127" max="5127" width="9.8515625" style="505" customWidth="1"/>
    <col min="5128" max="5128" width="9.7109375" style="505" customWidth="1"/>
    <col min="5129" max="5129" width="13.57421875" style="505" customWidth="1"/>
    <col min="5130" max="5133" width="9.140625" style="505" hidden="1" customWidth="1"/>
    <col min="5134" max="5134" width="5.28125" style="505" customWidth="1"/>
    <col min="5135" max="5140" width="9.140625" style="505" hidden="1" customWidth="1"/>
    <col min="5141" max="5376" width="9.140625" style="505" customWidth="1"/>
    <col min="5377" max="5377" width="5.57421875" style="505" customWidth="1"/>
    <col min="5378" max="5378" width="4.421875" style="505" customWidth="1"/>
    <col min="5379" max="5379" width="4.7109375" style="505" customWidth="1"/>
    <col min="5380" max="5380" width="12.7109375" style="505" customWidth="1"/>
    <col min="5381" max="5381" width="55.57421875" style="505" customWidth="1"/>
    <col min="5382" max="5382" width="4.7109375" style="505" customWidth="1"/>
    <col min="5383" max="5383" width="9.8515625" style="505" customWidth="1"/>
    <col min="5384" max="5384" width="9.7109375" style="505" customWidth="1"/>
    <col min="5385" max="5385" width="13.57421875" style="505" customWidth="1"/>
    <col min="5386" max="5389" width="9.140625" style="505" hidden="1" customWidth="1"/>
    <col min="5390" max="5390" width="5.28125" style="505" customWidth="1"/>
    <col min="5391" max="5396" width="9.140625" style="505" hidden="1" customWidth="1"/>
    <col min="5397" max="5632" width="9.140625" style="505" customWidth="1"/>
    <col min="5633" max="5633" width="5.57421875" style="505" customWidth="1"/>
    <col min="5634" max="5634" width="4.421875" style="505" customWidth="1"/>
    <col min="5635" max="5635" width="4.7109375" style="505" customWidth="1"/>
    <col min="5636" max="5636" width="12.7109375" style="505" customWidth="1"/>
    <col min="5637" max="5637" width="55.57421875" style="505" customWidth="1"/>
    <col min="5638" max="5638" width="4.7109375" style="505" customWidth="1"/>
    <col min="5639" max="5639" width="9.8515625" style="505" customWidth="1"/>
    <col min="5640" max="5640" width="9.7109375" style="505" customWidth="1"/>
    <col min="5641" max="5641" width="13.57421875" style="505" customWidth="1"/>
    <col min="5642" max="5645" width="9.140625" style="505" hidden="1" customWidth="1"/>
    <col min="5646" max="5646" width="5.28125" style="505" customWidth="1"/>
    <col min="5647" max="5652" width="9.140625" style="505" hidden="1" customWidth="1"/>
    <col min="5653" max="5888" width="9.140625" style="505" customWidth="1"/>
    <col min="5889" max="5889" width="5.57421875" style="505" customWidth="1"/>
    <col min="5890" max="5890" width="4.421875" style="505" customWidth="1"/>
    <col min="5891" max="5891" width="4.7109375" style="505" customWidth="1"/>
    <col min="5892" max="5892" width="12.7109375" style="505" customWidth="1"/>
    <col min="5893" max="5893" width="55.57421875" style="505" customWidth="1"/>
    <col min="5894" max="5894" width="4.7109375" style="505" customWidth="1"/>
    <col min="5895" max="5895" width="9.8515625" style="505" customWidth="1"/>
    <col min="5896" max="5896" width="9.7109375" style="505" customWidth="1"/>
    <col min="5897" max="5897" width="13.57421875" style="505" customWidth="1"/>
    <col min="5898" max="5901" width="9.140625" style="505" hidden="1" customWidth="1"/>
    <col min="5902" max="5902" width="5.28125" style="505" customWidth="1"/>
    <col min="5903" max="5908" width="9.140625" style="505" hidden="1" customWidth="1"/>
    <col min="5909" max="6144" width="9.140625" style="505" customWidth="1"/>
    <col min="6145" max="6145" width="5.57421875" style="505" customWidth="1"/>
    <col min="6146" max="6146" width="4.421875" style="505" customWidth="1"/>
    <col min="6147" max="6147" width="4.7109375" style="505" customWidth="1"/>
    <col min="6148" max="6148" width="12.7109375" style="505" customWidth="1"/>
    <col min="6149" max="6149" width="55.57421875" style="505" customWidth="1"/>
    <col min="6150" max="6150" width="4.7109375" style="505" customWidth="1"/>
    <col min="6151" max="6151" width="9.8515625" style="505" customWidth="1"/>
    <col min="6152" max="6152" width="9.7109375" style="505" customWidth="1"/>
    <col min="6153" max="6153" width="13.57421875" style="505" customWidth="1"/>
    <col min="6154" max="6157" width="9.140625" style="505" hidden="1" customWidth="1"/>
    <col min="6158" max="6158" width="5.28125" style="505" customWidth="1"/>
    <col min="6159" max="6164" width="9.140625" style="505" hidden="1" customWidth="1"/>
    <col min="6165" max="6400" width="9.140625" style="505" customWidth="1"/>
    <col min="6401" max="6401" width="5.57421875" style="505" customWidth="1"/>
    <col min="6402" max="6402" width="4.421875" style="505" customWidth="1"/>
    <col min="6403" max="6403" width="4.7109375" style="505" customWidth="1"/>
    <col min="6404" max="6404" width="12.7109375" style="505" customWidth="1"/>
    <col min="6405" max="6405" width="55.57421875" style="505" customWidth="1"/>
    <col min="6406" max="6406" width="4.7109375" style="505" customWidth="1"/>
    <col min="6407" max="6407" width="9.8515625" style="505" customWidth="1"/>
    <col min="6408" max="6408" width="9.7109375" style="505" customWidth="1"/>
    <col min="6409" max="6409" width="13.57421875" style="505" customWidth="1"/>
    <col min="6410" max="6413" width="9.140625" style="505" hidden="1" customWidth="1"/>
    <col min="6414" max="6414" width="5.28125" style="505" customWidth="1"/>
    <col min="6415" max="6420" width="9.140625" style="505" hidden="1" customWidth="1"/>
    <col min="6421" max="6656" width="9.140625" style="505" customWidth="1"/>
    <col min="6657" max="6657" width="5.57421875" style="505" customWidth="1"/>
    <col min="6658" max="6658" width="4.421875" style="505" customWidth="1"/>
    <col min="6659" max="6659" width="4.7109375" style="505" customWidth="1"/>
    <col min="6660" max="6660" width="12.7109375" style="505" customWidth="1"/>
    <col min="6661" max="6661" width="55.57421875" style="505" customWidth="1"/>
    <col min="6662" max="6662" width="4.7109375" style="505" customWidth="1"/>
    <col min="6663" max="6663" width="9.8515625" style="505" customWidth="1"/>
    <col min="6664" max="6664" width="9.7109375" style="505" customWidth="1"/>
    <col min="6665" max="6665" width="13.57421875" style="505" customWidth="1"/>
    <col min="6666" max="6669" width="9.140625" style="505" hidden="1" customWidth="1"/>
    <col min="6670" max="6670" width="5.28125" style="505" customWidth="1"/>
    <col min="6671" max="6676" width="9.140625" style="505" hidden="1" customWidth="1"/>
    <col min="6677" max="6912" width="9.140625" style="505" customWidth="1"/>
    <col min="6913" max="6913" width="5.57421875" style="505" customWidth="1"/>
    <col min="6914" max="6914" width="4.421875" style="505" customWidth="1"/>
    <col min="6915" max="6915" width="4.7109375" style="505" customWidth="1"/>
    <col min="6916" max="6916" width="12.7109375" style="505" customWidth="1"/>
    <col min="6917" max="6917" width="55.57421875" style="505" customWidth="1"/>
    <col min="6918" max="6918" width="4.7109375" style="505" customWidth="1"/>
    <col min="6919" max="6919" width="9.8515625" style="505" customWidth="1"/>
    <col min="6920" max="6920" width="9.7109375" style="505" customWidth="1"/>
    <col min="6921" max="6921" width="13.57421875" style="505" customWidth="1"/>
    <col min="6922" max="6925" width="9.140625" style="505" hidden="1" customWidth="1"/>
    <col min="6926" max="6926" width="5.28125" style="505" customWidth="1"/>
    <col min="6927" max="6932" width="9.140625" style="505" hidden="1" customWidth="1"/>
    <col min="6933" max="7168" width="9.140625" style="505" customWidth="1"/>
    <col min="7169" max="7169" width="5.57421875" style="505" customWidth="1"/>
    <col min="7170" max="7170" width="4.421875" style="505" customWidth="1"/>
    <col min="7171" max="7171" width="4.7109375" style="505" customWidth="1"/>
    <col min="7172" max="7172" width="12.7109375" style="505" customWidth="1"/>
    <col min="7173" max="7173" width="55.57421875" style="505" customWidth="1"/>
    <col min="7174" max="7174" width="4.7109375" style="505" customWidth="1"/>
    <col min="7175" max="7175" width="9.8515625" style="505" customWidth="1"/>
    <col min="7176" max="7176" width="9.7109375" style="505" customWidth="1"/>
    <col min="7177" max="7177" width="13.57421875" style="505" customWidth="1"/>
    <col min="7178" max="7181" width="9.140625" style="505" hidden="1" customWidth="1"/>
    <col min="7182" max="7182" width="5.28125" style="505" customWidth="1"/>
    <col min="7183" max="7188" width="9.140625" style="505" hidden="1" customWidth="1"/>
    <col min="7189" max="7424" width="9.140625" style="505" customWidth="1"/>
    <col min="7425" max="7425" width="5.57421875" style="505" customWidth="1"/>
    <col min="7426" max="7426" width="4.421875" style="505" customWidth="1"/>
    <col min="7427" max="7427" width="4.7109375" style="505" customWidth="1"/>
    <col min="7428" max="7428" width="12.7109375" style="505" customWidth="1"/>
    <col min="7429" max="7429" width="55.57421875" style="505" customWidth="1"/>
    <col min="7430" max="7430" width="4.7109375" style="505" customWidth="1"/>
    <col min="7431" max="7431" width="9.8515625" style="505" customWidth="1"/>
    <col min="7432" max="7432" width="9.7109375" style="505" customWidth="1"/>
    <col min="7433" max="7433" width="13.57421875" style="505" customWidth="1"/>
    <col min="7434" max="7437" width="9.140625" style="505" hidden="1" customWidth="1"/>
    <col min="7438" max="7438" width="5.28125" style="505" customWidth="1"/>
    <col min="7439" max="7444" width="9.140625" style="505" hidden="1" customWidth="1"/>
    <col min="7445" max="7680" width="9.140625" style="505" customWidth="1"/>
    <col min="7681" max="7681" width="5.57421875" style="505" customWidth="1"/>
    <col min="7682" max="7682" width="4.421875" style="505" customWidth="1"/>
    <col min="7683" max="7683" width="4.7109375" style="505" customWidth="1"/>
    <col min="7684" max="7684" width="12.7109375" style="505" customWidth="1"/>
    <col min="7685" max="7685" width="55.57421875" style="505" customWidth="1"/>
    <col min="7686" max="7686" width="4.7109375" style="505" customWidth="1"/>
    <col min="7687" max="7687" width="9.8515625" style="505" customWidth="1"/>
    <col min="7688" max="7688" width="9.7109375" style="505" customWidth="1"/>
    <col min="7689" max="7689" width="13.57421875" style="505" customWidth="1"/>
    <col min="7690" max="7693" width="9.140625" style="505" hidden="1" customWidth="1"/>
    <col min="7694" max="7694" width="5.28125" style="505" customWidth="1"/>
    <col min="7695" max="7700" width="9.140625" style="505" hidden="1" customWidth="1"/>
    <col min="7701" max="7936" width="9.140625" style="505" customWidth="1"/>
    <col min="7937" max="7937" width="5.57421875" style="505" customWidth="1"/>
    <col min="7938" max="7938" width="4.421875" style="505" customWidth="1"/>
    <col min="7939" max="7939" width="4.7109375" style="505" customWidth="1"/>
    <col min="7940" max="7940" width="12.7109375" style="505" customWidth="1"/>
    <col min="7941" max="7941" width="55.57421875" style="505" customWidth="1"/>
    <col min="7942" max="7942" width="4.7109375" style="505" customWidth="1"/>
    <col min="7943" max="7943" width="9.8515625" style="505" customWidth="1"/>
    <col min="7944" max="7944" width="9.7109375" style="505" customWidth="1"/>
    <col min="7945" max="7945" width="13.57421875" style="505" customWidth="1"/>
    <col min="7946" max="7949" width="9.140625" style="505" hidden="1" customWidth="1"/>
    <col min="7950" max="7950" width="5.28125" style="505" customWidth="1"/>
    <col min="7951" max="7956" width="9.140625" style="505" hidden="1" customWidth="1"/>
    <col min="7957" max="8192" width="9.140625" style="505" customWidth="1"/>
    <col min="8193" max="8193" width="5.57421875" style="505" customWidth="1"/>
    <col min="8194" max="8194" width="4.421875" style="505" customWidth="1"/>
    <col min="8195" max="8195" width="4.7109375" style="505" customWidth="1"/>
    <col min="8196" max="8196" width="12.7109375" style="505" customWidth="1"/>
    <col min="8197" max="8197" width="55.57421875" style="505" customWidth="1"/>
    <col min="8198" max="8198" width="4.7109375" style="505" customWidth="1"/>
    <col min="8199" max="8199" width="9.8515625" style="505" customWidth="1"/>
    <col min="8200" max="8200" width="9.7109375" style="505" customWidth="1"/>
    <col min="8201" max="8201" width="13.57421875" style="505" customWidth="1"/>
    <col min="8202" max="8205" width="9.140625" style="505" hidden="1" customWidth="1"/>
    <col min="8206" max="8206" width="5.28125" style="505" customWidth="1"/>
    <col min="8207" max="8212" width="9.140625" style="505" hidden="1" customWidth="1"/>
    <col min="8213" max="8448" width="9.140625" style="505" customWidth="1"/>
    <col min="8449" max="8449" width="5.57421875" style="505" customWidth="1"/>
    <col min="8450" max="8450" width="4.421875" style="505" customWidth="1"/>
    <col min="8451" max="8451" width="4.7109375" style="505" customWidth="1"/>
    <col min="8452" max="8452" width="12.7109375" style="505" customWidth="1"/>
    <col min="8453" max="8453" width="55.57421875" style="505" customWidth="1"/>
    <col min="8454" max="8454" width="4.7109375" style="505" customWidth="1"/>
    <col min="8455" max="8455" width="9.8515625" style="505" customWidth="1"/>
    <col min="8456" max="8456" width="9.7109375" style="505" customWidth="1"/>
    <col min="8457" max="8457" width="13.57421875" style="505" customWidth="1"/>
    <col min="8458" max="8461" width="9.140625" style="505" hidden="1" customWidth="1"/>
    <col min="8462" max="8462" width="5.28125" style="505" customWidth="1"/>
    <col min="8463" max="8468" width="9.140625" style="505" hidden="1" customWidth="1"/>
    <col min="8469" max="8704" width="9.140625" style="505" customWidth="1"/>
    <col min="8705" max="8705" width="5.57421875" style="505" customWidth="1"/>
    <col min="8706" max="8706" width="4.421875" style="505" customWidth="1"/>
    <col min="8707" max="8707" width="4.7109375" style="505" customWidth="1"/>
    <col min="8708" max="8708" width="12.7109375" style="505" customWidth="1"/>
    <col min="8709" max="8709" width="55.57421875" style="505" customWidth="1"/>
    <col min="8710" max="8710" width="4.7109375" style="505" customWidth="1"/>
    <col min="8711" max="8711" width="9.8515625" style="505" customWidth="1"/>
    <col min="8712" max="8712" width="9.7109375" style="505" customWidth="1"/>
    <col min="8713" max="8713" width="13.57421875" style="505" customWidth="1"/>
    <col min="8714" max="8717" width="9.140625" style="505" hidden="1" customWidth="1"/>
    <col min="8718" max="8718" width="5.28125" style="505" customWidth="1"/>
    <col min="8719" max="8724" width="9.140625" style="505" hidden="1" customWidth="1"/>
    <col min="8725" max="8960" width="9.140625" style="505" customWidth="1"/>
    <col min="8961" max="8961" width="5.57421875" style="505" customWidth="1"/>
    <col min="8962" max="8962" width="4.421875" style="505" customWidth="1"/>
    <col min="8963" max="8963" width="4.7109375" style="505" customWidth="1"/>
    <col min="8964" max="8964" width="12.7109375" style="505" customWidth="1"/>
    <col min="8965" max="8965" width="55.57421875" style="505" customWidth="1"/>
    <col min="8966" max="8966" width="4.7109375" style="505" customWidth="1"/>
    <col min="8967" max="8967" width="9.8515625" style="505" customWidth="1"/>
    <col min="8968" max="8968" width="9.7109375" style="505" customWidth="1"/>
    <col min="8969" max="8969" width="13.57421875" style="505" customWidth="1"/>
    <col min="8970" max="8973" width="9.140625" style="505" hidden="1" customWidth="1"/>
    <col min="8974" max="8974" width="5.28125" style="505" customWidth="1"/>
    <col min="8975" max="8980" width="9.140625" style="505" hidden="1" customWidth="1"/>
    <col min="8981" max="9216" width="9.140625" style="505" customWidth="1"/>
    <col min="9217" max="9217" width="5.57421875" style="505" customWidth="1"/>
    <col min="9218" max="9218" width="4.421875" style="505" customWidth="1"/>
    <col min="9219" max="9219" width="4.7109375" style="505" customWidth="1"/>
    <col min="9220" max="9220" width="12.7109375" style="505" customWidth="1"/>
    <col min="9221" max="9221" width="55.57421875" style="505" customWidth="1"/>
    <col min="9222" max="9222" width="4.7109375" style="505" customWidth="1"/>
    <col min="9223" max="9223" width="9.8515625" style="505" customWidth="1"/>
    <col min="9224" max="9224" width="9.7109375" style="505" customWidth="1"/>
    <col min="9225" max="9225" width="13.57421875" style="505" customWidth="1"/>
    <col min="9226" max="9229" width="9.140625" style="505" hidden="1" customWidth="1"/>
    <col min="9230" max="9230" width="5.28125" style="505" customWidth="1"/>
    <col min="9231" max="9236" width="9.140625" style="505" hidden="1" customWidth="1"/>
    <col min="9237" max="9472" width="9.140625" style="505" customWidth="1"/>
    <col min="9473" max="9473" width="5.57421875" style="505" customWidth="1"/>
    <col min="9474" max="9474" width="4.421875" style="505" customWidth="1"/>
    <col min="9475" max="9475" width="4.7109375" style="505" customWidth="1"/>
    <col min="9476" max="9476" width="12.7109375" style="505" customWidth="1"/>
    <col min="9477" max="9477" width="55.57421875" style="505" customWidth="1"/>
    <col min="9478" max="9478" width="4.7109375" style="505" customWidth="1"/>
    <col min="9479" max="9479" width="9.8515625" style="505" customWidth="1"/>
    <col min="9480" max="9480" width="9.7109375" style="505" customWidth="1"/>
    <col min="9481" max="9481" width="13.57421875" style="505" customWidth="1"/>
    <col min="9482" max="9485" width="9.140625" style="505" hidden="1" customWidth="1"/>
    <col min="9486" max="9486" width="5.28125" style="505" customWidth="1"/>
    <col min="9487" max="9492" width="9.140625" style="505" hidden="1" customWidth="1"/>
    <col min="9493" max="9728" width="9.140625" style="505" customWidth="1"/>
    <col min="9729" max="9729" width="5.57421875" style="505" customWidth="1"/>
    <col min="9730" max="9730" width="4.421875" style="505" customWidth="1"/>
    <col min="9731" max="9731" width="4.7109375" style="505" customWidth="1"/>
    <col min="9732" max="9732" width="12.7109375" style="505" customWidth="1"/>
    <col min="9733" max="9733" width="55.57421875" style="505" customWidth="1"/>
    <col min="9734" max="9734" width="4.7109375" style="505" customWidth="1"/>
    <col min="9735" max="9735" width="9.8515625" style="505" customWidth="1"/>
    <col min="9736" max="9736" width="9.7109375" style="505" customWidth="1"/>
    <col min="9737" max="9737" width="13.57421875" style="505" customWidth="1"/>
    <col min="9738" max="9741" width="9.140625" style="505" hidden="1" customWidth="1"/>
    <col min="9742" max="9742" width="5.28125" style="505" customWidth="1"/>
    <col min="9743" max="9748" width="9.140625" style="505" hidden="1" customWidth="1"/>
    <col min="9749" max="9984" width="9.140625" style="505" customWidth="1"/>
    <col min="9985" max="9985" width="5.57421875" style="505" customWidth="1"/>
    <col min="9986" max="9986" width="4.421875" style="505" customWidth="1"/>
    <col min="9987" max="9987" width="4.7109375" style="505" customWidth="1"/>
    <col min="9988" max="9988" width="12.7109375" style="505" customWidth="1"/>
    <col min="9989" max="9989" width="55.57421875" style="505" customWidth="1"/>
    <col min="9990" max="9990" width="4.7109375" style="505" customWidth="1"/>
    <col min="9991" max="9991" width="9.8515625" style="505" customWidth="1"/>
    <col min="9992" max="9992" width="9.7109375" style="505" customWidth="1"/>
    <col min="9993" max="9993" width="13.57421875" style="505" customWidth="1"/>
    <col min="9994" max="9997" width="9.140625" style="505" hidden="1" customWidth="1"/>
    <col min="9998" max="9998" width="5.28125" style="505" customWidth="1"/>
    <col min="9999" max="10004" width="9.140625" style="505" hidden="1" customWidth="1"/>
    <col min="10005" max="10240" width="9.140625" style="505" customWidth="1"/>
    <col min="10241" max="10241" width="5.57421875" style="505" customWidth="1"/>
    <col min="10242" max="10242" width="4.421875" style="505" customWidth="1"/>
    <col min="10243" max="10243" width="4.7109375" style="505" customWidth="1"/>
    <col min="10244" max="10244" width="12.7109375" style="505" customWidth="1"/>
    <col min="10245" max="10245" width="55.57421875" style="505" customWidth="1"/>
    <col min="10246" max="10246" width="4.7109375" style="505" customWidth="1"/>
    <col min="10247" max="10247" width="9.8515625" style="505" customWidth="1"/>
    <col min="10248" max="10248" width="9.7109375" style="505" customWidth="1"/>
    <col min="10249" max="10249" width="13.57421875" style="505" customWidth="1"/>
    <col min="10250" max="10253" width="9.140625" style="505" hidden="1" customWidth="1"/>
    <col min="10254" max="10254" width="5.28125" style="505" customWidth="1"/>
    <col min="10255" max="10260" width="9.140625" style="505" hidden="1" customWidth="1"/>
    <col min="10261" max="10496" width="9.140625" style="505" customWidth="1"/>
    <col min="10497" max="10497" width="5.57421875" style="505" customWidth="1"/>
    <col min="10498" max="10498" width="4.421875" style="505" customWidth="1"/>
    <col min="10499" max="10499" width="4.7109375" style="505" customWidth="1"/>
    <col min="10500" max="10500" width="12.7109375" style="505" customWidth="1"/>
    <col min="10501" max="10501" width="55.57421875" style="505" customWidth="1"/>
    <col min="10502" max="10502" width="4.7109375" style="505" customWidth="1"/>
    <col min="10503" max="10503" width="9.8515625" style="505" customWidth="1"/>
    <col min="10504" max="10504" width="9.7109375" style="505" customWidth="1"/>
    <col min="10505" max="10505" width="13.57421875" style="505" customWidth="1"/>
    <col min="10506" max="10509" width="9.140625" style="505" hidden="1" customWidth="1"/>
    <col min="10510" max="10510" width="5.28125" style="505" customWidth="1"/>
    <col min="10511" max="10516" width="9.140625" style="505" hidden="1" customWidth="1"/>
    <col min="10517" max="10752" width="9.140625" style="505" customWidth="1"/>
    <col min="10753" max="10753" width="5.57421875" style="505" customWidth="1"/>
    <col min="10754" max="10754" width="4.421875" style="505" customWidth="1"/>
    <col min="10755" max="10755" width="4.7109375" style="505" customWidth="1"/>
    <col min="10756" max="10756" width="12.7109375" style="505" customWidth="1"/>
    <col min="10757" max="10757" width="55.57421875" style="505" customWidth="1"/>
    <col min="10758" max="10758" width="4.7109375" style="505" customWidth="1"/>
    <col min="10759" max="10759" width="9.8515625" style="505" customWidth="1"/>
    <col min="10760" max="10760" width="9.7109375" style="505" customWidth="1"/>
    <col min="10761" max="10761" width="13.57421875" style="505" customWidth="1"/>
    <col min="10762" max="10765" width="9.140625" style="505" hidden="1" customWidth="1"/>
    <col min="10766" max="10766" width="5.28125" style="505" customWidth="1"/>
    <col min="10767" max="10772" width="9.140625" style="505" hidden="1" customWidth="1"/>
    <col min="10773" max="11008" width="9.140625" style="505" customWidth="1"/>
    <col min="11009" max="11009" width="5.57421875" style="505" customWidth="1"/>
    <col min="11010" max="11010" width="4.421875" style="505" customWidth="1"/>
    <col min="11011" max="11011" width="4.7109375" style="505" customWidth="1"/>
    <col min="11012" max="11012" width="12.7109375" style="505" customWidth="1"/>
    <col min="11013" max="11013" width="55.57421875" style="505" customWidth="1"/>
    <col min="11014" max="11014" width="4.7109375" style="505" customWidth="1"/>
    <col min="11015" max="11015" width="9.8515625" style="505" customWidth="1"/>
    <col min="11016" max="11016" width="9.7109375" style="505" customWidth="1"/>
    <col min="11017" max="11017" width="13.57421875" style="505" customWidth="1"/>
    <col min="11018" max="11021" width="9.140625" style="505" hidden="1" customWidth="1"/>
    <col min="11022" max="11022" width="5.28125" style="505" customWidth="1"/>
    <col min="11023" max="11028" width="9.140625" style="505" hidden="1" customWidth="1"/>
    <col min="11029" max="11264" width="9.140625" style="505" customWidth="1"/>
    <col min="11265" max="11265" width="5.57421875" style="505" customWidth="1"/>
    <col min="11266" max="11266" width="4.421875" style="505" customWidth="1"/>
    <col min="11267" max="11267" width="4.7109375" style="505" customWidth="1"/>
    <col min="11268" max="11268" width="12.7109375" style="505" customWidth="1"/>
    <col min="11269" max="11269" width="55.57421875" style="505" customWidth="1"/>
    <col min="11270" max="11270" width="4.7109375" style="505" customWidth="1"/>
    <col min="11271" max="11271" width="9.8515625" style="505" customWidth="1"/>
    <col min="11272" max="11272" width="9.7109375" style="505" customWidth="1"/>
    <col min="11273" max="11273" width="13.57421875" style="505" customWidth="1"/>
    <col min="11274" max="11277" width="9.140625" style="505" hidden="1" customWidth="1"/>
    <col min="11278" max="11278" width="5.28125" style="505" customWidth="1"/>
    <col min="11279" max="11284" width="9.140625" style="505" hidden="1" customWidth="1"/>
    <col min="11285" max="11520" width="9.140625" style="505" customWidth="1"/>
    <col min="11521" max="11521" width="5.57421875" style="505" customWidth="1"/>
    <col min="11522" max="11522" width="4.421875" style="505" customWidth="1"/>
    <col min="11523" max="11523" width="4.7109375" style="505" customWidth="1"/>
    <col min="11524" max="11524" width="12.7109375" style="505" customWidth="1"/>
    <col min="11525" max="11525" width="55.57421875" style="505" customWidth="1"/>
    <col min="11526" max="11526" width="4.7109375" style="505" customWidth="1"/>
    <col min="11527" max="11527" width="9.8515625" style="505" customWidth="1"/>
    <col min="11528" max="11528" width="9.7109375" style="505" customWidth="1"/>
    <col min="11529" max="11529" width="13.57421875" style="505" customWidth="1"/>
    <col min="11530" max="11533" width="9.140625" style="505" hidden="1" customWidth="1"/>
    <col min="11534" max="11534" width="5.28125" style="505" customWidth="1"/>
    <col min="11535" max="11540" width="9.140625" style="505" hidden="1" customWidth="1"/>
    <col min="11541" max="11776" width="9.140625" style="505" customWidth="1"/>
    <col min="11777" max="11777" width="5.57421875" style="505" customWidth="1"/>
    <col min="11778" max="11778" width="4.421875" style="505" customWidth="1"/>
    <col min="11779" max="11779" width="4.7109375" style="505" customWidth="1"/>
    <col min="11780" max="11780" width="12.7109375" style="505" customWidth="1"/>
    <col min="11781" max="11781" width="55.57421875" style="505" customWidth="1"/>
    <col min="11782" max="11782" width="4.7109375" style="505" customWidth="1"/>
    <col min="11783" max="11783" width="9.8515625" style="505" customWidth="1"/>
    <col min="11784" max="11784" width="9.7109375" style="505" customWidth="1"/>
    <col min="11785" max="11785" width="13.57421875" style="505" customWidth="1"/>
    <col min="11786" max="11789" width="9.140625" style="505" hidden="1" customWidth="1"/>
    <col min="11790" max="11790" width="5.28125" style="505" customWidth="1"/>
    <col min="11791" max="11796" width="9.140625" style="505" hidden="1" customWidth="1"/>
    <col min="11797" max="12032" width="9.140625" style="505" customWidth="1"/>
    <col min="12033" max="12033" width="5.57421875" style="505" customWidth="1"/>
    <col min="12034" max="12034" width="4.421875" style="505" customWidth="1"/>
    <col min="12035" max="12035" width="4.7109375" style="505" customWidth="1"/>
    <col min="12036" max="12036" width="12.7109375" style="505" customWidth="1"/>
    <col min="12037" max="12037" width="55.57421875" style="505" customWidth="1"/>
    <col min="12038" max="12038" width="4.7109375" style="505" customWidth="1"/>
    <col min="12039" max="12039" width="9.8515625" style="505" customWidth="1"/>
    <col min="12040" max="12040" width="9.7109375" style="505" customWidth="1"/>
    <col min="12041" max="12041" width="13.57421875" style="505" customWidth="1"/>
    <col min="12042" max="12045" width="9.140625" style="505" hidden="1" customWidth="1"/>
    <col min="12046" max="12046" width="5.28125" style="505" customWidth="1"/>
    <col min="12047" max="12052" width="9.140625" style="505" hidden="1" customWidth="1"/>
    <col min="12053" max="12288" width="9.140625" style="505" customWidth="1"/>
    <col min="12289" max="12289" width="5.57421875" style="505" customWidth="1"/>
    <col min="12290" max="12290" width="4.421875" style="505" customWidth="1"/>
    <col min="12291" max="12291" width="4.7109375" style="505" customWidth="1"/>
    <col min="12292" max="12292" width="12.7109375" style="505" customWidth="1"/>
    <col min="12293" max="12293" width="55.57421875" style="505" customWidth="1"/>
    <col min="12294" max="12294" width="4.7109375" style="505" customWidth="1"/>
    <col min="12295" max="12295" width="9.8515625" style="505" customWidth="1"/>
    <col min="12296" max="12296" width="9.7109375" style="505" customWidth="1"/>
    <col min="12297" max="12297" width="13.57421875" style="505" customWidth="1"/>
    <col min="12298" max="12301" width="9.140625" style="505" hidden="1" customWidth="1"/>
    <col min="12302" max="12302" width="5.28125" style="505" customWidth="1"/>
    <col min="12303" max="12308" width="9.140625" style="505" hidden="1" customWidth="1"/>
    <col min="12309" max="12544" width="9.140625" style="505" customWidth="1"/>
    <col min="12545" max="12545" width="5.57421875" style="505" customWidth="1"/>
    <col min="12546" max="12546" width="4.421875" style="505" customWidth="1"/>
    <col min="12547" max="12547" width="4.7109375" style="505" customWidth="1"/>
    <col min="12548" max="12548" width="12.7109375" style="505" customWidth="1"/>
    <col min="12549" max="12549" width="55.57421875" style="505" customWidth="1"/>
    <col min="12550" max="12550" width="4.7109375" style="505" customWidth="1"/>
    <col min="12551" max="12551" width="9.8515625" style="505" customWidth="1"/>
    <col min="12552" max="12552" width="9.7109375" style="505" customWidth="1"/>
    <col min="12553" max="12553" width="13.57421875" style="505" customWidth="1"/>
    <col min="12554" max="12557" width="9.140625" style="505" hidden="1" customWidth="1"/>
    <col min="12558" max="12558" width="5.28125" style="505" customWidth="1"/>
    <col min="12559" max="12564" width="9.140625" style="505" hidden="1" customWidth="1"/>
    <col min="12565" max="12800" width="9.140625" style="505" customWidth="1"/>
    <col min="12801" max="12801" width="5.57421875" style="505" customWidth="1"/>
    <col min="12802" max="12802" width="4.421875" style="505" customWidth="1"/>
    <col min="12803" max="12803" width="4.7109375" style="505" customWidth="1"/>
    <col min="12804" max="12804" width="12.7109375" style="505" customWidth="1"/>
    <col min="12805" max="12805" width="55.57421875" style="505" customWidth="1"/>
    <col min="12806" max="12806" width="4.7109375" style="505" customWidth="1"/>
    <col min="12807" max="12807" width="9.8515625" style="505" customWidth="1"/>
    <col min="12808" max="12808" width="9.7109375" style="505" customWidth="1"/>
    <col min="12809" max="12809" width="13.57421875" style="505" customWidth="1"/>
    <col min="12810" max="12813" width="9.140625" style="505" hidden="1" customWidth="1"/>
    <col min="12814" max="12814" width="5.28125" style="505" customWidth="1"/>
    <col min="12815" max="12820" width="9.140625" style="505" hidden="1" customWidth="1"/>
    <col min="12821" max="13056" width="9.140625" style="505" customWidth="1"/>
    <col min="13057" max="13057" width="5.57421875" style="505" customWidth="1"/>
    <col min="13058" max="13058" width="4.421875" style="505" customWidth="1"/>
    <col min="13059" max="13059" width="4.7109375" style="505" customWidth="1"/>
    <col min="13060" max="13060" width="12.7109375" style="505" customWidth="1"/>
    <col min="13061" max="13061" width="55.57421875" style="505" customWidth="1"/>
    <col min="13062" max="13062" width="4.7109375" style="505" customWidth="1"/>
    <col min="13063" max="13063" width="9.8515625" style="505" customWidth="1"/>
    <col min="13064" max="13064" width="9.7109375" style="505" customWidth="1"/>
    <col min="13065" max="13065" width="13.57421875" style="505" customWidth="1"/>
    <col min="13066" max="13069" width="9.140625" style="505" hidden="1" customWidth="1"/>
    <col min="13070" max="13070" width="5.28125" style="505" customWidth="1"/>
    <col min="13071" max="13076" width="9.140625" style="505" hidden="1" customWidth="1"/>
    <col min="13077" max="13312" width="9.140625" style="505" customWidth="1"/>
    <col min="13313" max="13313" width="5.57421875" style="505" customWidth="1"/>
    <col min="13314" max="13314" width="4.421875" style="505" customWidth="1"/>
    <col min="13315" max="13315" width="4.7109375" style="505" customWidth="1"/>
    <col min="13316" max="13316" width="12.7109375" style="505" customWidth="1"/>
    <col min="13317" max="13317" width="55.57421875" style="505" customWidth="1"/>
    <col min="13318" max="13318" width="4.7109375" style="505" customWidth="1"/>
    <col min="13319" max="13319" width="9.8515625" style="505" customWidth="1"/>
    <col min="13320" max="13320" width="9.7109375" style="505" customWidth="1"/>
    <col min="13321" max="13321" width="13.57421875" style="505" customWidth="1"/>
    <col min="13322" max="13325" width="9.140625" style="505" hidden="1" customWidth="1"/>
    <col min="13326" max="13326" width="5.28125" style="505" customWidth="1"/>
    <col min="13327" max="13332" width="9.140625" style="505" hidden="1" customWidth="1"/>
    <col min="13333" max="13568" width="9.140625" style="505" customWidth="1"/>
    <col min="13569" max="13569" width="5.57421875" style="505" customWidth="1"/>
    <col min="13570" max="13570" width="4.421875" style="505" customWidth="1"/>
    <col min="13571" max="13571" width="4.7109375" style="505" customWidth="1"/>
    <col min="13572" max="13572" width="12.7109375" style="505" customWidth="1"/>
    <col min="13573" max="13573" width="55.57421875" style="505" customWidth="1"/>
    <col min="13574" max="13574" width="4.7109375" style="505" customWidth="1"/>
    <col min="13575" max="13575" width="9.8515625" style="505" customWidth="1"/>
    <col min="13576" max="13576" width="9.7109375" style="505" customWidth="1"/>
    <col min="13577" max="13577" width="13.57421875" style="505" customWidth="1"/>
    <col min="13578" max="13581" width="9.140625" style="505" hidden="1" customWidth="1"/>
    <col min="13582" max="13582" width="5.28125" style="505" customWidth="1"/>
    <col min="13583" max="13588" width="9.140625" style="505" hidden="1" customWidth="1"/>
    <col min="13589" max="13824" width="9.140625" style="505" customWidth="1"/>
    <col min="13825" max="13825" width="5.57421875" style="505" customWidth="1"/>
    <col min="13826" max="13826" width="4.421875" style="505" customWidth="1"/>
    <col min="13827" max="13827" width="4.7109375" style="505" customWidth="1"/>
    <col min="13828" max="13828" width="12.7109375" style="505" customWidth="1"/>
    <col min="13829" max="13829" width="55.57421875" style="505" customWidth="1"/>
    <col min="13830" max="13830" width="4.7109375" style="505" customWidth="1"/>
    <col min="13831" max="13831" width="9.8515625" style="505" customWidth="1"/>
    <col min="13832" max="13832" width="9.7109375" style="505" customWidth="1"/>
    <col min="13833" max="13833" width="13.57421875" style="505" customWidth="1"/>
    <col min="13834" max="13837" width="9.140625" style="505" hidden="1" customWidth="1"/>
    <col min="13838" max="13838" width="5.28125" style="505" customWidth="1"/>
    <col min="13839" max="13844" width="9.140625" style="505" hidden="1" customWidth="1"/>
    <col min="13845" max="14080" width="9.140625" style="505" customWidth="1"/>
    <col min="14081" max="14081" width="5.57421875" style="505" customWidth="1"/>
    <col min="14082" max="14082" width="4.421875" style="505" customWidth="1"/>
    <col min="14083" max="14083" width="4.7109375" style="505" customWidth="1"/>
    <col min="14084" max="14084" width="12.7109375" style="505" customWidth="1"/>
    <col min="14085" max="14085" width="55.57421875" style="505" customWidth="1"/>
    <col min="14086" max="14086" width="4.7109375" style="505" customWidth="1"/>
    <col min="14087" max="14087" width="9.8515625" style="505" customWidth="1"/>
    <col min="14088" max="14088" width="9.7109375" style="505" customWidth="1"/>
    <col min="14089" max="14089" width="13.57421875" style="505" customWidth="1"/>
    <col min="14090" max="14093" width="9.140625" style="505" hidden="1" customWidth="1"/>
    <col min="14094" max="14094" width="5.28125" style="505" customWidth="1"/>
    <col min="14095" max="14100" width="9.140625" style="505" hidden="1" customWidth="1"/>
    <col min="14101" max="14336" width="9.140625" style="505" customWidth="1"/>
    <col min="14337" max="14337" width="5.57421875" style="505" customWidth="1"/>
    <col min="14338" max="14338" width="4.421875" style="505" customWidth="1"/>
    <col min="14339" max="14339" width="4.7109375" style="505" customWidth="1"/>
    <col min="14340" max="14340" width="12.7109375" style="505" customWidth="1"/>
    <col min="14341" max="14341" width="55.57421875" style="505" customWidth="1"/>
    <col min="14342" max="14342" width="4.7109375" style="505" customWidth="1"/>
    <col min="14343" max="14343" width="9.8515625" style="505" customWidth="1"/>
    <col min="14344" max="14344" width="9.7109375" style="505" customWidth="1"/>
    <col min="14345" max="14345" width="13.57421875" style="505" customWidth="1"/>
    <col min="14346" max="14349" width="9.140625" style="505" hidden="1" customWidth="1"/>
    <col min="14350" max="14350" width="5.28125" style="505" customWidth="1"/>
    <col min="14351" max="14356" width="9.140625" style="505" hidden="1" customWidth="1"/>
    <col min="14357" max="14592" width="9.140625" style="505" customWidth="1"/>
    <col min="14593" max="14593" width="5.57421875" style="505" customWidth="1"/>
    <col min="14594" max="14594" width="4.421875" style="505" customWidth="1"/>
    <col min="14595" max="14595" width="4.7109375" style="505" customWidth="1"/>
    <col min="14596" max="14596" width="12.7109375" style="505" customWidth="1"/>
    <col min="14597" max="14597" width="55.57421875" style="505" customWidth="1"/>
    <col min="14598" max="14598" width="4.7109375" style="505" customWidth="1"/>
    <col min="14599" max="14599" width="9.8515625" style="505" customWidth="1"/>
    <col min="14600" max="14600" width="9.7109375" style="505" customWidth="1"/>
    <col min="14601" max="14601" width="13.57421875" style="505" customWidth="1"/>
    <col min="14602" max="14605" width="9.140625" style="505" hidden="1" customWidth="1"/>
    <col min="14606" max="14606" width="5.28125" style="505" customWidth="1"/>
    <col min="14607" max="14612" width="9.140625" style="505" hidden="1" customWidth="1"/>
    <col min="14613" max="14848" width="9.140625" style="505" customWidth="1"/>
    <col min="14849" max="14849" width="5.57421875" style="505" customWidth="1"/>
    <col min="14850" max="14850" width="4.421875" style="505" customWidth="1"/>
    <col min="14851" max="14851" width="4.7109375" style="505" customWidth="1"/>
    <col min="14852" max="14852" width="12.7109375" style="505" customWidth="1"/>
    <col min="14853" max="14853" width="55.57421875" style="505" customWidth="1"/>
    <col min="14854" max="14854" width="4.7109375" style="505" customWidth="1"/>
    <col min="14855" max="14855" width="9.8515625" style="505" customWidth="1"/>
    <col min="14856" max="14856" width="9.7109375" style="505" customWidth="1"/>
    <col min="14857" max="14857" width="13.57421875" style="505" customWidth="1"/>
    <col min="14858" max="14861" width="9.140625" style="505" hidden="1" customWidth="1"/>
    <col min="14862" max="14862" width="5.28125" style="505" customWidth="1"/>
    <col min="14863" max="14868" width="9.140625" style="505" hidden="1" customWidth="1"/>
    <col min="14869" max="15104" width="9.140625" style="505" customWidth="1"/>
    <col min="15105" max="15105" width="5.57421875" style="505" customWidth="1"/>
    <col min="15106" max="15106" width="4.421875" style="505" customWidth="1"/>
    <col min="15107" max="15107" width="4.7109375" style="505" customWidth="1"/>
    <col min="15108" max="15108" width="12.7109375" style="505" customWidth="1"/>
    <col min="15109" max="15109" width="55.57421875" style="505" customWidth="1"/>
    <col min="15110" max="15110" width="4.7109375" style="505" customWidth="1"/>
    <col min="15111" max="15111" width="9.8515625" style="505" customWidth="1"/>
    <col min="15112" max="15112" width="9.7109375" style="505" customWidth="1"/>
    <col min="15113" max="15113" width="13.57421875" style="505" customWidth="1"/>
    <col min="15114" max="15117" width="9.140625" style="505" hidden="1" customWidth="1"/>
    <col min="15118" max="15118" width="5.28125" style="505" customWidth="1"/>
    <col min="15119" max="15124" width="9.140625" style="505" hidden="1" customWidth="1"/>
    <col min="15125" max="15360" width="9.140625" style="505" customWidth="1"/>
    <col min="15361" max="15361" width="5.57421875" style="505" customWidth="1"/>
    <col min="15362" max="15362" width="4.421875" style="505" customWidth="1"/>
    <col min="15363" max="15363" width="4.7109375" style="505" customWidth="1"/>
    <col min="15364" max="15364" width="12.7109375" style="505" customWidth="1"/>
    <col min="15365" max="15365" width="55.57421875" style="505" customWidth="1"/>
    <col min="15366" max="15366" width="4.7109375" style="505" customWidth="1"/>
    <col min="15367" max="15367" width="9.8515625" style="505" customWidth="1"/>
    <col min="15368" max="15368" width="9.7109375" style="505" customWidth="1"/>
    <col min="15369" max="15369" width="13.57421875" style="505" customWidth="1"/>
    <col min="15370" max="15373" width="9.140625" style="505" hidden="1" customWidth="1"/>
    <col min="15374" max="15374" width="5.28125" style="505" customWidth="1"/>
    <col min="15375" max="15380" width="9.140625" style="505" hidden="1" customWidth="1"/>
    <col min="15381" max="15616" width="9.140625" style="505" customWidth="1"/>
    <col min="15617" max="15617" width="5.57421875" style="505" customWidth="1"/>
    <col min="15618" max="15618" width="4.421875" style="505" customWidth="1"/>
    <col min="15619" max="15619" width="4.7109375" style="505" customWidth="1"/>
    <col min="15620" max="15620" width="12.7109375" style="505" customWidth="1"/>
    <col min="15621" max="15621" width="55.57421875" style="505" customWidth="1"/>
    <col min="15622" max="15622" width="4.7109375" style="505" customWidth="1"/>
    <col min="15623" max="15623" width="9.8515625" style="505" customWidth="1"/>
    <col min="15624" max="15624" width="9.7109375" style="505" customWidth="1"/>
    <col min="15625" max="15625" width="13.57421875" style="505" customWidth="1"/>
    <col min="15626" max="15629" width="9.140625" style="505" hidden="1" customWidth="1"/>
    <col min="15630" max="15630" width="5.28125" style="505" customWidth="1"/>
    <col min="15631" max="15636" width="9.140625" style="505" hidden="1" customWidth="1"/>
    <col min="15637" max="15872" width="9.140625" style="505" customWidth="1"/>
    <col min="15873" max="15873" width="5.57421875" style="505" customWidth="1"/>
    <col min="15874" max="15874" width="4.421875" style="505" customWidth="1"/>
    <col min="15875" max="15875" width="4.7109375" style="505" customWidth="1"/>
    <col min="15876" max="15876" width="12.7109375" style="505" customWidth="1"/>
    <col min="15877" max="15877" width="55.57421875" style="505" customWidth="1"/>
    <col min="15878" max="15878" width="4.7109375" style="505" customWidth="1"/>
    <col min="15879" max="15879" width="9.8515625" style="505" customWidth="1"/>
    <col min="15880" max="15880" width="9.7109375" style="505" customWidth="1"/>
    <col min="15881" max="15881" width="13.57421875" style="505" customWidth="1"/>
    <col min="15882" max="15885" width="9.140625" style="505" hidden="1" customWidth="1"/>
    <col min="15886" max="15886" width="5.28125" style="505" customWidth="1"/>
    <col min="15887" max="15892" width="9.140625" style="505" hidden="1" customWidth="1"/>
    <col min="15893" max="16128" width="9.140625" style="505" customWidth="1"/>
    <col min="16129" max="16129" width="5.57421875" style="505" customWidth="1"/>
    <col min="16130" max="16130" width="4.421875" style="505" customWidth="1"/>
    <col min="16131" max="16131" width="4.7109375" style="505" customWidth="1"/>
    <col min="16132" max="16132" width="12.7109375" style="505" customWidth="1"/>
    <col min="16133" max="16133" width="55.57421875" style="505" customWidth="1"/>
    <col min="16134" max="16134" width="4.7109375" style="505" customWidth="1"/>
    <col min="16135" max="16135" width="9.8515625" style="505" customWidth="1"/>
    <col min="16136" max="16136" width="9.7109375" style="505" customWidth="1"/>
    <col min="16137" max="16137" width="13.57421875" style="505" customWidth="1"/>
    <col min="16138" max="16141" width="9.140625" style="505" hidden="1" customWidth="1"/>
    <col min="16142" max="16142" width="5.28125" style="505" customWidth="1"/>
    <col min="16143" max="16148" width="9.140625" style="505" hidden="1" customWidth="1"/>
    <col min="16149" max="16384" width="9.140625" style="505" customWidth="1"/>
  </cols>
  <sheetData>
    <row r="1" spans="1:23" ht="18">
      <c r="A1" s="502" t="s">
        <v>110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4"/>
      <c r="P1" s="504"/>
      <c r="Q1" s="503"/>
      <c r="R1" s="503"/>
      <c r="S1" s="503"/>
      <c r="T1" s="503"/>
      <c r="U1" s="572"/>
      <c r="V1" s="572"/>
      <c r="W1" s="572"/>
    </row>
    <row r="2" spans="1:23" ht="15">
      <c r="A2" s="506" t="s">
        <v>111</v>
      </c>
      <c r="B2" s="507"/>
      <c r="C2" s="508" t="s">
        <v>3202</v>
      </c>
      <c r="D2" s="509"/>
      <c r="E2" s="509"/>
      <c r="F2" s="507"/>
      <c r="G2" s="507"/>
      <c r="H2" s="507"/>
      <c r="I2" s="507"/>
      <c r="J2" s="507"/>
      <c r="K2" s="507"/>
      <c r="L2" s="503"/>
      <c r="M2" s="503"/>
      <c r="N2" s="503"/>
      <c r="O2" s="504"/>
      <c r="P2" s="504"/>
      <c r="Q2" s="503"/>
      <c r="R2" s="503"/>
      <c r="S2" s="503"/>
      <c r="T2" s="503"/>
      <c r="U2" s="572"/>
      <c r="V2" s="572"/>
      <c r="W2" s="572"/>
    </row>
    <row r="3" spans="1:23" ht="15">
      <c r="A3" s="506" t="s">
        <v>112</v>
      </c>
      <c r="B3" s="507"/>
      <c r="C3" s="508" t="s">
        <v>3232</v>
      </c>
      <c r="D3" s="509"/>
      <c r="E3" s="509"/>
      <c r="F3" s="507"/>
      <c r="G3" s="507"/>
      <c r="H3" s="507"/>
      <c r="I3" s="508"/>
      <c r="J3" s="509"/>
      <c r="K3" s="509"/>
      <c r="L3" s="503"/>
      <c r="M3" s="503"/>
      <c r="N3" s="503"/>
      <c r="O3" s="504"/>
      <c r="P3" s="504"/>
      <c r="Q3" s="503"/>
      <c r="R3" s="503"/>
      <c r="S3" s="503"/>
      <c r="T3" s="503"/>
      <c r="U3" s="572"/>
      <c r="V3" s="572"/>
      <c r="W3" s="572"/>
    </row>
    <row r="4" spans="1:23" ht="15">
      <c r="A4" s="506" t="s">
        <v>113</v>
      </c>
      <c r="B4" s="507"/>
      <c r="C4" s="508" t="s">
        <v>2126</v>
      </c>
      <c r="D4" s="509"/>
      <c r="E4" s="509"/>
      <c r="F4" s="507"/>
      <c r="G4" s="507"/>
      <c r="H4" s="507"/>
      <c r="I4" s="508"/>
      <c r="J4" s="509"/>
      <c r="K4" s="509"/>
      <c r="L4" s="503"/>
      <c r="M4" s="503"/>
      <c r="N4" s="503"/>
      <c r="O4" s="504"/>
      <c r="P4" s="504"/>
      <c r="Q4" s="503"/>
      <c r="R4" s="503"/>
      <c r="S4" s="503"/>
      <c r="T4" s="503"/>
      <c r="U4" s="572"/>
      <c r="V4" s="572"/>
      <c r="W4" s="572"/>
    </row>
    <row r="5" spans="1:23" ht="15">
      <c r="A5" s="507" t="s">
        <v>114</v>
      </c>
      <c r="B5" s="507"/>
      <c r="C5" s="508" t="s">
        <v>2126</v>
      </c>
      <c r="D5" s="509"/>
      <c r="E5" s="509"/>
      <c r="F5" s="507"/>
      <c r="G5" s="507"/>
      <c r="H5" s="507"/>
      <c r="I5" s="508"/>
      <c r="J5" s="509"/>
      <c r="K5" s="509"/>
      <c r="L5" s="503"/>
      <c r="M5" s="503"/>
      <c r="N5" s="503"/>
      <c r="O5" s="504"/>
      <c r="P5" s="504"/>
      <c r="Q5" s="503"/>
      <c r="R5" s="503"/>
      <c r="S5" s="503"/>
      <c r="T5" s="503"/>
      <c r="U5" s="572"/>
      <c r="V5" s="572"/>
      <c r="W5" s="572"/>
    </row>
    <row r="6" spans="1:23" ht="6" customHeight="1">
      <c r="A6" s="507"/>
      <c r="B6" s="507"/>
      <c r="C6" s="508"/>
      <c r="D6" s="509"/>
      <c r="E6" s="509"/>
      <c r="F6" s="507"/>
      <c r="G6" s="507"/>
      <c r="H6" s="507"/>
      <c r="I6" s="508"/>
      <c r="J6" s="509"/>
      <c r="K6" s="509"/>
      <c r="L6" s="503"/>
      <c r="M6" s="503"/>
      <c r="N6" s="503"/>
      <c r="O6" s="504"/>
      <c r="P6" s="504"/>
      <c r="Q6" s="503"/>
      <c r="R6" s="503"/>
      <c r="S6" s="503"/>
      <c r="T6" s="503"/>
      <c r="U6" s="572"/>
      <c r="V6" s="572"/>
      <c r="W6" s="572"/>
    </row>
    <row r="7" spans="1:23" ht="15">
      <c r="A7" s="507" t="s">
        <v>115</v>
      </c>
      <c r="B7" s="507"/>
      <c r="C7" s="508" t="s">
        <v>2126</v>
      </c>
      <c r="D7" s="509"/>
      <c r="E7" s="509"/>
      <c r="F7" s="507"/>
      <c r="G7" s="507"/>
      <c r="H7" s="507"/>
      <c r="I7" s="508"/>
      <c r="J7" s="509"/>
      <c r="K7" s="509"/>
      <c r="L7" s="503"/>
      <c r="M7" s="503"/>
      <c r="N7" s="503"/>
      <c r="O7" s="504"/>
      <c r="P7" s="504"/>
      <c r="Q7" s="503"/>
      <c r="R7" s="503"/>
      <c r="S7" s="503"/>
      <c r="T7" s="503"/>
      <c r="U7" s="572"/>
      <c r="V7" s="572"/>
      <c r="W7" s="572"/>
    </row>
    <row r="8" spans="1:23" ht="15">
      <c r="A8" s="507" t="s">
        <v>116</v>
      </c>
      <c r="B8" s="507"/>
      <c r="C8" s="508" t="s">
        <v>2126</v>
      </c>
      <c r="D8" s="509"/>
      <c r="E8" s="509"/>
      <c r="F8" s="507"/>
      <c r="G8" s="507"/>
      <c r="H8" s="507"/>
      <c r="I8" s="508"/>
      <c r="J8" s="509"/>
      <c r="K8" s="509"/>
      <c r="L8" s="503"/>
      <c r="M8" s="503"/>
      <c r="N8" s="503"/>
      <c r="O8" s="504"/>
      <c r="P8" s="504"/>
      <c r="Q8" s="503"/>
      <c r="R8" s="503"/>
      <c r="S8" s="503"/>
      <c r="T8" s="503"/>
      <c r="U8" s="572"/>
      <c r="V8" s="572"/>
      <c r="W8" s="572"/>
    </row>
    <row r="9" spans="1:23" ht="15">
      <c r="A9" s="507" t="s">
        <v>117</v>
      </c>
      <c r="B9" s="507"/>
      <c r="C9" s="508" t="s">
        <v>1724</v>
      </c>
      <c r="D9" s="509"/>
      <c r="E9" s="509"/>
      <c r="F9" s="507"/>
      <c r="G9" s="507"/>
      <c r="H9" s="507"/>
      <c r="I9" s="508"/>
      <c r="J9" s="509"/>
      <c r="K9" s="509"/>
      <c r="L9" s="503"/>
      <c r="M9" s="503"/>
      <c r="N9" s="503"/>
      <c r="O9" s="504"/>
      <c r="P9" s="504"/>
      <c r="Q9" s="503"/>
      <c r="R9" s="503"/>
      <c r="S9" s="503"/>
      <c r="T9" s="503"/>
      <c r="U9" s="572"/>
      <c r="V9" s="572"/>
      <c r="W9" s="572"/>
    </row>
    <row r="10" spans="1:23" ht="5.25" customHeight="1">
      <c r="A10" s="503"/>
      <c r="B10" s="503"/>
      <c r="C10" s="503"/>
      <c r="D10" s="503"/>
      <c r="E10" s="503"/>
      <c r="F10" s="503"/>
      <c r="G10" s="503"/>
      <c r="H10" s="573"/>
      <c r="I10" s="503"/>
      <c r="J10" s="503"/>
      <c r="K10" s="503"/>
      <c r="L10" s="503"/>
      <c r="M10" s="503"/>
      <c r="N10" s="573"/>
      <c r="O10" s="504"/>
      <c r="P10" s="504"/>
      <c r="Q10" s="503"/>
      <c r="R10" s="503"/>
      <c r="S10" s="503"/>
      <c r="T10" s="503"/>
      <c r="U10" s="572"/>
      <c r="V10" s="572"/>
      <c r="W10" s="572"/>
    </row>
    <row r="11" spans="1:23" ht="22.5">
      <c r="A11" s="510" t="s">
        <v>118</v>
      </c>
      <c r="B11" s="511" t="s">
        <v>119</v>
      </c>
      <c r="C11" s="511" t="s">
        <v>120</v>
      </c>
      <c r="D11" s="511" t="s">
        <v>121</v>
      </c>
      <c r="E11" s="511" t="s">
        <v>2</v>
      </c>
      <c r="F11" s="511" t="s">
        <v>3</v>
      </c>
      <c r="G11" s="511" t="s">
        <v>122</v>
      </c>
      <c r="H11" s="574" t="s">
        <v>123</v>
      </c>
      <c r="I11" s="511" t="s">
        <v>124</v>
      </c>
      <c r="J11" s="511" t="s">
        <v>5</v>
      </c>
      <c r="K11" s="511" t="s">
        <v>125</v>
      </c>
      <c r="L11" s="511" t="s">
        <v>126</v>
      </c>
      <c r="M11" s="511" t="s">
        <v>127</v>
      </c>
      <c r="N11" s="574" t="s">
        <v>6</v>
      </c>
      <c r="O11" s="512" t="s">
        <v>128</v>
      </c>
      <c r="P11" s="513" t="s">
        <v>129</v>
      </c>
      <c r="Q11" s="511"/>
      <c r="R11" s="511"/>
      <c r="S11" s="511"/>
      <c r="T11" s="514" t="s">
        <v>130</v>
      </c>
      <c r="U11" s="575"/>
      <c r="V11" s="572"/>
      <c r="W11" s="572"/>
    </row>
    <row r="12" spans="1:23" ht="15">
      <c r="A12" s="516">
        <v>1</v>
      </c>
      <c r="B12" s="517">
        <v>2</v>
      </c>
      <c r="C12" s="517">
        <v>3</v>
      </c>
      <c r="D12" s="517">
        <v>4</v>
      </c>
      <c r="E12" s="517">
        <v>5</v>
      </c>
      <c r="F12" s="517">
        <v>6</v>
      </c>
      <c r="G12" s="517">
        <v>7</v>
      </c>
      <c r="H12" s="576">
        <v>8</v>
      </c>
      <c r="I12" s="517">
        <v>9</v>
      </c>
      <c r="J12" s="517"/>
      <c r="K12" s="517"/>
      <c r="L12" s="517"/>
      <c r="M12" s="517"/>
      <c r="N12" s="576">
        <v>10</v>
      </c>
      <c r="O12" s="518">
        <v>11</v>
      </c>
      <c r="P12" s="519">
        <v>12</v>
      </c>
      <c r="Q12" s="517"/>
      <c r="R12" s="517"/>
      <c r="S12" s="517"/>
      <c r="T12" s="520">
        <v>11</v>
      </c>
      <c r="U12" s="575"/>
      <c r="V12" s="572"/>
      <c r="W12" s="572"/>
    </row>
    <row r="13" spans="1:23" ht="4.5" customHeight="1">
      <c r="A13" s="503"/>
      <c r="B13" s="503"/>
      <c r="C13" s="503"/>
      <c r="D13" s="503"/>
      <c r="E13" s="503"/>
      <c r="F13" s="503"/>
      <c r="G13" s="503"/>
      <c r="H13" s="573"/>
      <c r="I13" s="503"/>
      <c r="J13" s="503"/>
      <c r="K13" s="503"/>
      <c r="L13" s="503"/>
      <c r="M13" s="503"/>
      <c r="N13" s="577"/>
      <c r="O13" s="522"/>
      <c r="P13" s="523"/>
      <c r="Q13" s="521"/>
      <c r="R13" s="521"/>
      <c r="S13" s="521"/>
      <c r="T13" s="521"/>
      <c r="U13" s="572"/>
      <c r="V13" s="572"/>
      <c r="W13" s="572"/>
    </row>
    <row r="14" spans="1:16" s="528" customFormat="1" ht="11.25" customHeight="1">
      <c r="A14" s="524"/>
      <c r="B14" s="525" t="s">
        <v>131</v>
      </c>
      <c r="C14" s="524"/>
      <c r="D14" s="524" t="s">
        <v>132</v>
      </c>
      <c r="E14" s="524" t="s">
        <v>133</v>
      </c>
      <c r="F14" s="524"/>
      <c r="G14" s="524"/>
      <c r="H14" s="578"/>
      <c r="I14" s="526">
        <f>I15+I24+I26+I49</f>
        <v>0</v>
      </c>
      <c r="J14" s="524"/>
      <c r="K14" s="527">
        <f>K15+K24+K26+K49</f>
        <v>0</v>
      </c>
      <c r="L14" s="524"/>
      <c r="M14" s="527">
        <f>M15+M24+M26+M49</f>
        <v>0</v>
      </c>
      <c r="N14" s="578"/>
      <c r="P14" s="528" t="s">
        <v>134</v>
      </c>
    </row>
    <row r="15" spans="2:16" s="529" customFormat="1" ht="11.25" customHeight="1">
      <c r="B15" s="530" t="s">
        <v>131</v>
      </c>
      <c r="D15" s="529" t="s">
        <v>137</v>
      </c>
      <c r="E15" s="529" t="s">
        <v>598</v>
      </c>
      <c r="H15" s="579"/>
      <c r="I15" s="531">
        <f>SUM(I16:I23)</f>
        <v>0</v>
      </c>
      <c r="K15" s="532">
        <f>SUM(K16:K23)</f>
        <v>0</v>
      </c>
      <c r="M15" s="532">
        <f>SUM(M16:M23)</f>
        <v>0</v>
      </c>
      <c r="N15" s="579"/>
      <c r="P15" s="529" t="s">
        <v>137</v>
      </c>
    </row>
    <row r="16" spans="1:16" s="541" customFormat="1" ht="11.25" customHeight="1">
      <c r="A16" s="533">
        <v>1</v>
      </c>
      <c r="B16" s="533" t="s">
        <v>138</v>
      </c>
      <c r="C16" s="533" t="s">
        <v>9</v>
      </c>
      <c r="D16" s="534" t="s">
        <v>692</v>
      </c>
      <c r="E16" s="535" t="s">
        <v>693</v>
      </c>
      <c r="F16" s="533" t="s">
        <v>16</v>
      </c>
      <c r="G16" s="536">
        <v>150.5</v>
      </c>
      <c r="H16" s="608">
        <v>0</v>
      </c>
      <c r="I16" s="537">
        <f aca="true" t="shared" si="0" ref="I16:I23">ROUND(G16*H16,2)</f>
        <v>0</v>
      </c>
      <c r="J16" s="538">
        <v>0</v>
      </c>
      <c r="K16" s="536">
        <f aca="true" t="shared" si="1" ref="K16:K23">G16*J16</f>
        <v>0</v>
      </c>
      <c r="L16" s="538">
        <v>0</v>
      </c>
      <c r="M16" s="536">
        <f aca="true" t="shared" si="2" ref="M16:M23">G16*L16</f>
        <v>0</v>
      </c>
      <c r="N16" s="580">
        <v>21</v>
      </c>
      <c r="O16" s="540">
        <v>4</v>
      </c>
      <c r="P16" s="541" t="s">
        <v>140</v>
      </c>
    </row>
    <row r="17" spans="1:16" s="541" customFormat="1" ht="11.25" customHeight="1">
      <c r="A17" s="533">
        <v>2</v>
      </c>
      <c r="B17" s="533" t="s">
        <v>138</v>
      </c>
      <c r="C17" s="533" t="s">
        <v>9</v>
      </c>
      <c r="D17" s="534" t="s">
        <v>17</v>
      </c>
      <c r="E17" s="535" t="s">
        <v>18</v>
      </c>
      <c r="F17" s="533" t="s">
        <v>10</v>
      </c>
      <c r="G17" s="536">
        <v>273.6</v>
      </c>
      <c r="H17" s="608">
        <v>0</v>
      </c>
      <c r="I17" s="537">
        <f t="shared" si="0"/>
        <v>0</v>
      </c>
      <c r="J17" s="538">
        <v>0</v>
      </c>
      <c r="K17" s="536">
        <f t="shared" si="1"/>
        <v>0</v>
      </c>
      <c r="L17" s="538">
        <v>0</v>
      </c>
      <c r="M17" s="536">
        <f t="shared" si="2"/>
        <v>0</v>
      </c>
      <c r="N17" s="580">
        <v>21</v>
      </c>
      <c r="O17" s="540">
        <v>4</v>
      </c>
      <c r="P17" s="541" t="s">
        <v>140</v>
      </c>
    </row>
    <row r="18" spans="1:16" s="541" customFormat="1" ht="11.25" customHeight="1">
      <c r="A18" s="533">
        <v>3</v>
      </c>
      <c r="B18" s="533" t="s">
        <v>138</v>
      </c>
      <c r="C18" s="533" t="s">
        <v>9</v>
      </c>
      <c r="D18" s="534" t="s">
        <v>19</v>
      </c>
      <c r="E18" s="535" t="s">
        <v>20</v>
      </c>
      <c r="F18" s="533" t="s">
        <v>10</v>
      </c>
      <c r="G18" s="536">
        <v>273.6</v>
      </c>
      <c r="H18" s="608">
        <v>0</v>
      </c>
      <c r="I18" s="537">
        <f t="shared" si="0"/>
        <v>0</v>
      </c>
      <c r="J18" s="538">
        <v>0</v>
      </c>
      <c r="K18" s="536">
        <f t="shared" si="1"/>
        <v>0</v>
      </c>
      <c r="L18" s="538">
        <v>0</v>
      </c>
      <c r="M18" s="536">
        <f t="shared" si="2"/>
        <v>0</v>
      </c>
      <c r="N18" s="580">
        <v>21</v>
      </c>
      <c r="O18" s="540">
        <v>4</v>
      </c>
      <c r="P18" s="541" t="s">
        <v>140</v>
      </c>
    </row>
    <row r="19" spans="1:16" s="541" customFormat="1" ht="11.25" customHeight="1">
      <c r="A19" s="533">
        <v>4</v>
      </c>
      <c r="B19" s="533" t="s">
        <v>138</v>
      </c>
      <c r="C19" s="533" t="s">
        <v>9</v>
      </c>
      <c r="D19" s="534" t="s">
        <v>1727</v>
      </c>
      <c r="E19" s="535" t="s">
        <v>1728</v>
      </c>
      <c r="F19" s="533" t="s">
        <v>16</v>
      </c>
      <c r="G19" s="536">
        <v>75.3</v>
      </c>
      <c r="H19" s="608">
        <v>0</v>
      </c>
      <c r="I19" s="537">
        <f t="shared" si="0"/>
        <v>0</v>
      </c>
      <c r="J19" s="538">
        <v>0</v>
      </c>
      <c r="K19" s="536">
        <f t="shared" si="1"/>
        <v>0</v>
      </c>
      <c r="L19" s="538">
        <v>0</v>
      </c>
      <c r="M19" s="536">
        <f t="shared" si="2"/>
        <v>0</v>
      </c>
      <c r="N19" s="580">
        <v>21</v>
      </c>
      <c r="O19" s="540">
        <v>4</v>
      </c>
      <c r="P19" s="541" t="s">
        <v>140</v>
      </c>
    </row>
    <row r="20" spans="1:16" s="541" customFormat="1" ht="11.25" customHeight="1">
      <c r="A20" s="533">
        <v>5</v>
      </c>
      <c r="B20" s="533" t="s">
        <v>138</v>
      </c>
      <c r="C20" s="533" t="s">
        <v>9</v>
      </c>
      <c r="D20" s="534" t="s">
        <v>3028</v>
      </c>
      <c r="E20" s="535" t="s">
        <v>3029</v>
      </c>
      <c r="F20" s="533" t="s">
        <v>16</v>
      </c>
      <c r="G20" s="536">
        <v>34.2</v>
      </c>
      <c r="H20" s="608">
        <v>0</v>
      </c>
      <c r="I20" s="537">
        <f t="shared" si="0"/>
        <v>0</v>
      </c>
      <c r="J20" s="538">
        <v>0</v>
      </c>
      <c r="K20" s="536">
        <f t="shared" si="1"/>
        <v>0</v>
      </c>
      <c r="L20" s="538">
        <v>0</v>
      </c>
      <c r="M20" s="536">
        <f t="shared" si="2"/>
        <v>0</v>
      </c>
      <c r="N20" s="580">
        <v>21</v>
      </c>
      <c r="O20" s="540">
        <v>4</v>
      </c>
      <c r="P20" s="541" t="s">
        <v>140</v>
      </c>
    </row>
    <row r="21" spans="1:16" s="541" customFormat="1" ht="11.25" customHeight="1">
      <c r="A21" s="533">
        <v>6</v>
      </c>
      <c r="B21" s="533" t="s">
        <v>138</v>
      </c>
      <c r="C21" s="533" t="s">
        <v>9</v>
      </c>
      <c r="D21" s="534" t="s">
        <v>21</v>
      </c>
      <c r="E21" s="535" t="s">
        <v>22</v>
      </c>
      <c r="F21" s="533" t="s">
        <v>16</v>
      </c>
      <c r="G21" s="536">
        <v>34.2</v>
      </c>
      <c r="H21" s="608">
        <v>0</v>
      </c>
      <c r="I21" s="537">
        <f t="shared" si="0"/>
        <v>0</v>
      </c>
      <c r="J21" s="538">
        <v>0</v>
      </c>
      <c r="K21" s="536">
        <f t="shared" si="1"/>
        <v>0</v>
      </c>
      <c r="L21" s="538">
        <v>0</v>
      </c>
      <c r="M21" s="536">
        <f t="shared" si="2"/>
        <v>0</v>
      </c>
      <c r="N21" s="580">
        <v>21</v>
      </c>
      <c r="O21" s="540">
        <v>4</v>
      </c>
      <c r="P21" s="541" t="s">
        <v>140</v>
      </c>
    </row>
    <row r="22" spans="1:16" s="541" customFormat="1" ht="11.25" customHeight="1">
      <c r="A22" s="533">
        <v>7</v>
      </c>
      <c r="B22" s="533" t="s">
        <v>138</v>
      </c>
      <c r="C22" s="533" t="s">
        <v>9</v>
      </c>
      <c r="D22" s="534" t="s">
        <v>23</v>
      </c>
      <c r="E22" s="535" t="s">
        <v>24</v>
      </c>
      <c r="F22" s="533" t="s">
        <v>25</v>
      </c>
      <c r="G22" s="536">
        <v>54.72</v>
      </c>
      <c r="H22" s="608">
        <v>0</v>
      </c>
      <c r="I22" s="537">
        <f t="shared" si="0"/>
        <v>0</v>
      </c>
      <c r="J22" s="538">
        <v>0</v>
      </c>
      <c r="K22" s="536">
        <f t="shared" si="1"/>
        <v>0</v>
      </c>
      <c r="L22" s="538">
        <v>0</v>
      </c>
      <c r="M22" s="536">
        <f t="shared" si="2"/>
        <v>0</v>
      </c>
      <c r="N22" s="580">
        <v>21</v>
      </c>
      <c r="O22" s="540">
        <v>4</v>
      </c>
      <c r="P22" s="541" t="s">
        <v>140</v>
      </c>
    </row>
    <row r="23" spans="1:16" s="541" customFormat="1" ht="11.25" customHeight="1">
      <c r="A23" s="533">
        <v>8</v>
      </c>
      <c r="B23" s="533" t="s">
        <v>138</v>
      </c>
      <c r="C23" s="533" t="s">
        <v>9</v>
      </c>
      <c r="D23" s="534" t="s">
        <v>702</v>
      </c>
      <c r="E23" s="535" t="s">
        <v>703</v>
      </c>
      <c r="F23" s="533" t="s">
        <v>16</v>
      </c>
      <c r="G23" s="536">
        <v>116.3</v>
      </c>
      <c r="H23" s="608">
        <v>0</v>
      </c>
      <c r="I23" s="537">
        <f t="shared" si="0"/>
        <v>0</v>
      </c>
      <c r="J23" s="538">
        <v>0</v>
      </c>
      <c r="K23" s="536">
        <f t="shared" si="1"/>
        <v>0</v>
      </c>
      <c r="L23" s="538">
        <v>0</v>
      </c>
      <c r="M23" s="536">
        <f t="shared" si="2"/>
        <v>0</v>
      </c>
      <c r="N23" s="580">
        <v>21</v>
      </c>
      <c r="O23" s="540">
        <v>4</v>
      </c>
      <c r="P23" s="541" t="s">
        <v>140</v>
      </c>
    </row>
    <row r="24" spans="2:16" s="529" customFormat="1" ht="11.25" customHeight="1">
      <c r="B24" s="530" t="s">
        <v>131</v>
      </c>
      <c r="D24" s="529" t="s">
        <v>209</v>
      </c>
      <c r="E24" s="529" t="s">
        <v>521</v>
      </c>
      <c r="H24" s="579"/>
      <c r="I24" s="531">
        <f>I25</f>
        <v>0</v>
      </c>
      <c r="K24" s="532">
        <f>K25</f>
        <v>0</v>
      </c>
      <c r="M24" s="532">
        <f>M25</f>
        <v>0</v>
      </c>
      <c r="N24" s="579"/>
      <c r="P24" s="529" t="s">
        <v>137</v>
      </c>
    </row>
    <row r="25" spans="1:16" s="541" customFormat="1" ht="11.25" customHeight="1">
      <c r="A25" s="533">
        <v>9</v>
      </c>
      <c r="B25" s="533" t="s">
        <v>138</v>
      </c>
      <c r="C25" s="533" t="s">
        <v>139</v>
      </c>
      <c r="D25" s="534" t="s">
        <v>708</v>
      </c>
      <c r="E25" s="535" t="s">
        <v>709</v>
      </c>
      <c r="F25" s="533" t="s">
        <v>16</v>
      </c>
      <c r="G25" s="536">
        <v>34.2</v>
      </c>
      <c r="H25" s="608">
        <v>0</v>
      </c>
      <c r="I25" s="537">
        <f>ROUND(G25*H25,2)</f>
        <v>0</v>
      </c>
      <c r="J25" s="538">
        <v>0</v>
      </c>
      <c r="K25" s="536">
        <f>G25*J25</f>
        <v>0</v>
      </c>
      <c r="L25" s="538">
        <v>0</v>
      </c>
      <c r="M25" s="536">
        <f>G25*L25</f>
        <v>0</v>
      </c>
      <c r="N25" s="580">
        <v>21</v>
      </c>
      <c r="O25" s="540">
        <v>4</v>
      </c>
      <c r="P25" s="541" t="s">
        <v>140</v>
      </c>
    </row>
    <row r="26" spans="2:16" s="529" customFormat="1" ht="11.25" customHeight="1">
      <c r="B26" s="530" t="s">
        <v>131</v>
      </c>
      <c r="D26" s="529" t="s">
        <v>135</v>
      </c>
      <c r="E26" s="529" t="s">
        <v>136</v>
      </c>
      <c r="H26" s="579"/>
      <c r="I26" s="531">
        <f>SUM(I27:I48)</f>
        <v>0</v>
      </c>
      <c r="K26" s="532">
        <f>SUM(K27:K48)</f>
        <v>0</v>
      </c>
      <c r="M26" s="532">
        <f>SUM(M27:M48)</f>
        <v>0</v>
      </c>
      <c r="N26" s="579"/>
      <c r="P26" s="529" t="s">
        <v>137</v>
      </c>
    </row>
    <row r="27" spans="1:16" s="541" customFormat="1" ht="22.5" customHeight="1">
      <c r="A27" s="533">
        <v>10</v>
      </c>
      <c r="B27" s="533" t="s">
        <v>138</v>
      </c>
      <c r="C27" s="533" t="s">
        <v>139</v>
      </c>
      <c r="D27" s="534" t="s">
        <v>3052</v>
      </c>
      <c r="E27" s="535" t="s">
        <v>3053</v>
      </c>
      <c r="F27" s="533" t="s">
        <v>15</v>
      </c>
      <c r="G27" s="536">
        <v>86</v>
      </c>
      <c r="H27" s="608">
        <v>0</v>
      </c>
      <c r="I27" s="537">
        <f aca="true" t="shared" si="3" ref="I27:I48">ROUND(G27*H27,2)</f>
        <v>0</v>
      </c>
      <c r="J27" s="538">
        <v>0</v>
      </c>
      <c r="K27" s="536">
        <f aca="true" t="shared" si="4" ref="K27:K48">G27*J27</f>
        <v>0</v>
      </c>
      <c r="L27" s="538">
        <v>0</v>
      </c>
      <c r="M27" s="536">
        <f aca="true" t="shared" si="5" ref="M27:M48">G27*L27</f>
        <v>0</v>
      </c>
      <c r="N27" s="580">
        <v>21</v>
      </c>
      <c r="O27" s="540">
        <v>4</v>
      </c>
      <c r="P27" s="541" t="s">
        <v>140</v>
      </c>
    </row>
    <row r="28" spans="1:16" s="563" customFormat="1" ht="11.25" customHeight="1">
      <c r="A28" s="555">
        <v>11</v>
      </c>
      <c r="B28" s="555" t="s">
        <v>141</v>
      </c>
      <c r="C28" s="555" t="s">
        <v>142</v>
      </c>
      <c r="D28" s="556" t="s">
        <v>3170</v>
      </c>
      <c r="E28" s="557" t="s">
        <v>3171</v>
      </c>
      <c r="F28" s="555" t="s">
        <v>15</v>
      </c>
      <c r="G28" s="558">
        <v>86</v>
      </c>
      <c r="H28" s="609">
        <v>0</v>
      </c>
      <c r="I28" s="559">
        <f t="shared" si="3"/>
        <v>0</v>
      </c>
      <c r="J28" s="560">
        <v>0</v>
      </c>
      <c r="K28" s="558">
        <f t="shared" si="4"/>
        <v>0</v>
      </c>
      <c r="L28" s="560">
        <v>0</v>
      </c>
      <c r="M28" s="558">
        <f t="shared" si="5"/>
        <v>0</v>
      </c>
      <c r="N28" s="582">
        <v>21</v>
      </c>
      <c r="O28" s="562">
        <v>8</v>
      </c>
      <c r="P28" s="563" t="s">
        <v>140</v>
      </c>
    </row>
    <row r="29" spans="1:16" s="541" customFormat="1" ht="11.25" customHeight="1">
      <c r="A29" s="533">
        <v>12</v>
      </c>
      <c r="B29" s="533" t="s">
        <v>138</v>
      </c>
      <c r="C29" s="533" t="s">
        <v>139</v>
      </c>
      <c r="D29" s="534" t="s">
        <v>3056</v>
      </c>
      <c r="E29" s="535" t="s">
        <v>3057</v>
      </c>
      <c r="F29" s="533" t="s">
        <v>8</v>
      </c>
      <c r="G29" s="536">
        <v>4</v>
      </c>
      <c r="H29" s="608">
        <v>0</v>
      </c>
      <c r="I29" s="537">
        <f t="shared" si="3"/>
        <v>0</v>
      </c>
      <c r="J29" s="538">
        <v>0</v>
      </c>
      <c r="K29" s="536">
        <f t="shared" si="4"/>
        <v>0</v>
      </c>
      <c r="L29" s="538">
        <v>0</v>
      </c>
      <c r="M29" s="536">
        <f t="shared" si="5"/>
        <v>0</v>
      </c>
      <c r="N29" s="580">
        <v>21</v>
      </c>
      <c r="O29" s="540">
        <v>4</v>
      </c>
      <c r="P29" s="541" t="s">
        <v>140</v>
      </c>
    </row>
    <row r="30" spans="1:16" s="563" customFormat="1" ht="11.25" customHeight="1">
      <c r="A30" s="555">
        <v>13</v>
      </c>
      <c r="B30" s="555" t="s">
        <v>141</v>
      </c>
      <c r="C30" s="555" t="s">
        <v>142</v>
      </c>
      <c r="D30" s="556" t="s">
        <v>3074</v>
      </c>
      <c r="E30" s="557" t="s">
        <v>3075</v>
      </c>
      <c r="F30" s="555" t="s">
        <v>8</v>
      </c>
      <c r="G30" s="558">
        <v>1</v>
      </c>
      <c r="H30" s="609">
        <v>0</v>
      </c>
      <c r="I30" s="559">
        <f t="shared" si="3"/>
        <v>0</v>
      </c>
      <c r="J30" s="560">
        <v>0</v>
      </c>
      <c r="K30" s="558">
        <f t="shared" si="4"/>
        <v>0</v>
      </c>
      <c r="L30" s="560">
        <v>0</v>
      </c>
      <c r="M30" s="558">
        <f t="shared" si="5"/>
        <v>0</v>
      </c>
      <c r="N30" s="582">
        <v>21</v>
      </c>
      <c r="O30" s="562">
        <v>8</v>
      </c>
      <c r="P30" s="563" t="s">
        <v>140</v>
      </c>
    </row>
    <row r="31" spans="1:16" s="563" customFormat="1" ht="11.25" customHeight="1">
      <c r="A31" s="555">
        <v>14</v>
      </c>
      <c r="B31" s="555" t="s">
        <v>141</v>
      </c>
      <c r="C31" s="555" t="s">
        <v>142</v>
      </c>
      <c r="D31" s="556" t="s">
        <v>3076</v>
      </c>
      <c r="E31" s="557" t="s">
        <v>3077</v>
      </c>
      <c r="F31" s="555" t="s">
        <v>8</v>
      </c>
      <c r="G31" s="558">
        <v>1</v>
      </c>
      <c r="H31" s="609">
        <v>0</v>
      </c>
      <c r="I31" s="559">
        <f t="shared" si="3"/>
        <v>0</v>
      </c>
      <c r="J31" s="560">
        <v>0</v>
      </c>
      <c r="K31" s="558">
        <f t="shared" si="4"/>
        <v>0</v>
      </c>
      <c r="L31" s="560">
        <v>0</v>
      </c>
      <c r="M31" s="558">
        <f t="shared" si="5"/>
        <v>0</v>
      </c>
      <c r="N31" s="582">
        <v>21</v>
      </c>
      <c r="O31" s="562">
        <v>8</v>
      </c>
      <c r="P31" s="563" t="s">
        <v>140</v>
      </c>
    </row>
    <row r="32" spans="1:16" s="563" customFormat="1" ht="11.25" customHeight="1">
      <c r="A32" s="555">
        <v>15</v>
      </c>
      <c r="B32" s="555" t="s">
        <v>141</v>
      </c>
      <c r="C32" s="555" t="s">
        <v>142</v>
      </c>
      <c r="D32" s="556" t="s">
        <v>3172</v>
      </c>
      <c r="E32" s="557" t="s">
        <v>3173</v>
      </c>
      <c r="F32" s="555" t="s">
        <v>8</v>
      </c>
      <c r="G32" s="558">
        <v>1</v>
      </c>
      <c r="H32" s="609">
        <v>0</v>
      </c>
      <c r="I32" s="559">
        <f t="shared" si="3"/>
        <v>0</v>
      </c>
      <c r="J32" s="560">
        <v>0</v>
      </c>
      <c r="K32" s="558">
        <f t="shared" si="4"/>
        <v>0</v>
      </c>
      <c r="L32" s="560">
        <v>0</v>
      </c>
      <c r="M32" s="558">
        <f t="shared" si="5"/>
        <v>0</v>
      </c>
      <c r="N32" s="582">
        <v>21</v>
      </c>
      <c r="O32" s="562">
        <v>8</v>
      </c>
      <c r="P32" s="563" t="s">
        <v>140</v>
      </c>
    </row>
    <row r="33" spans="1:16" s="541" customFormat="1" ht="11.25" customHeight="1">
      <c r="A33" s="533">
        <v>16</v>
      </c>
      <c r="B33" s="533" t="s">
        <v>138</v>
      </c>
      <c r="C33" s="533" t="s">
        <v>139</v>
      </c>
      <c r="D33" s="534" t="s">
        <v>3174</v>
      </c>
      <c r="E33" s="535" t="s">
        <v>3175</v>
      </c>
      <c r="F33" s="533" t="s">
        <v>8</v>
      </c>
      <c r="G33" s="536">
        <v>1</v>
      </c>
      <c r="H33" s="608">
        <v>0</v>
      </c>
      <c r="I33" s="537">
        <f t="shared" si="3"/>
        <v>0</v>
      </c>
      <c r="J33" s="538">
        <v>0</v>
      </c>
      <c r="K33" s="536">
        <f t="shared" si="4"/>
        <v>0</v>
      </c>
      <c r="L33" s="538">
        <v>0</v>
      </c>
      <c r="M33" s="536">
        <f t="shared" si="5"/>
        <v>0</v>
      </c>
      <c r="N33" s="580">
        <v>21</v>
      </c>
      <c r="O33" s="540">
        <v>4</v>
      </c>
      <c r="P33" s="541" t="s">
        <v>140</v>
      </c>
    </row>
    <row r="34" spans="1:16" s="563" customFormat="1" ht="11.25" customHeight="1">
      <c r="A34" s="555">
        <v>17</v>
      </c>
      <c r="B34" s="555" t="s">
        <v>141</v>
      </c>
      <c r="C34" s="555" t="s">
        <v>142</v>
      </c>
      <c r="D34" s="556" t="s">
        <v>3176</v>
      </c>
      <c r="E34" s="557" t="s">
        <v>3177</v>
      </c>
      <c r="F34" s="555" t="s">
        <v>8</v>
      </c>
      <c r="G34" s="558">
        <v>1</v>
      </c>
      <c r="H34" s="609">
        <v>0</v>
      </c>
      <c r="I34" s="559">
        <f t="shared" si="3"/>
        <v>0</v>
      </c>
      <c r="J34" s="560">
        <v>0</v>
      </c>
      <c r="K34" s="558">
        <f t="shared" si="4"/>
        <v>0</v>
      </c>
      <c r="L34" s="560">
        <v>0</v>
      </c>
      <c r="M34" s="558">
        <f t="shared" si="5"/>
        <v>0</v>
      </c>
      <c r="N34" s="582">
        <v>21</v>
      </c>
      <c r="O34" s="562">
        <v>8</v>
      </c>
      <c r="P34" s="563" t="s">
        <v>140</v>
      </c>
    </row>
    <row r="35" spans="1:16" s="541" customFormat="1" ht="11.25" customHeight="1">
      <c r="A35" s="533">
        <v>18</v>
      </c>
      <c r="B35" s="533" t="s">
        <v>138</v>
      </c>
      <c r="C35" s="533" t="s">
        <v>139</v>
      </c>
      <c r="D35" s="534" t="s">
        <v>3178</v>
      </c>
      <c r="E35" s="535" t="s">
        <v>3179</v>
      </c>
      <c r="F35" s="533" t="s">
        <v>8</v>
      </c>
      <c r="G35" s="536">
        <v>1</v>
      </c>
      <c r="H35" s="608">
        <v>0</v>
      </c>
      <c r="I35" s="537">
        <f t="shared" si="3"/>
        <v>0</v>
      </c>
      <c r="J35" s="538">
        <v>0</v>
      </c>
      <c r="K35" s="536">
        <f t="shared" si="4"/>
        <v>0</v>
      </c>
      <c r="L35" s="538">
        <v>0</v>
      </c>
      <c r="M35" s="536">
        <f t="shared" si="5"/>
        <v>0</v>
      </c>
      <c r="N35" s="580">
        <v>21</v>
      </c>
      <c r="O35" s="540">
        <v>4</v>
      </c>
      <c r="P35" s="541" t="s">
        <v>140</v>
      </c>
    </row>
    <row r="36" spans="1:16" s="541" customFormat="1" ht="11.25" customHeight="1">
      <c r="A36" s="533">
        <v>19</v>
      </c>
      <c r="B36" s="533" t="s">
        <v>138</v>
      </c>
      <c r="C36" s="533" t="s">
        <v>139</v>
      </c>
      <c r="D36" s="534" t="s">
        <v>3180</v>
      </c>
      <c r="E36" s="535" t="s">
        <v>3181</v>
      </c>
      <c r="F36" s="533" t="s">
        <v>8</v>
      </c>
      <c r="G36" s="536">
        <v>1</v>
      </c>
      <c r="H36" s="608">
        <v>0</v>
      </c>
      <c r="I36" s="537">
        <f t="shared" si="3"/>
        <v>0</v>
      </c>
      <c r="J36" s="538">
        <v>0</v>
      </c>
      <c r="K36" s="536">
        <f t="shared" si="4"/>
        <v>0</v>
      </c>
      <c r="L36" s="538">
        <v>0</v>
      </c>
      <c r="M36" s="536">
        <f t="shared" si="5"/>
        <v>0</v>
      </c>
      <c r="N36" s="580">
        <v>21</v>
      </c>
      <c r="O36" s="540">
        <v>4</v>
      </c>
      <c r="P36" s="541" t="s">
        <v>140</v>
      </c>
    </row>
    <row r="37" spans="1:16" s="563" customFormat="1" ht="11.25" customHeight="1">
      <c r="A37" s="555">
        <v>20</v>
      </c>
      <c r="B37" s="555" t="s">
        <v>141</v>
      </c>
      <c r="C37" s="555" t="s">
        <v>142</v>
      </c>
      <c r="D37" s="556" t="s">
        <v>3182</v>
      </c>
      <c r="E37" s="557" t="s">
        <v>3183</v>
      </c>
      <c r="F37" s="555" t="s">
        <v>8</v>
      </c>
      <c r="G37" s="558">
        <v>1</v>
      </c>
      <c r="H37" s="609">
        <v>0</v>
      </c>
      <c r="I37" s="559">
        <f t="shared" si="3"/>
        <v>0</v>
      </c>
      <c r="J37" s="560">
        <v>0</v>
      </c>
      <c r="K37" s="558">
        <f t="shared" si="4"/>
        <v>0</v>
      </c>
      <c r="L37" s="560">
        <v>0</v>
      </c>
      <c r="M37" s="558">
        <f t="shared" si="5"/>
        <v>0</v>
      </c>
      <c r="N37" s="582">
        <v>21</v>
      </c>
      <c r="O37" s="562">
        <v>8</v>
      </c>
      <c r="P37" s="563" t="s">
        <v>140</v>
      </c>
    </row>
    <row r="38" spans="1:16" s="541" customFormat="1" ht="11.25" customHeight="1">
      <c r="A38" s="533">
        <v>21</v>
      </c>
      <c r="B38" s="533" t="s">
        <v>138</v>
      </c>
      <c r="C38" s="533" t="s">
        <v>139</v>
      </c>
      <c r="D38" s="534" t="s">
        <v>3080</v>
      </c>
      <c r="E38" s="535" t="s">
        <v>3081</v>
      </c>
      <c r="F38" s="533" t="s">
        <v>8</v>
      </c>
      <c r="G38" s="536">
        <v>1</v>
      </c>
      <c r="H38" s="608">
        <v>0</v>
      </c>
      <c r="I38" s="537">
        <f t="shared" si="3"/>
        <v>0</v>
      </c>
      <c r="J38" s="538">
        <v>0</v>
      </c>
      <c r="K38" s="536">
        <f t="shared" si="4"/>
        <v>0</v>
      </c>
      <c r="L38" s="538">
        <v>0</v>
      </c>
      <c r="M38" s="536">
        <f t="shared" si="5"/>
        <v>0</v>
      </c>
      <c r="N38" s="580">
        <v>21</v>
      </c>
      <c r="O38" s="540">
        <v>4</v>
      </c>
      <c r="P38" s="541" t="s">
        <v>140</v>
      </c>
    </row>
    <row r="39" spans="1:16" s="563" customFormat="1" ht="11.25" customHeight="1">
      <c r="A39" s="555">
        <v>22</v>
      </c>
      <c r="B39" s="555" t="s">
        <v>141</v>
      </c>
      <c r="C39" s="555" t="s">
        <v>142</v>
      </c>
      <c r="D39" s="556" t="s">
        <v>3082</v>
      </c>
      <c r="E39" s="557" t="s">
        <v>3083</v>
      </c>
      <c r="F39" s="555" t="s">
        <v>8</v>
      </c>
      <c r="G39" s="558">
        <v>1</v>
      </c>
      <c r="H39" s="609">
        <v>0</v>
      </c>
      <c r="I39" s="559">
        <f t="shared" si="3"/>
        <v>0</v>
      </c>
      <c r="J39" s="560">
        <v>0</v>
      </c>
      <c r="K39" s="558">
        <f t="shared" si="4"/>
        <v>0</v>
      </c>
      <c r="L39" s="560">
        <v>0</v>
      </c>
      <c r="M39" s="558">
        <f t="shared" si="5"/>
        <v>0</v>
      </c>
      <c r="N39" s="582">
        <v>21</v>
      </c>
      <c r="O39" s="562">
        <v>8</v>
      </c>
      <c r="P39" s="563" t="s">
        <v>140</v>
      </c>
    </row>
    <row r="40" spans="1:16" s="563" customFormat="1" ht="11.25" customHeight="1">
      <c r="A40" s="555">
        <v>23</v>
      </c>
      <c r="B40" s="555" t="s">
        <v>141</v>
      </c>
      <c r="C40" s="555" t="s">
        <v>142</v>
      </c>
      <c r="D40" s="556" t="s">
        <v>3084</v>
      </c>
      <c r="E40" s="557" t="s">
        <v>3085</v>
      </c>
      <c r="F40" s="555" t="s">
        <v>8</v>
      </c>
      <c r="G40" s="558">
        <v>1</v>
      </c>
      <c r="H40" s="609">
        <v>0</v>
      </c>
      <c r="I40" s="559">
        <f t="shared" si="3"/>
        <v>0</v>
      </c>
      <c r="J40" s="560">
        <v>0</v>
      </c>
      <c r="K40" s="558">
        <f t="shared" si="4"/>
        <v>0</v>
      </c>
      <c r="L40" s="560">
        <v>0</v>
      </c>
      <c r="M40" s="558">
        <f t="shared" si="5"/>
        <v>0</v>
      </c>
      <c r="N40" s="582">
        <v>21</v>
      </c>
      <c r="O40" s="562">
        <v>8</v>
      </c>
      <c r="P40" s="563" t="s">
        <v>140</v>
      </c>
    </row>
    <row r="41" spans="1:16" s="563" customFormat="1" ht="11.25" customHeight="1">
      <c r="A41" s="555">
        <v>24</v>
      </c>
      <c r="B41" s="555" t="s">
        <v>141</v>
      </c>
      <c r="C41" s="555" t="s">
        <v>142</v>
      </c>
      <c r="D41" s="556" t="s">
        <v>3184</v>
      </c>
      <c r="E41" s="557" t="s">
        <v>3185</v>
      </c>
      <c r="F41" s="555" t="s">
        <v>8</v>
      </c>
      <c r="G41" s="558">
        <v>1</v>
      </c>
      <c r="H41" s="609">
        <v>0</v>
      </c>
      <c r="I41" s="559">
        <f t="shared" si="3"/>
        <v>0</v>
      </c>
      <c r="J41" s="560">
        <v>0</v>
      </c>
      <c r="K41" s="558">
        <f t="shared" si="4"/>
        <v>0</v>
      </c>
      <c r="L41" s="560">
        <v>0</v>
      </c>
      <c r="M41" s="558">
        <f t="shared" si="5"/>
        <v>0</v>
      </c>
      <c r="N41" s="582">
        <v>21</v>
      </c>
      <c r="O41" s="562">
        <v>8</v>
      </c>
      <c r="P41" s="563" t="s">
        <v>140</v>
      </c>
    </row>
    <row r="42" spans="1:16" s="541" customFormat="1" ht="11.25" customHeight="1">
      <c r="A42" s="533">
        <v>25</v>
      </c>
      <c r="B42" s="533" t="s">
        <v>138</v>
      </c>
      <c r="C42" s="533" t="s">
        <v>139</v>
      </c>
      <c r="D42" s="534" t="s">
        <v>3090</v>
      </c>
      <c r="E42" s="535" t="s">
        <v>3091</v>
      </c>
      <c r="F42" s="533" t="s">
        <v>15</v>
      </c>
      <c r="G42" s="536">
        <v>86</v>
      </c>
      <c r="H42" s="608">
        <v>0</v>
      </c>
      <c r="I42" s="537">
        <f t="shared" si="3"/>
        <v>0</v>
      </c>
      <c r="J42" s="538">
        <v>0</v>
      </c>
      <c r="K42" s="536">
        <f t="shared" si="4"/>
        <v>0</v>
      </c>
      <c r="L42" s="538">
        <v>0</v>
      </c>
      <c r="M42" s="536">
        <f t="shared" si="5"/>
        <v>0</v>
      </c>
      <c r="N42" s="580">
        <v>21</v>
      </c>
      <c r="O42" s="540">
        <v>4</v>
      </c>
      <c r="P42" s="541" t="s">
        <v>140</v>
      </c>
    </row>
    <row r="43" spans="1:16" s="541" customFormat="1" ht="11.25" customHeight="1">
      <c r="A43" s="533">
        <v>26</v>
      </c>
      <c r="B43" s="533" t="s">
        <v>138</v>
      </c>
      <c r="C43" s="533" t="s">
        <v>139</v>
      </c>
      <c r="D43" s="534" t="s">
        <v>3092</v>
      </c>
      <c r="E43" s="535" t="s">
        <v>3093</v>
      </c>
      <c r="F43" s="533" t="s">
        <v>15</v>
      </c>
      <c r="G43" s="536">
        <v>86</v>
      </c>
      <c r="H43" s="608">
        <v>0</v>
      </c>
      <c r="I43" s="537">
        <f t="shared" si="3"/>
        <v>0</v>
      </c>
      <c r="J43" s="538">
        <v>0</v>
      </c>
      <c r="K43" s="536">
        <f t="shared" si="4"/>
        <v>0</v>
      </c>
      <c r="L43" s="538">
        <v>0</v>
      </c>
      <c r="M43" s="536">
        <f t="shared" si="5"/>
        <v>0</v>
      </c>
      <c r="N43" s="580">
        <v>21</v>
      </c>
      <c r="O43" s="540">
        <v>4</v>
      </c>
      <c r="P43" s="541" t="s">
        <v>140</v>
      </c>
    </row>
    <row r="44" spans="1:16" s="541" customFormat="1" ht="11.25" customHeight="1">
      <c r="A44" s="533">
        <v>27</v>
      </c>
      <c r="B44" s="533" t="s">
        <v>138</v>
      </c>
      <c r="C44" s="533" t="s">
        <v>139</v>
      </c>
      <c r="D44" s="534" t="s">
        <v>3094</v>
      </c>
      <c r="E44" s="535" t="s">
        <v>3095</v>
      </c>
      <c r="F44" s="533" t="s">
        <v>8</v>
      </c>
      <c r="G44" s="536">
        <v>1</v>
      </c>
      <c r="H44" s="608">
        <v>0</v>
      </c>
      <c r="I44" s="537">
        <f t="shared" si="3"/>
        <v>0</v>
      </c>
      <c r="J44" s="538">
        <v>0</v>
      </c>
      <c r="K44" s="536">
        <f t="shared" si="4"/>
        <v>0</v>
      </c>
      <c r="L44" s="538">
        <v>0</v>
      </c>
      <c r="M44" s="536">
        <f t="shared" si="5"/>
        <v>0</v>
      </c>
      <c r="N44" s="580">
        <v>21</v>
      </c>
      <c r="O44" s="540">
        <v>4</v>
      </c>
      <c r="P44" s="541" t="s">
        <v>140</v>
      </c>
    </row>
    <row r="45" spans="1:16" s="541" customFormat="1" ht="11.25" customHeight="1">
      <c r="A45" s="533">
        <v>28</v>
      </c>
      <c r="B45" s="533" t="s">
        <v>138</v>
      </c>
      <c r="C45" s="533" t="s">
        <v>139</v>
      </c>
      <c r="D45" s="534" t="s">
        <v>3096</v>
      </c>
      <c r="E45" s="535" t="s">
        <v>3097</v>
      </c>
      <c r="F45" s="533" t="s">
        <v>8</v>
      </c>
      <c r="G45" s="536">
        <v>1</v>
      </c>
      <c r="H45" s="608">
        <v>0</v>
      </c>
      <c r="I45" s="537">
        <f t="shared" si="3"/>
        <v>0</v>
      </c>
      <c r="J45" s="538">
        <v>0</v>
      </c>
      <c r="K45" s="536">
        <f t="shared" si="4"/>
        <v>0</v>
      </c>
      <c r="L45" s="538">
        <v>0</v>
      </c>
      <c r="M45" s="536">
        <f t="shared" si="5"/>
        <v>0</v>
      </c>
      <c r="N45" s="580">
        <v>21</v>
      </c>
      <c r="O45" s="540">
        <v>4</v>
      </c>
      <c r="P45" s="541" t="s">
        <v>140</v>
      </c>
    </row>
    <row r="46" spans="1:16" s="563" customFormat="1" ht="11.25" customHeight="1">
      <c r="A46" s="555">
        <v>29</v>
      </c>
      <c r="B46" s="555" t="s">
        <v>141</v>
      </c>
      <c r="C46" s="555" t="s">
        <v>142</v>
      </c>
      <c r="D46" s="556" t="s">
        <v>3098</v>
      </c>
      <c r="E46" s="557" t="s">
        <v>3099</v>
      </c>
      <c r="F46" s="555" t="s">
        <v>8</v>
      </c>
      <c r="G46" s="558">
        <v>1</v>
      </c>
      <c r="H46" s="609">
        <v>0</v>
      </c>
      <c r="I46" s="559">
        <f t="shared" si="3"/>
        <v>0</v>
      </c>
      <c r="J46" s="560">
        <v>0</v>
      </c>
      <c r="K46" s="558">
        <f t="shared" si="4"/>
        <v>0</v>
      </c>
      <c r="L46" s="560">
        <v>0</v>
      </c>
      <c r="M46" s="558">
        <f t="shared" si="5"/>
        <v>0</v>
      </c>
      <c r="N46" s="582">
        <v>21</v>
      </c>
      <c r="O46" s="562">
        <v>8</v>
      </c>
      <c r="P46" s="563" t="s">
        <v>140</v>
      </c>
    </row>
    <row r="47" spans="1:16" s="541" customFormat="1" ht="11.25" customHeight="1">
      <c r="A47" s="533">
        <v>30</v>
      </c>
      <c r="B47" s="533" t="s">
        <v>138</v>
      </c>
      <c r="C47" s="533" t="s">
        <v>139</v>
      </c>
      <c r="D47" s="534" t="s">
        <v>3104</v>
      </c>
      <c r="E47" s="535" t="s">
        <v>3105</v>
      </c>
      <c r="F47" s="533" t="s">
        <v>15</v>
      </c>
      <c r="G47" s="536">
        <v>86</v>
      </c>
      <c r="H47" s="608">
        <v>0</v>
      </c>
      <c r="I47" s="537">
        <f t="shared" si="3"/>
        <v>0</v>
      </c>
      <c r="J47" s="538">
        <v>0</v>
      </c>
      <c r="K47" s="536">
        <f t="shared" si="4"/>
        <v>0</v>
      </c>
      <c r="L47" s="538">
        <v>0</v>
      </c>
      <c r="M47" s="536">
        <f t="shared" si="5"/>
        <v>0</v>
      </c>
      <c r="N47" s="580">
        <v>21</v>
      </c>
      <c r="O47" s="540">
        <v>4</v>
      </c>
      <c r="P47" s="541" t="s">
        <v>140</v>
      </c>
    </row>
    <row r="48" spans="1:16" s="541" customFormat="1" ht="11.25" customHeight="1">
      <c r="A48" s="533">
        <v>31</v>
      </c>
      <c r="B48" s="533" t="s">
        <v>138</v>
      </c>
      <c r="C48" s="533" t="s">
        <v>143</v>
      </c>
      <c r="D48" s="534" t="s">
        <v>3186</v>
      </c>
      <c r="E48" s="535" t="s">
        <v>3187</v>
      </c>
      <c r="F48" s="533" t="s">
        <v>77</v>
      </c>
      <c r="G48" s="536">
        <v>1</v>
      </c>
      <c r="H48" s="608">
        <v>0</v>
      </c>
      <c r="I48" s="537">
        <f t="shared" si="3"/>
        <v>0</v>
      </c>
      <c r="J48" s="538">
        <v>0</v>
      </c>
      <c r="K48" s="536">
        <f t="shared" si="4"/>
        <v>0</v>
      </c>
      <c r="L48" s="538">
        <v>0</v>
      </c>
      <c r="M48" s="536">
        <f t="shared" si="5"/>
        <v>0</v>
      </c>
      <c r="N48" s="580">
        <v>21</v>
      </c>
      <c r="O48" s="540">
        <v>4</v>
      </c>
      <c r="P48" s="541" t="s">
        <v>140</v>
      </c>
    </row>
    <row r="49" spans="2:16" s="529" customFormat="1" ht="11.25" customHeight="1">
      <c r="B49" s="530" t="s">
        <v>131</v>
      </c>
      <c r="D49" s="529" t="s">
        <v>144</v>
      </c>
      <c r="E49" s="529" t="s">
        <v>145</v>
      </c>
      <c r="H49" s="579"/>
      <c r="I49" s="531">
        <f>I50</f>
        <v>0</v>
      </c>
      <c r="K49" s="532">
        <f>K50</f>
        <v>0</v>
      </c>
      <c r="M49" s="532">
        <f>M50</f>
        <v>0</v>
      </c>
      <c r="N49" s="579"/>
      <c r="P49" s="529" t="s">
        <v>137</v>
      </c>
    </row>
    <row r="50" spans="1:16" s="541" customFormat="1" ht="11.25" customHeight="1">
      <c r="A50" s="533">
        <v>32</v>
      </c>
      <c r="B50" s="533" t="s">
        <v>138</v>
      </c>
      <c r="C50" s="533" t="s">
        <v>139</v>
      </c>
      <c r="D50" s="534" t="s">
        <v>146</v>
      </c>
      <c r="E50" s="535" t="s">
        <v>147</v>
      </c>
      <c r="F50" s="533" t="s">
        <v>25</v>
      </c>
      <c r="G50" s="536">
        <v>1.067</v>
      </c>
      <c r="H50" s="608">
        <v>0</v>
      </c>
      <c r="I50" s="537">
        <f>ROUND(G50*H50,2)</f>
        <v>0</v>
      </c>
      <c r="J50" s="538">
        <v>0</v>
      </c>
      <c r="K50" s="536">
        <f>G50*J50</f>
        <v>0</v>
      </c>
      <c r="L50" s="538">
        <v>0</v>
      </c>
      <c r="M50" s="536">
        <f>G50*L50</f>
        <v>0</v>
      </c>
      <c r="N50" s="580">
        <v>21</v>
      </c>
      <c r="O50" s="540">
        <v>4</v>
      </c>
      <c r="P50" s="541" t="s">
        <v>140</v>
      </c>
    </row>
    <row r="51" spans="2:16" s="528" customFormat="1" ht="11.25" customHeight="1">
      <c r="B51" s="564" t="s">
        <v>131</v>
      </c>
      <c r="D51" s="528" t="s">
        <v>148</v>
      </c>
      <c r="E51" s="528" t="s">
        <v>149</v>
      </c>
      <c r="H51" s="581"/>
      <c r="I51" s="565">
        <f>I52</f>
        <v>0</v>
      </c>
      <c r="K51" s="566">
        <f>K52</f>
        <v>0</v>
      </c>
      <c r="M51" s="566">
        <f>M52</f>
        <v>0</v>
      </c>
      <c r="N51" s="581"/>
      <c r="P51" s="528" t="s">
        <v>134</v>
      </c>
    </row>
    <row r="52" spans="2:16" s="529" customFormat="1" ht="11.25" customHeight="1">
      <c r="B52" s="530" t="s">
        <v>131</v>
      </c>
      <c r="D52" s="529" t="s">
        <v>183</v>
      </c>
      <c r="E52" s="529" t="s">
        <v>184</v>
      </c>
      <c r="H52" s="579"/>
      <c r="I52" s="531">
        <f>I53</f>
        <v>0</v>
      </c>
      <c r="K52" s="532">
        <f>K53</f>
        <v>0</v>
      </c>
      <c r="M52" s="532">
        <f>M53</f>
        <v>0</v>
      </c>
      <c r="N52" s="579"/>
      <c r="P52" s="529" t="s">
        <v>137</v>
      </c>
    </row>
    <row r="53" spans="1:16" s="541" customFormat="1" ht="11.25" customHeight="1">
      <c r="A53" s="533">
        <v>33</v>
      </c>
      <c r="B53" s="533" t="s">
        <v>138</v>
      </c>
      <c r="C53" s="533" t="s">
        <v>150</v>
      </c>
      <c r="D53" s="534" t="s">
        <v>1835</v>
      </c>
      <c r="E53" s="535" t="s">
        <v>1836</v>
      </c>
      <c r="F53" s="533" t="s">
        <v>8</v>
      </c>
      <c r="G53" s="536">
        <v>1</v>
      </c>
      <c r="H53" s="608">
        <v>0</v>
      </c>
      <c r="I53" s="537">
        <f>ROUND(G53*H53,2)</f>
        <v>0</v>
      </c>
      <c r="J53" s="538">
        <v>0</v>
      </c>
      <c r="K53" s="536">
        <f>G53*J53</f>
        <v>0</v>
      </c>
      <c r="L53" s="538">
        <v>0</v>
      </c>
      <c r="M53" s="536">
        <f>G53*L53</f>
        <v>0</v>
      </c>
      <c r="N53" s="580">
        <v>21</v>
      </c>
      <c r="O53" s="540">
        <v>16</v>
      </c>
      <c r="P53" s="541" t="s">
        <v>140</v>
      </c>
    </row>
    <row r="54" spans="5:14" s="567" customFormat="1" ht="15">
      <c r="E54" s="567" t="s">
        <v>237</v>
      </c>
      <c r="H54" s="583"/>
      <c r="I54" s="568">
        <f>I14+I51</f>
        <v>0</v>
      </c>
      <c r="K54" s="569">
        <f>K14+K51</f>
        <v>0</v>
      </c>
      <c r="M54" s="569">
        <f>M14+M51</f>
        <v>0</v>
      </c>
      <c r="N54" s="583"/>
    </row>
  </sheetData>
  <printOptions horizontalCentered="1"/>
  <pageMargins left="0.5902777910232544" right="0.5902777910232544" top="0.5902777910232544" bottom="0.5902777910232544" header="0.511805534362793" footer="0.511805534362793"/>
  <pageSetup errors="blank" fitToHeight="999" fitToWidth="1" horizontalDpi="1200" verticalDpi="12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U24"/>
  <sheetViews>
    <sheetView showGridLines="0" workbookViewId="0" topLeftCell="A1">
      <pane ySplit="13" topLeftCell="A14" activePane="bottomLeft" state="frozen"/>
      <selection pane="bottomLeft" activeCell="V23" sqref="V23"/>
    </sheetView>
  </sheetViews>
  <sheetFormatPr defaultColWidth="9.140625" defaultRowHeight="15"/>
  <cols>
    <col min="1" max="1" width="5.57421875" style="505" customWidth="1"/>
    <col min="2" max="2" width="4.421875" style="505" customWidth="1"/>
    <col min="3" max="3" width="4.7109375" style="505" customWidth="1"/>
    <col min="4" max="4" width="12.7109375" style="505" customWidth="1"/>
    <col min="5" max="5" width="55.57421875" style="505" customWidth="1"/>
    <col min="6" max="6" width="4.7109375" style="505" customWidth="1"/>
    <col min="7" max="7" width="9.8515625" style="505" customWidth="1"/>
    <col min="8" max="8" width="9.7109375" style="505" customWidth="1"/>
    <col min="9" max="9" width="13.57421875" style="505" customWidth="1"/>
    <col min="10" max="10" width="10.57421875" style="505" hidden="1" customWidth="1"/>
    <col min="11" max="11" width="10.8515625" style="505" hidden="1" customWidth="1"/>
    <col min="12" max="12" width="9.7109375" style="505" hidden="1" customWidth="1"/>
    <col min="13" max="13" width="11.57421875" style="505" hidden="1" customWidth="1"/>
    <col min="14" max="14" width="5.28125" style="505" customWidth="1"/>
    <col min="15" max="15" width="7.00390625" style="505" hidden="1" customWidth="1"/>
    <col min="16" max="16" width="7.28125" style="505" hidden="1" customWidth="1"/>
    <col min="17" max="19" width="9.140625" style="505" hidden="1" customWidth="1"/>
    <col min="20" max="20" width="18.7109375" style="505" hidden="1" customWidth="1"/>
    <col min="21" max="256" width="9.140625" style="505" customWidth="1"/>
    <col min="257" max="257" width="5.57421875" style="505" customWidth="1"/>
    <col min="258" max="258" width="4.421875" style="505" customWidth="1"/>
    <col min="259" max="259" width="4.7109375" style="505" customWidth="1"/>
    <col min="260" max="260" width="12.7109375" style="505" customWidth="1"/>
    <col min="261" max="261" width="55.57421875" style="505" customWidth="1"/>
    <col min="262" max="262" width="4.7109375" style="505" customWidth="1"/>
    <col min="263" max="263" width="9.8515625" style="505" customWidth="1"/>
    <col min="264" max="264" width="9.7109375" style="505" customWidth="1"/>
    <col min="265" max="265" width="13.57421875" style="505" customWidth="1"/>
    <col min="266" max="269" width="9.140625" style="505" hidden="1" customWidth="1"/>
    <col min="270" max="270" width="5.28125" style="505" customWidth="1"/>
    <col min="271" max="276" width="9.140625" style="505" hidden="1" customWidth="1"/>
    <col min="277" max="512" width="9.140625" style="505" customWidth="1"/>
    <col min="513" max="513" width="5.57421875" style="505" customWidth="1"/>
    <col min="514" max="514" width="4.421875" style="505" customWidth="1"/>
    <col min="515" max="515" width="4.7109375" style="505" customWidth="1"/>
    <col min="516" max="516" width="12.7109375" style="505" customWidth="1"/>
    <col min="517" max="517" width="55.57421875" style="505" customWidth="1"/>
    <col min="518" max="518" width="4.7109375" style="505" customWidth="1"/>
    <col min="519" max="519" width="9.8515625" style="505" customWidth="1"/>
    <col min="520" max="520" width="9.7109375" style="505" customWidth="1"/>
    <col min="521" max="521" width="13.57421875" style="505" customWidth="1"/>
    <col min="522" max="525" width="9.140625" style="505" hidden="1" customWidth="1"/>
    <col min="526" max="526" width="5.28125" style="505" customWidth="1"/>
    <col min="527" max="532" width="9.140625" style="505" hidden="1" customWidth="1"/>
    <col min="533" max="768" width="9.140625" style="505" customWidth="1"/>
    <col min="769" max="769" width="5.57421875" style="505" customWidth="1"/>
    <col min="770" max="770" width="4.421875" style="505" customWidth="1"/>
    <col min="771" max="771" width="4.7109375" style="505" customWidth="1"/>
    <col min="772" max="772" width="12.7109375" style="505" customWidth="1"/>
    <col min="773" max="773" width="55.57421875" style="505" customWidth="1"/>
    <col min="774" max="774" width="4.7109375" style="505" customWidth="1"/>
    <col min="775" max="775" width="9.8515625" style="505" customWidth="1"/>
    <col min="776" max="776" width="9.7109375" style="505" customWidth="1"/>
    <col min="777" max="777" width="13.57421875" style="505" customWidth="1"/>
    <col min="778" max="781" width="9.140625" style="505" hidden="1" customWidth="1"/>
    <col min="782" max="782" width="5.28125" style="505" customWidth="1"/>
    <col min="783" max="788" width="9.140625" style="505" hidden="1" customWidth="1"/>
    <col min="789" max="1024" width="9.140625" style="505" customWidth="1"/>
    <col min="1025" max="1025" width="5.57421875" style="505" customWidth="1"/>
    <col min="1026" max="1026" width="4.421875" style="505" customWidth="1"/>
    <col min="1027" max="1027" width="4.7109375" style="505" customWidth="1"/>
    <col min="1028" max="1028" width="12.7109375" style="505" customWidth="1"/>
    <col min="1029" max="1029" width="55.57421875" style="505" customWidth="1"/>
    <col min="1030" max="1030" width="4.7109375" style="505" customWidth="1"/>
    <col min="1031" max="1031" width="9.8515625" style="505" customWidth="1"/>
    <col min="1032" max="1032" width="9.7109375" style="505" customWidth="1"/>
    <col min="1033" max="1033" width="13.57421875" style="505" customWidth="1"/>
    <col min="1034" max="1037" width="9.140625" style="505" hidden="1" customWidth="1"/>
    <col min="1038" max="1038" width="5.28125" style="505" customWidth="1"/>
    <col min="1039" max="1044" width="9.140625" style="505" hidden="1" customWidth="1"/>
    <col min="1045" max="1280" width="9.140625" style="505" customWidth="1"/>
    <col min="1281" max="1281" width="5.57421875" style="505" customWidth="1"/>
    <col min="1282" max="1282" width="4.421875" style="505" customWidth="1"/>
    <col min="1283" max="1283" width="4.7109375" style="505" customWidth="1"/>
    <col min="1284" max="1284" width="12.7109375" style="505" customWidth="1"/>
    <col min="1285" max="1285" width="55.57421875" style="505" customWidth="1"/>
    <col min="1286" max="1286" width="4.7109375" style="505" customWidth="1"/>
    <col min="1287" max="1287" width="9.8515625" style="505" customWidth="1"/>
    <col min="1288" max="1288" width="9.7109375" style="505" customWidth="1"/>
    <col min="1289" max="1289" width="13.57421875" style="505" customWidth="1"/>
    <col min="1290" max="1293" width="9.140625" style="505" hidden="1" customWidth="1"/>
    <col min="1294" max="1294" width="5.28125" style="505" customWidth="1"/>
    <col min="1295" max="1300" width="9.140625" style="505" hidden="1" customWidth="1"/>
    <col min="1301" max="1536" width="9.140625" style="505" customWidth="1"/>
    <col min="1537" max="1537" width="5.57421875" style="505" customWidth="1"/>
    <col min="1538" max="1538" width="4.421875" style="505" customWidth="1"/>
    <col min="1539" max="1539" width="4.7109375" style="505" customWidth="1"/>
    <col min="1540" max="1540" width="12.7109375" style="505" customWidth="1"/>
    <col min="1541" max="1541" width="55.57421875" style="505" customWidth="1"/>
    <col min="1542" max="1542" width="4.7109375" style="505" customWidth="1"/>
    <col min="1543" max="1543" width="9.8515625" style="505" customWidth="1"/>
    <col min="1544" max="1544" width="9.7109375" style="505" customWidth="1"/>
    <col min="1545" max="1545" width="13.57421875" style="505" customWidth="1"/>
    <col min="1546" max="1549" width="9.140625" style="505" hidden="1" customWidth="1"/>
    <col min="1550" max="1550" width="5.28125" style="505" customWidth="1"/>
    <col min="1551" max="1556" width="9.140625" style="505" hidden="1" customWidth="1"/>
    <col min="1557" max="1792" width="9.140625" style="505" customWidth="1"/>
    <col min="1793" max="1793" width="5.57421875" style="505" customWidth="1"/>
    <col min="1794" max="1794" width="4.421875" style="505" customWidth="1"/>
    <col min="1795" max="1795" width="4.7109375" style="505" customWidth="1"/>
    <col min="1796" max="1796" width="12.7109375" style="505" customWidth="1"/>
    <col min="1797" max="1797" width="55.57421875" style="505" customWidth="1"/>
    <col min="1798" max="1798" width="4.7109375" style="505" customWidth="1"/>
    <col min="1799" max="1799" width="9.8515625" style="505" customWidth="1"/>
    <col min="1800" max="1800" width="9.7109375" style="505" customWidth="1"/>
    <col min="1801" max="1801" width="13.57421875" style="505" customWidth="1"/>
    <col min="1802" max="1805" width="9.140625" style="505" hidden="1" customWidth="1"/>
    <col min="1806" max="1806" width="5.28125" style="505" customWidth="1"/>
    <col min="1807" max="1812" width="9.140625" style="505" hidden="1" customWidth="1"/>
    <col min="1813" max="2048" width="9.140625" style="505" customWidth="1"/>
    <col min="2049" max="2049" width="5.57421875" style="505" customWidth="1"/>
    <col min="2050" max="2050" width="4.421875" style="505" customWidth="1"/>
    <col min="2051" max="2051" width="4.7109375" style="505" customWidth="1"/>
    <col min="2052" max="2052" width="12.7109375" style="505" customWidth="1"/>
    <col min="2053" max="2053" width="55.57421875" style="505" customWidth="1"/>
    <col min="2054" max="2054" width="4.7109375" style="505" customWidth="1"/>
    <col min="2055" max="2055" width="9.8515625" style="505" customWidth="1"/>
    <col min="2056" max="2056" width="9.7109375" style="505" customWidth="1"/>
    <col min="2057" max="2057" width="13.57421875" style="505" customWidth="1"/>
    <col min="2058" max="2061" width="9.140625" style="505" hidden="1" customWidth="1"/>
    <col min="2062" max="2062" width="5.28125" style="505" customWidth="1"/>
    <col min="2063" max="2068" width="9.140625" style="505" hidden="1" customWidth="1"/>
    <col min="2069" max="2304" width="9.140625" style="505" customWidth="1"/>
    <col min="2305" max="2305" width="5.57421875" style="505" customWidth="1"/>
    <col min="2306" max="2306" width="4.421875" style="505" customWidth="1"/>
    <col min="2307" max="2307" width="4.7109375" style="505" customWidth="1"/>
    <col min="2308" max="2308" width="12.7109375" style="505" customWidth="1"/>
    <col min="2309" max="2309" width="55.57421875" style="505" customWidth="1"/>
    <col min="2310" max="2310" width="4.7109375" style="505" customWidth="1"/>
    <col min="2311" max="2311" width="9.8515625" style="505" customWidth="1"/>
    <col min="2312" max="2312" width="9.7109375" style="505" customWidth="1"/>
    <col min="2313" max="2313" width="13.57421875" style="505" customWidth="1"/>
    <col min="2314" max="2317" width="9.140625" style="505" hidden="1" customWidth="1"/>
    <col min="2318" max="2318" width="5.28125" style="505" customWidth="1"/>
    <col min="2319" max="2324" width="9.140625" style="505" hidden="1" customWidth="1"/>
    <col min="2325" max="2560" width="9.140625" style="505" customWidth="1"/>
    <col min="2561" max="2561" width="5.57421875" style="505" customWidth="1"/>
    <col min="2562" max="2562" width="4.421875" style="505" customWidth="1"/>
    <col min="2563" max="2563" width="4.7109375" style="505" customWidth="1"/>
    <col min="2564" max="2564" width="12.7109375" style="505" customWidth="1"/>
    <col min="2565" max="2565" width="55.57421875" style="505" customWidth="1"/>
    <col min="2566" max="2566" width="4.7109375" style="505" customWidth="1"/>
    <col min="2567" max="2567" width="9.8515625" style="505" customWidth="1"/>
    <col min="2568" max="2568" width="9.7109375" style="505" customWidth="1"/>
    <col min="2569" max="2569" width="13.57421875" style="505" customWidth="1"/>
    <col min="2570" max="2573" width="9.140625" style="505" hidden="1" customWidth="1"/>
    <col min="2574" max="2574" width="5.28125" style="505" customWidth="1"/>
    <col min="2575" max="2580" width="9.140625" style="505" hidden="1" customWidth="1"/>
    <col min="2581" max="2816" width="9.140625" style="505" customWidth="1"/>
    <col min="2817" max="2817" width="5.57421875" style="505" customWidth="1"/>
    <col min="2818" max="2818" width="4.421875" style="505" customWidth="1"/>
    <col min="2819" max="2819" width="4.7109375" style="505" customWidth="1"/>
    <col min="2820" max="2820" width="12.7109375" style="505" customWidth="1"/>
    <col min="2821" max="2821" width="55.57421875" style="505" customWidth="1"/>
    <col min="2822" max="2822" width="4.7109375" style="505" customWidth="1"/>
    <col min="2823" max="2823" width="9.8515625" style="505" customWidth="1"/>
    <col min="2824" max="2824" width="9.7109375" style="505" customWidth="1"/>
    <col min="2825" max="2825" width="13.57421875" style="505" customWidth="1"/>
    <col min="2826" max="2829" width="9.140625" style="505" hidden="1" customWidth="1"/>
    <col min="2830" max="2830" width="5.28125" style="505" customWidth="1"/>
    <col min="2831" max="2836" width="9.140625" style="505" hidden="1" customWidth="1"/>
    <col min="2837" max="3072" width="9.140625" style="505" customWidth="1"/>
    <col min="3073" max="3073" width="5.57421875" style="505" customWidth="1"/>
    <col min="3074" max="3074" width="4.421875" style="505" customWidth="1"/>
    <col min="3075" max="3075" width="4.7109375" style="505" customWidth="1"/>
    <col min="3076" max="3076" width="12.7109375" style="505" customWidth="1"/>
    <col min="3077" max="3077" width="55.57421875" style="505" customWidth="1"/>
    <col min="3078" max="3078" width="4.7109375" style="505" customWidth="1"/>
    <col min="3079" max="3079" width="9.8515625" style="505" customWidth="1"/>
    <col min="3080" max="3080" width="9.7109375" style="505" customWidth="1"/>
    <col min="3081" max="3081" width="13.57421875" style="505" customWidth="1"/>
    <col min="3082" max="3085" width="9.140625" style="505" hidden="1" customWidth="1"/>
    <col min="3086" max="3086" width="5.28125" style="505" customWidth="1"/>
    <col min="3087" max="3092" width="9.140625" style="505" hidden="1" customWidth="1"/>
    <col min="3093" max="3328" width="9.140625" style="505" customWidth="1"/>
    <col min="3329" max="3329" width="5.57421875" style="505" customWidth="1"/>
    <col min="3330" max="3330" width="4.421875" style="505" customWidth="1"/>
    <col min="3331" max="3331" width="4.7109375" style="505" customWidth="1"/>
    <col min="3332" max="3332" width="12.7109375" style="505" customWidth="1"/>
    <col min="3333" max="3333" width="55.57421875" style="505" customWidth="1"/>
    <col min="3334" max="3334" width="4.7109375" style="505" customWidth="1"/>
    <col min="3335" max="3335" width="9.8515625" style="505" customWidth="1"/>
    <col min="3336" max="3336" width="9.7109375" style="505" customWidth="1"/>
    <col min="3337" max="3337" width="13.57421875" style="505" customWidth="1"/>
    <col min="3338" max="3341" width="9.140625" style="505" hidden="1" customWidth="1"/>
    <col min="3342" max="3342" width="5.28125" style="505" customWidth="1"/>
    <col min="3343" max="3348" width="9.140625" style="505" hidden="1" customWidth="1"/>
    <col min="3349" max="3584" width="9.140625" style="505" customWidth="1"/>
    <col min="3585" max="3585" width="5.57421875" style="505" customWidth="1"/>
    <col min="3586" max="3586" width="4.421875" style="505" customWidth="1"/>
    <col min="3587" max="3587" width="4.7109375" style="505" customWidth="1"/>
    <col min="3588" max="3588" width="12.7109375" style="505" customWidth="1"/>
    <col min="3589" max="3589" width="55.57421875" style="505" customWidth="1"/>
    <col min="3590" max="3590" width="4.7109375" style="505" customWidth="1"/>
    <col min="3591" max="3591" width="9.8515625" style="505" customWidth="1"/>
    <col min="3592" max="3592" width="9.7109375" style="505" customWidth="1"/>
    <col min="3593" max="3593" width="13.57421875" style="505" customWidth="1"/>
    <col min="3594" max="3597" width="9.140625" style="505" hidden="1" customWidth="1"/>
    <col min="3598" max="3598" width="5.28125" style="505" customWidth="1"/>
    <col min="3599" max="3604" width="9.140625" style="505" hidden="1" customWidth="1"/>
    <col min="3605" max="3840" width="9.140625" style="505" customWidth="1"/>
    <col min="3841" max="3841" width="5.57421875" style="505" customWidth="1"/>
    <col min="3842" max="3842" width="4.421875" style="505" customWidth="1"/>
    <col min="3843" max="3843" width="4.7109375" style="505" customWidth="1"/>
    <col min="3844" max="3844" width="12.7109375" style="505" customWidth="1"/>
    <col min="3845" max="3845" width="55.57421875" style="505" customWidth="1"/>
    <col min="3846" max="3846" width="4.7109375" style="505" customWidth="1"/>
    <col min="3847" max="3847" width="9.8515625" style="505" customWidth="1"/>
    <col min="3848" max="3848" width="9.7109375" style="505" customWidth="1"/>
    <col min="3849" max="3849" width="13.57421875" style="505" customWidth="1"/>
    <col min="3850" max="3853" width="9.140625" style="505" hidden="1" customWidth="1"/>
    <col min="3854" max="3854" width="5.28125" style="505" customWidth="1"/>
    <col min="3855" max="3860" width="9.140625" style="505" hidden="1" customWidth="1"/>
    <col min="3861" max="4096" width="9.140625" style="505" customWidth="1"/>
    <col min="4097" max="4097" width="5.57421875" style="505" customWidth="1"/>
    <col min="4098" max="4098" width="4.421875" style="505" customWidth="1"/>
    <col min="4099" max="4099" width="4.7109375" style="505" customWidth="1"/>
    <col min="4100" max="4100" width="12.7109375" style="505" customWidth="1"/>
    <col min="4101" max="4101" width="55.57421875" style="505" customWidth="1"/>
    <col min="4102" max="4102" width="4.7109375" style="505" customWidth="1"/>
    <col min="4103" max="4103" width="9.8515625" style="505" customWidth="1"/>
    <col min="4104" max="4104" width="9.7109375" style="505" customWidth="1"/>
    <col min="4105" max="4105" width="13.57421875" style="505" customWidth="1"/>
    <col min="4106" max="4109" width="9.140625" style="505" hidden="1" customWidth="1"/>
    <col min="4110" max="4110" width="5.28125" style="505" customWidth="1"/>
    <col min="4111" max="4116" width="9.140625" style="505" hidden="1" customWidth="1"/>
    <col min="4117" max="4352" width="9.140625" style="505" customWidth="1"/>
    <col min="4353" max="4353" width="5.57421875" style="505" customWidth="1"/>
    <col min="4354" max="4354" width="4.421875" style="505" customWidth="1"/>
    <col min="4355" max="4355" width="4.7109375" style="505" customWidth="1"/>
    <col min="4356" max="4356" width="12.7109375" style="505" customWidth="1"/>
    <col min="4357" max="4357" width="55.57421875" style="505" customWidth="1"/>
    <col min="4358" max="4358" width="4.7109375" style="505" customWidth="1"/>
    <col min="4359" max="4359" width="9.8515625" style="505" customWidth="1"/>
    <col min="4360" max="4360" width="9.7109375" style="505" customWidth="1"/>
    <col min="4361" max="4361" width="13.57421875" style="505" customWidth="1"/>
    <col min="4362" max="4365" width="9.140625" style="505" hidden="1" customWidth="1"/>
    <col min="4366" max="4366" width="5.28125" style="505" customWidth="1"/>
    <col min="4367" max="4372" width="9.140625" style="505" hidden="1" customWidth="1"/>
    <col min="4373" max="4608" width="9.140625" style="505" customWidth="1"/>
    <col min="4609" max="4609" width="5.57421875" style="505" customWidth="1"/>
    <col min="4610" max="4610" width="4.421875" style="505" customWidth="1"/>
    <col min="4611" max="4611" width="4.7109375" style="505" customWidth="1"/>
    <col min="4612" max="4612" width="12.7109375" style="505" customWidth="1"/>
    <col min="4613" max="4613" width="55.57421875" style="505" customWidth="1"/>
    <col min="4614" max="4614" width="4.7109375" style="505" customWidth="1"/>
    <col min="4615" max="4615" width="9.8515625" style="505" customWidth="1"/>
    <col min="4616" max="4616" width="9.7109375" style="505" customWidth="1"/>
    <col min="4617" max="4617" width="13.57421875" style="505" customWidth="1"/>
    <col min="4618" max="4621" width="9.140625" style="505" hidden="1" customWidth="1"/>
    <col min="4622" max="4622" width="5.28125" style="505" customWidth="1"/>
    <col min="4623" max="4628" width="9.140625" style="505" hidden="1" customWidth="1"/>
    <col min="4629" max="4864" width="9.140625" style="505" customWidth="1"/>
    <col min="4865" max="4865" width="5.57421875" style="505" customWidth="1"/>
    <col min="4866" max="4866" width="4.421875" style="505" customWidth="1"/>
    <col min="4867" max="4867" width="4.7109375" style="505" customWidth="1"/>
    <col min="4868" max="4868" width="12.7109375" style="505" customWidth="1"/>
    <col min="4869" max="4869" width="55.57421875" style="505" customWidth="1"/>
    <col min="4870" max="4870" width="4.7109375" style="505" customWidth="1"/>
    <col min="4871" max="4871" width="9.8515625" style="505" customWidth="1"/>
    <col min="4872" max="4872" width="9.7109375" style="505" customWidth="1"/>
    <col min="4873" max="4873" width="13.57421875" style="505" customWidth="1"/>
    <col min="4874" max="4877" width="9.140625" style="505" hidden="1" customWidth="1"/>
    <col min="4878" max="4878" width="5.28125" style="505" customWidth="1"/>
    <col min="4879" max="4884" width="9.140625" style="505" hidden="1" customWidth="1"/>
    <col min="4885" max="5120" width="9.140625" style="505" customWidth="1"/>
    <col min="5121" max="5121" width="5.57421875" style="505" customWidth="1"/>
    <col min="5122" max="5122" width="4.421875" style="505" customWidth="1"/>
    <col min="5123" max="5123" width="4.7109375" style="505" customWidth="1"/>
    <col min="5124" max="5124" width="12.7109375" style="505" customWidth="1"/>
    <col min="5125" max="5125" width="55.57421875" style="505" customWidth="1"/>
    <col min="5126" max="5126" width="4.7109375" style="505" customWidth="1"/>
    <col min="5127" max="5127" width="9.8515625" style="505" customWidth="1"/>
    <col min="5128" max="5128" width="9.7109375" style="505" customWidth="1"/>
    <col min="5129" max="5129" width="13.57421875" style="505" customWidth="1"/>
    <col min="5130" max="5133" width="9.140625" style="505" hidden="1" customWidth="1"/>
    <col min="5134" max="5134" width="5.28125" style="505" customWidth="1"/>
    <col min="5135" max="5140" width="9.140625" style="505" hidden="1" customWidth="1"/>
    <col min="5141" max="5376" width="9.140625" style="505" customWidth="1"/>
    <col min="5377" max="5377" width="5.57421875" style="505" customWidth="1"/>
    <col min="5378" max="5378" width="4.421875" style="505" customWidth="1"/>
    <col min="5379" max="5379" width="4.7109375" style="505" customWidth="1"/>
    <col min="5380" max="5380" width="12.7109375" style="505" customWidth="1"/>
    <col min="5381" max="5381" width="55.57421875" style="505" customWidth="1"/>
    <col min="5382" max="5382" width="4.7109375" style="505" customWidth="1"/>
    <col min="5383" max="5383" width="9.8515625" style="505" customWidth="1"/>
    <col min="5384" max="5384" width="9.7109375" style="505" customWidth="1"/>
    <col min="5385" max="5385" width="13.57421875" style="505" customWidth="1"/>
    <col min="5386" max="5389" width="9.140625" style="505" hidden="1" customWidth="1"/>
    <col min="5390" max="5390" width="5.28125" style="505" customWidth="1"/>
    <col min="5391" max="5396" width="9.140625" style="505" hidden="1" customWidth="1"/>
    <col min="5397" max="5632" width="9.140625" style="505" customWidth="1"/>
    <col min="5633" max="5633" width="5.57421875" style="505" customWidth="1"/>
    <col min="5634" max="5634" width="4.421875" style="505" customWidth="1"/>
    <col min="5635" max="5635" width="4.7109375" style="505" customWidth="1"/>
    <col min="5636" max="5636" width="12.7109375" style="505" customWidth="1"/>
    <col min="5637" max="5637" width="55.57421875" style="505" customWidth="1"/>
    <col min="5638" max="5638" width="4.7109375" style="505" customWidth="1"/>
    <col min="5639" max="5639" width="9.8515625" style="505" customWidth="1"/>
    <col min="5640" max="5640" width="9.7109375" style="505" customWidth="1"/>
    <col min="5641" max="5641" width="13.57421875" style="505" customWidth="1"/>
    <col min="5642" max="5645" width="9.140625" style="505" hidden="1" customWidth="1"/>
    <col min="5646" max="5646" width="5.28125" style="505" customWidth="1"/>
    <col min="5647" max="5652" width="9.140625" style="505" hidden="1" customWidth="1"/>
    <col min="5653" max="5888" width="9.140625" style="505" customWidth="1"/>
    <col min="5889" max="5889" width="5.57421875" style="505" customWidth="1"/>
    <col min="5890" max="5890" width="4.421875" style="505" customWidth="1"/>
    <col min="5891" max="5891" width="4.7109375" style="505" customWidth="1"/>
    <col min="5892" max="5892" width="12.7109375" style="505" customWidth="1"/>
    <col min="5893" max="5893" width="55.57421875" style="505" customWidth="1"/>
    <col min="5894" max="5894" width="4.7109375" style="505" customWidth="1"/>
    <col min="5895" max="5895" width="9.8515625" style="505" customWidth="1"/>
    <col min="5896" max="5896" width="9.7109375" style="505" customWidth="1"/>
    <col min="5897" max="5897" width="13.57421875" style="505" customWidth="1"/>
    <col min="5898" max="5901" width="9.140625" style="505" hidden="1" customWidth="1"/>
    <col min="5902" max="5902" width="5.28125" style="505" customWidth="1"/>
    <col min="5903" max="5908" width="9.140625" style="505" hidden="1" customWidth="1"/>
    <col min="5909" max="6144" width="9.140625" style="505" customWidth="1"/>
    <col min="6145" max="6145" width="5.57421875" style="505" customWidth="1"/>
    <col min="6146" max="6146" width="4.421875" style="505" customWidth="1"/>
    <col min="6147" max="6147" width="4.7109375" style="505" customWidth="1"/>
    <col min="6148" max="6148" width="12.7109375" style="505" customWidth="1"/>
    <col min="6149" max="6149" width="55.57421875" style="505" customWidth="1"/>
    <col min="6150" max="6150" width="4.7109375" style="505" customWidth="1"/>
    <col min="6151" max="6151" width="9.8515625" style="505" customWidth="1"/>
    <col min="6152" max="6152" width="9.7109375" style="505" customWidth="1"/>
    <col min="6153" max="6153" width="13.57421875" style="505" customWidth="1"/>
    <col min="6154" max="6157" width="9.140625" style="505" hidden="1" customWidth="1"/>
    <col min="6158" max="6158" width="5.28125" style="505" customWidth="1"/>
    <col min="6159" max="6164" width="9.140625" style="505" hidden="1" customWidth="1"/>
    <col min="6165" max="6400" width="9.140625" style="505" customWidth="1"/>
    <col min="6401" max="6401" width="5.57421875" style="505" customWidth="1"/>
    <col min="6402" max="6402" width="4.421875" style="505" customWidth="1"/>
    <col min="6403" max="6403" width="4.7109375" style="505" customWidth="1"/>
    <col min="6404" max="6404" width="12.7109375" style="505" customWidth="1"/>
    <col min="6405" max="6405" width="55.57421875" style="505" customWidth="1"/>
    <col min="6406" max="6406" width="4.7109375" style="505" customWidth="1"/>
    <col min="6407" max="6407" width="9.8515625" style="505" customWidth="1"/>
    <col min="6408" max="6408" width="9.7109375" style="505" customWidth="1"/>
    <col min="6409" max="6409" width="13.57421875" style="505" customWidth="1"/>
    <col min="6410" max="6413" width="9.140625" style="505" hidden="1" customWidth="1"/>
    <col min="6414" max="6414" width="5.28125" style="505" customWidth="1"/>
    <col min="6415" max="6420" width="9.140625" style="505" hidden="1" customWidth="1"/>
    <col min="6421" max="6656" width="9.140625" style="505" customWidth="1"/>
    <col min="6657" max="6657" width="5.57421875" style="505" customWidth="1"/>
    <col min="6658" max="6658" width="4.421875" style="505" customWidth="1"/>
    <col min="6659" max="6659" width="4.7109375" style="505" customWidth="1"/>
    <col min="6660" max="6660" width="12.7109375" style="505" customWidth="1"/>
    <col min="6661" max="6661" width="55.57421875" style="505" customWidth="1"/>
    <col min="6662" max="6662" width="4.7109375" style="505" customWidth="1"/>
    <col min="6663" max="6663" width="9.8515625" style="505" customWidth="1"/>
    <col min="6664" max="6664" width="9.7109375" style="505" customWidth="1"/>
    <col min="6665" max="6665" width="13.57421875" style="505" customWidth="1"/>
    <col min="6666" max="6669" width="9.140625" style="505" hidden="1" customWidth="1"/>
    <col min="6670" max="6670" width="5.28125" style="505" customWidth="1"/>
    <col min="6671" max="6676" width="9.140625" style="505" hidden="1" customWidth="1"/>
    <col min="6677" max="6912" width="9.140625" style="505" customWidth="1"/>
    <col min="6913" max="6913" width="5.57421875" style="505" customWidth="1"/>
    <col min="6914" max="6914" width="4.421875" style="505" customWidth="1"/>
    <col min="6915" max="6915" width="4.7109375" style="505" customWidth="1"/>
    <col min="6916" max="6916" width="12.7109375" style="505" customWidth="1"/>
    <col min="6917" max="6917" width="55.57421875" style="505" customWidth="1"/>
    <col min="6918" max="6918" width="4.7109375" style="505" customWidth="1"/>
    <col min="6919" max="6919" width="9.8515625" style="505" customWidth="1"/>
    <col min="6920" max="6920" width="9.7109375" style="505" customWidth="1"/>
    <col min="6921" max="6921" width="13.57421875" style="505" customWidth="1"/>
    <col min="6922" max="6925" width="9.140625" style="505" hidden="1" customWidth="1"/>
    <col min="6926" max="6926" width="5.28125" style="505" customWidth="1"/>
    <col min="6927" max="6932" width="9.140625" style="505" hidden="1" customWidth="1"/>
    <col min="6933" max="7168" width="9.140625" style="505" customWidth="1"/>
    <col min="7169" max="7169" width="5.57421875" style="505" customWidth="1"/>
    <col min="7170" max="7170" width="4.421875" style="505" customWidth="1"/>
    <col min="7171" max="7171" width="4.7109375" style="505" customWidth="1"/>
    <col min="7172" max="7172" width="12.7109375" style="505" customWidth="1"/>
    <col min="7173" max="7173" width="55.57421875" style="505" customWidth="1"/>
    <col min="7174" max="7174" width="4.7109375" style="505" customWidth="1"/>
    <col min="7175" max="7175" width="9.8515625" style="505" customWidth="1"/>
    <col min="7176" max="7176" width="9.7109375" style="505" customWidth="1"/>
    <col min="7177" max="7177" width="13.57421875" style="505" customWidth="1"/>
    <col min="7178" max="7181" width="9.140625" style="505" hidden="1" customWidth="1"/>
    <col min="7182" max="7182" width="5.28125" style="505" customWidth="1"/>
    <col min="7183" max="7188" width="9.140625" style="505" hidden="1" customWidth="1"/>
    <col min="7189" max="7424" width="9.140625" style="505" customWidth="1"/>
    <col min="7425" max="7425" width="5.57421875" style="505" customWidth="1"/>
    <col min="7426" max="7426" width="4.421875" style="505" customWidth="1"/>
    <col min="7427" max="7427" width="4.7109375" style="505" customWidth="1"/>
    <col min="7428" max="7428" width="12.7109375" style="505" customWidth="1"/>
    <col min="7429" max="7429" width="55.57421875" style="505" customWidth="1"/>
    <col min="7430" max="7430" width="4.7109375" style="505" customWidth="1"/>
    <col min="7431" max="7431" width="9.8515625" style="505" customWidth="1"/>
    <col min="7432" max="7432" width="9.7109375" style="505" customWidth="1"/>
    <col min="7433" max="7433" width="13.57421875" style="505" customWidth="1"/>
    <col min="7434" max="7437" width="9.140625" style="505" hidden="1" customWidth="1"/>
    <col min="7438" max="7438" width="5.28125" style="505" customWidth="1"/>
    <col min="7439" max="7444" width="9.140625" style="505" hidden="1" customWidth="1"/>
    <col min="7445" max="7680" width="9.140625" style="505" customWidth="1"/>
    <col min="7681" max="7681" width="5.57421875" style="505" customWidth="1"/>
    <col min="7682" max="7682" width="4.421875" style="505" customWidth="1"/>
    <col min="7683" max="7683" width="4.7109375" style="505" customWidth="1"/>
    <col min="7684" max="7684" width="12.7109375" style="505" customWidth="1"/>
    <col min="7685" max="7685" width="55.57421875" style="505" customWidth="1"/>
    <col min="7686" max="7686" width="4.7109375" style="505" customWidth="1"/>
    <col min="7687" max="7687" width="9.8515625" style="505" customWidth="1"/>
    <col min="7688" max="7688" width="9.7109375" style="505" customWidth="1"/>
    <col min="7689" max="7689" width="13.57421875" style="505" customWidth="1"/>
    <col min="7690" max="7693" width="9.140625" style="505" hidden="1" customWidth="1"/>
    <col min="7694" max="7694" width="5.28125" style="505" customWidth="1"/>
    <col min="7695" max="7700" width="9.140625" style="505" hidden="1" customWidth="1"/>
    <col min="7701" max="7936" width="9.140625" style="505" customWidth="1"/>
    <col min="7937" max="7937" width="5.57421875" style="505" customWidth="1"/>
    <col min="7938" max="7938" width="4.421875" style="505" customWidth="1"/>
    <col min="7939" max="7939" width="4.7109375" style="505" customWidth="1"/>
    <col min="7940" max="7940" width="12.7109375" style="505" customWidth="1"/>
    <col min="7941" max="7941" width="55.57421875" style="505" customWidth="1"/>
    <col min="7942" max="7942" width="4.7109375" style="505" customWidth="1"/>
    <col min="7943" max="7943" width="9.8515625" style="505" customWidth="1"/>
    <col min="7944" max="7944" width="9.7109375" style="505" customWidth="1"/>
    <col min="7945" max="7945" width="13.57421875" style="505" customWidth="1"/>
    <col min="7946" max="7949" width="9.140625" style="505" hidden="1" customWidth="1"/>
    <col min="7950" max="7950" width="5.28125" style="505" customWidth="1"/>
    <col min="7951" max="7956" width="9.140625" style="505" hidden="1" customWidth="1"/>
    <col min="7957" max="8192" width="9.140625" style="505" customWidth="1"/>
    <col min="8193" max="8193" width="5.57421875" style="505" customWidth="1"/>
    <col min="8194" max="8194" width="4.421875" style="505" customWidth="1"/>
    <col min="8195" max="8195" width="4.7109375" style="505" customWidth="1"/>
    <col min="8196" max="8196" width="12.7109375" style="505" customWidth="1"/>
    <col min="8197" max="8197" width="55.57421875" style="505" customWidth="1"/>
    <col min="8198" max="8198" width="4.7109375" style="505" customWidth="1"/>
    <col min="8199" max="8199" width="9.8515625" style="505" customWidth="1"/>
    <col min="8200" max="8200" width="9.7109375" style="505" customWidth="1"/>
    <col min="8201" max="8201" width="13.57421875" style="505" customWidth="1"/>
    <col min="8202" max="8205" width="9.140625" style="505" hidden="1" customWidth="1"/>
    <col min="8206" max="8206" width="5.28125" style="505" customWidth="1"/>
    <col min="8207" max="8212" width="9.140625" style="505" hidden="1" customWidth="1"/>
    <col min="8213" max="8448" width="9.140625" style="505" customWidth="1"/>
    <col min="8449" max="8449" width="5.57421875" style="505" customWidth="1"/>
    <col min="8450" max="8450" width="4.421875" style="505" customWidth="1"/>
    <col min="8451" max="8451" width="4.7109375" style="505" customWidth="1"/>
    <col min="8452" max="8452" width="12.7109375" style="505" customWidth="1"/>
    <col min="8453" max="8453" width="55.57421875" style="505" customWidth="1"/>
    <col min="8454" max="8454" width="4.7109375" style="505" customWidth="1"/>
    <col min="8455" max="8455" width="9.8515625" style="505" customWidth="1"/>
    <col min="8456" max="8456" width="9.7109375" style="505" customWidth="1"/>
    <col min="8457" max="8457" width="13.57421875" style="505" customWidth="1"/>
    <col min="8458" max="8461" width="9.140625" style="505" hidden="1" customWidth="1"/>
    <col min="8462" max="8462" width="5.28125" style="505" customWidth="1"/>
    <col min="8463" max="8468" width="9.140625" style="505" hidden="1" customWidth="1"/>
    <col min="8469" max="8704" width="9.140625" style="505" customWidth="1"/>
    <col min="8705" max="8705" width="5.57421875" style="505" customWidth="1"/>
    <col min="8706" max="8706" width="4.421875" style="505" customWidth="1"/>
    <col min="8707" max="8707" width="4.7109375" style="505" customWidth="1"/>
    <col min="8708" max="8708" width="12.7109375" style="505" customWidth="1"/>
    <col min="8709" max="8709" width="55.57421875" style="505" customWidth="1"/>
    <col min="8710" max="8710" width="4.7109375" style="505" customWidth="1"/>
    <col min="8711" max="8711" width="9.8515625" style="505" customWidth="1"/>
    <col min="8712" max="8712" width="9.7109375" style="505" customWidth="1"/>
    <col min="8713" max="8713" width="13.57421875" style="505" customWidth="1"/>
    <col min="8714" max="8717" width="9.140625" style="505" hidden="1" customWidth="1"/>
    <col min="8718" max="8718" width="5.28125" style="505" customWidth="1"/>
    <col min="8719" max="8724" width="9.140625" style="505" hidden="1" customWidth="1"/>
    <col min="8725" max="8960" width="9.140625" style="505" customWidth="1"/>
    <col min="8961" max="8961" width="5.57421875" style="505" customWidth="1"/>
    <col min="8962" max="8962" width="4.421875" style="505" customWidth="1"/>
    <col min="8963" max="8963" width="4.7109375" style="505" customWidth="1"/>
    <col min="8964" max="8964" width="12.7109375" style="505" customWidth="1"/>
    <col min="8965" max="8965" width="55.57421875" style="505" customWidth="1"/>
    <col min="8966" max="8966" width="4.7109375" style="505" customWidth="1"/>
    <col min="8967" max="8967" width="9.8515625" style="505" customWidth="1"/>
    <col min="8968" max="8968" width="9.7109375" style="505" customWidth="1"/>
    <col min="8969" max="8969" width="13.57421875" style="505" customWidth="1"/>
    <col min="8970" max="8973" width="9.140625" style="505" hidden="1" customWidth="1"/>
    <col min="8974" max="8974" width="5.28125" style="505" customWidth="1"/>
    <col min="8975" max="8980" width="9.140625" style="505" hidden="1" customWidth="1"/>
    <col min="8981" max="9216" width="9.140625" style="505" customWidth="1"/>
    <col min="9217" max="9217" width="5.57421875" style="505" customWidth="1"/>
    <col min="9218" max="9218" width="4.421875" style="505" customWidth="1"/>
    <col min="9219" max="9219" width="4.7109375" style="505" customWidth="1"/>
    <col min="9220" max="9220" width="12.7109375" style="505" customWidth="1"/>
    <col min="9221" max="9221" width="55.57421875" style="505" customWidth="1"/>
    <col min="9222" max="9222" width="4.7109375" style="505" customWidth="1"/>
    <col min="9223" max="9223" width="9.8515625" style="505" customWidth="1"/>
    <col min="9224" max="9224" width="9.7109375" style="505" customWidth="1"/>
    <col min="9225" max="9225" width="13.57421875" style="505" customWidth="1"/>
    <col min="9226" max="9229" width="9.140625" style="505" hidden="1" customWidth="1"/>
    <col min="9230" max="9230" width="5.28125" style="505" customWidth="1"/>
    <col min="9231" max="9236" width="9.140625" style="505" hidden="1" customWidth="1"/>
    <col min="9237" max="9472" width="9.140625" style="505" customWidth="1"/>
    <col min="9473" max="9473" width="5.57421875" style="505" customWidth="1"/>
    <col min="9474" max="9474" width="4.421875" style="505" customWidth="1"/>
    <col min="9475" max="9475" width="4.7109375" style="505" customWidth="1"/>
    <col min="9476" max="9476" width="12.7109375" style="505" customWidth="1"/>
    <col min="9477" max="9477" width="55.57421875" style="505" customWidth="1"/>
    <col min="9478" max="9478" width="4.7109375" style="505" customWidth="1"/>
    <col min="9479" max="9479" width="9.8515625" style="505" customWidth="1"/>
    <col min="9480" max="9480" width="9.7109375" style="505" customWidth="1"/>
    <col min="9481" max="9481" width="13.57421875" style="505" customWidth="1"/>
    <col min="9482" max="9485" width="9.140625" style="505" hidden="1" customWidth="1"/>
    <col min="9486" max="9486" width="5.28125" style="505" customWidth="1"/>
    <col min="9487" max="9492" width="9.140625" style="505" hidden="1" customWidth="1"/>
    <col min="9493" max="9728" width="9.140625" style="505" customWidth="1"/>
    <col min="9729" max="9729" width="5.57421875" style="505" customWidth="1"/>
    <col min="9730" max="9730" width="4.421875" style="505" customWidth="1"/>
    <col min="9731" max="9731" width="4.7109375" style="505" customWidth="1"/>
    <col min="9732" max="9732" width="12.7109375" style="505" customWidth="1"/>
    <col min="9733" max="9733" width="55.57421875" style="505" customWidth="1"/>
    <col min="9734" max="9734" width="4.7109375" style="505" customWidth="1"/>
    <col min="9735" max="9735" width="9.8515625" style="505" customWidth="1"/>
    <col min="9736" max="9736" width="9.7109375" style="505" customWidth="1"/>
    <col min="9737" max="9737" width="13.57421875" style="505" customWidth="1"/>
    <col min="9738" max="9741" width="9.140625" style="505" hidden="1" customWidth="1"/>
    <col min="9742" max="9742" width="5.28125" style="505" customWidth="1"/>
    <col min="9743" max="9748" width="9.140625" style="505" hidden="1" customWidth="1"/>
    <col min="9749" max="9984" width="9.140625" style="505" customWidth="1"/>
    <col min="9985" max="9985" width="5.57421875" style="505" customWidth="1"/>
    <col min="9986" max="9986" width="4.421875" style="505" customWidth="1"/>
    <col min="9987" max="9987" width="4.7109375" style="505" customWidth="1"/>
    <col min="9988" max="9988" width="12.7109375" style="505" customWidth="1"/>
    <col min="9989" max="9989" width="55.57421875" style="505" customWidth="1"/>
    <col min="9990" max="9990" width="4.7109375" style="505" customWidth="1"/>
    <col min="9991" max="9991" width="9.8515625" style="505" customWidth="1"/>
    <col min="9992" max="9992" width="9.7109375" style="505" customWidth="1"/>
    <col min="9993" max="9993" width="13.57421875" style="505" customWidth="1"/>
    <col min="9994" max="9997" width="9.140625" style="505" hidden="1" customWidth="1"/>
    <col min="9998" max="9998" width="5.28125" style="505" customWidth="1"/>
    <col min="9999" max="10004" width="9.140625" style="505" hidden="1" customWidth="1"/>
    <col min="10005" max="10240" width="9.140625" style="505" customWidth="1"/>
    <col min="10241" max="10241" width="5.57421875" style="505" customWidth="1"/>
    <col min="10242" max="10242" width="4.421875" style="505" customWidth="1"/>
    <col min="10243" max="10243" width="4.7109375" style="505" customWidth="1"/>
    <col min="10244" max="10244" width="12.7109375" style="505" customWidth="1"/>
    <col min="10245" max="10245" width="55.57421875" style="505" customWidth="1"/>
    <col min="10246" max="10246" width="4.7109375" style="505" customWidth="1"/>
    <col min="10247" max="10247" width="9.8515625" style="505" customWidth="1"/>
    <col min="10248" max="10248" width="9.7109375" style="505" customWidth="1"/>
    <col min="10249" max="10249" width="13.57421875" style="505" customWidth="1"/>
    <col min="10250" max="10253" width="9.140625" style="505" hidden="1" customWidth="1"/>
    <col min="10254" max="10254" width="5.28125" style="505" customWidth="1"/>
    <col min="10255" max="10260" width="9.140625" style="505" hidden="1" customWidth="1"/>
    <col min="10261" max="10496" width="9.140625" style="505" customWidth="1"/>
    <col min="10497" max="10497" width="5.57421875" style="505" customWidth="1"/>
    <col min="10498" max="10498" width="4.421875" style="505" customWidth="1"/>
    <col min="10499" max="10499" width="4.7109375" style="505" customWidth="1"/>
    <col min="10500" max="10500" width="12.7109375" style="505" customWidth="1"/>
    <col min="10501" max="10501" width="55.57421875" style="505" customWidth="1"/>
    <col min="10502" max="10502" width="4.7109375" style="505" customWidth="1"/>
    <col min="10503" max="10503" width="9.8515625" style="505" customWidth="1"/>
    <col min="10504" max="10504" width="9.7109375" style="505" customWidth="1"/>
    <col min="10505" max="10505" width="13.57421875" style="505" customWidth="1"/>
    <col min="10506" max="10509" width="9.140625" style="505" hidden="1" customWidth="1"/>
    <col min="10510" max="10510" width="5.28125" style="505" customWidth="1"/>
    <col min="10511" max="10516" width="9.140625" style="505" hidden="1" customWidth="1"/>
    <col min="10517" max="10752" width="9.140625" style="505" customWidth="1"/>
    <col min="10753" max="10753" width="5.57421875" style="505" customWidth="1"/>
    <col min="10754" max="10754" width="4.421875" style="505" customWidth="1"/>
    <col min="10755" max="10755" width="4.7109375" style="505" customWidth="1"/>
    <col min="10756" max="10756" width="12.7109375" style="505" customWidth="1"/>
    <col min="10757" max="10757" width="55.57421875" style="505" customWidth="1"/>
    <col min="10758" max="10758" width="4.7109375" style="505" customWidth="1"/>
    <col min="10759" max="10759" width="9.8515625" style="505" customWidth="1"/>
    <col min="10760" max="10760" width="9.7109375" style="505" customWidth="1"/>
    <col min="10761" max="10761" width="13.57421875" style="505" customWidth="1"/>
    <col min="10762" max="10765" width="9.140625" style="505" hidden="1" customWidth="1"/>
    <col min="10766" max="10766" width="5.28125" style="505" customWidth="1"/>
    <col min="10767" max="10772" width="9.140625" style="505" hidden="1" customWidth="1"/>
    <col min="10773" max="11008" width="9.140625" style="505" customWidth="1"/>
    <col min="11009" max="11009" width="5.57421875" style="505" customWidth="1"/>
    <col min="11010" max="11010" width="4.421875" style="505" customWidth="1"/>
    <col min="11011" max="11011" width="4.7109375" style="505" customWidth="1"/>
    <col min="11012" max="11012" width="12.7109375" style="505" customWidth="1"/>
    <col min="11013" max="11013" width="55.57421875" style="505" customWidth="1"/>
    <col min="11014" max="11014" width="4.7109375" style="505" customWidth="1"/>
    <col min="11015" max="11015" width="9.8515625" style="505" customWidth="1"/>
    <col min="11016" max="11016" width="9.7109375" style="505" customWidth="1"/>
    <col min="11017" max="11017" width="13.57421875" style="505" customWidth="1"/>
    <col min="11018" max="11021" width="9.140625" style="505" hidden="1" customWidth="1"/>
    <col min="11022" max="11022" width="5.28125" style="505" customWidth="1"/>
    <col min="11023" max="11028" width="9.140625" style="505" hidden="1" customWidth="1"/>
    <col min="11029" max="11264" width="9.140625" style="505" customWidth="1"/>
    <col min="11265" max="11265" width="5.57421875" style="505" customWidth="1"/>
    <col min="11266" max="11266" width="4.421875" style="505" customWidth="1"/>
    <col min="11267" max="11267" width="4.7109375" style="505" customWidth="1"/>
    <col min="11268" max="11268" width="12.7109375" style="505" customWidth="1"/>
    <col min="11269" max="11269" width="55.57421875" style="505" customWidth="1"/>
    <col min="11270" max="11270" width="4.7109375" style="505" customWidth="1"/>
    <col min="11271" max="11271" width="9.8515625" style="505" customWidth="1"/>
    <col min="11272" max="11272" width="9.7109375" style="505" customWidth="1"/>
    <col min="11273" max="11273" width="13.57421875" style="505" customWidth="1"/>
    <col min="11274" max="11277" width="9.140625" style="505" hidden="1" customWidth="1"/>
    <col min="11278" max="11278" width="5.28125" style="505" customWidth="1"/>
    <col min="11279" max="11284" width="9.140625" style="505" hidden="1" customWidth="1"/>
    <col min="11285" max="11520" width="9.140625" style="505" customWidth="1"/>
    <col min="11521" max="11521" width="5.57421875" style="505" customWidth="1"/>
    <col min="11522" max="11522" width="4.421875" style="505" customWidth="1"/>
    <col min="11523" max="11523" width="4.7109375" style="505" customWidth="1"/>
    <col min="11524" max="11524" width="12.7109375" style="505" customWidth="1"/>
    <col min="11525" max="11525" width="55.57421875" style="505" customWidth="1"/>
    <col min="11526" max="11526" width="4.7109375" style="505" customWidth="1"/>
    <col min="11527" max="11527" width="9.8515625" style="505" customWidth="1"/>
    <col min="11528" max="11528" width="9.7109375" style="505" customWidth="1"/>
    <col min="11529" max="11529" width="13.57421875" style="505" customWidth="1"/>
    <col min="11530" max="11533" width="9.140625" style="505" hidden="1" customWidth="1"/>
    <col min="11534" max="11534" width="5.28125" style="505" customWidth="1"/>
    <col min="11535" max="11540" width="9.140625" style="505" hidden="1" customWidth="1"/>
    <col min="11541" max="11776" width="9.140625" style="505" customWidth="1"/>
    <col min="11777" max="11777" width="5.57421875" style="505" customWidth="1"/>
    <col min="11778" max="11778" width="4.421875" style="505" customWidth="1"/>
    <col min="11779" max="11779" width="4.7109375" style="505" customWidth="1"/>
    <col min="11780" max="11780" width="12.7109375" style="505" customWidth="1"/>
    <col min="11781" max="11781" width="55.57421875" style="505" customWidth="1"/>
    <col min="11782" max="11782" width="4.7109375" style="505" customWidth="1"/>
    <col min="11783" max="11783" width="9.8515625" style="505" customWidth="1"/>
    <col min="11784" max="11784" width="9.7109375" style="505" customWidth="1"/>
    <col min="11785" max="11785" width="13.57421875" style="505" customWidth="1"/>
    <col min="11786" max="11789" width="9.140625" style="505" hidden="1" customWidth="1"/>
    <col min="11790" max="11790" width="5.28125" style="505" customWidth="1"/>
    <col min="11791" max="11796" width="9.140625" style="505" hidden="1" customWidth="1"/>
    <col min="11797" max="12032" width="9.140625" style="505" customWidth="1"/>
    <col min="12033" max="12033" width="5.57421875" style="505" customWidth="1"/>
    <col min="12034" max="12034" width="4.421875" style="505" customWidth="1"/>
    <col min="12035" max="12035" width="4.7109375" style="505" customWidth="1"/>
    <col min="12036" max="12036" width="12.7109375" style="505" customWidth="1"/>
    <col min="12037" max="12037" width="55.57421875" style="505" customWidth="1"/>
    <col min="12038" max="12038" width="4.7109375" style="505" customWidth="1"/>
    <col min="12039" max="12039" width="9.8515625" style="505" customWidth="1"/>
    <col min="12040" max="12040" width="9.7109375" style="505" customWidth="1"/>
    <col min="12041" max="12041" width="13.57421875" style="505" customWidth="1"/>
    <col min="12042" max="12045" width="9.140625" style="505" hidden="1" customWidth="1"/>
    <col min="12046" max="12046" width="5.28125" style="505" customWidth="1"/>
    <col min="12047" max="12052" width="9.140625" style="505" hidden="1" customWidth="1"/>
    <col min="12053" max="12288" width="9.140625" style="505" customWidth="1"/>
    <col min="12289" max="12289" width="5.57421875" style="505" customWidth="1"/>
    <col min="12290" max="12290" width="4.421875" style="505" customWidth="1"/>
    <col min="12291" max="12291" width="4.7109375" style="505" customWidth="1"/>
    <col min="12292" max="12292" width="12.7109375" style="505" customWidth="1"/>
    <col min="12293" max="12293" width="55.57421875" style="505" customWidth="1"/>
    <col min="12294" max="12294" width="4.7109375" style="505" customWidth="1"/>
    <col min="12295" max="12295" width="9.8515625" style="505" customWidth="1"/>
    <col min="12296" max="12296" width="9.7109375" style="505" customWidth="1"/>
    <col min="12297" max="12297" width="13.57421875" style="505" customWidth="1"/>
    <col min="12298" max="12301" width="9.140625" style="505" hidden="1" customWidth="1"/>
    <col min="12302" max="12302" width="5.28125" style="505" customWidth="1"/>
    <col min="12303" max="12308" width="9.140625" style="505" hidden="1" customWidth="1"/>
    <col min="12309" max="12544" width="9.140625" style="505" customWidth="1"/>
    <col min="12545" max="12545" width="5.57421875" style="505" customWidth="1"/>
    <col min="12546" max="12546" width="4.421875" style="505" customWidth="1"/>
    <col min="12547" max="12547" width="4.7109375" style="505" customWidth="1"/>
    <col min="12548" max="12548" width="12.7109375" style="505" customWidth="1"/>
    <col min="12549" max="12549" width="55.57421875" style="505" customWidth="1"/>
    <col min="12550" max="12550" width="4.7109375" style="505" customWidth="1"/>
    <col min="12551" max="12551" width="9.8515625" style="505" customWidth="1"/>
    <col min="12552" max="12552" width="9.7109375" style="505" customWidth="1"/>
    <col min="12553" max="12553" width="13.57421875" style="505" customWidth="1"/>
    <col min="12554" max="12557" width="9.140625" style="505" hidden="1" customWidth="1"/>
    <col min="12558" max="12558" width="5.28125" style="505" customWidth="1"/>
    <col min="12559" max="12564" width="9.140625" style="505" hidden="1" customWidth="1"/>
    <col min="12565" max="12800" width="9.140625" style="505" customWidth="1"/>
    <col min="12801" max="12801" width="5.57421875" style="505" customWidth="1"/>
    <col min="12802" max="12802" width="4.421875" style="505" customWidth="1"/>
    <col min="12803" max="12803" width="4.7109375" style="505" customWidth="1"/>
    <col min="12804" max="12804" width="12.7109375" style="505" customWidth="1"/>
    <col min="12805" max="12805" width="55.57421875" style="505" customWidth="1"/>
    <col min="12806" max="12806" width="4.7109375" style="505" customWidth="1"/>
    <col min="12807" max="12807" width="9.8515625" style="505" customWidth="1"/>
    <col min="12808" max="12808" width="9.7109375" style="505" customWidth="1"/>
    <col min="12809" max="12809" width="13.57421875" style="505" customWidth="1"/>
    <col min="12810" max="12813" width="9.140625" style="505" hidden="1" customWidth="1"/>
    <col min="12814" max="12814" width="5.28125" style="505" customWidth="1"/>
    <col min="12815" max="12820" width="9.140625" style="505" hidden="1" customWidth="1"/>
    <col min="12821" max="13056" width="9.140625" style="505" customWidth="1"/>
    <col min="13057" max="13057" width="5.57421875" style="505" customWidth="1"/>
    <col min="13058" max="13058" width="4.421875" style="505" customWidth="1"/>
    <col min="13059" max="13059" width="4.7109375" style="505" customWidth="1"/>
    <col min="13060" max="13060" width="12.7109375" style="505" customWidth="1"/>
    <col min="13061" max="13061" width="55.57421875" style="505" customWidth="1"/>
    <col min="13062" max="13062" width="4.7109375" style="505" customWidth="1"/>
    <col min="13063" max="13063" width="9.8515625" style="505" customWidth="1"/>
    <col min="13064" max="13064" width="9.7109375" style="505" customWidth="1"/>
    <col min="13065" max="13065" width="13.57421875" style="505" customWidth="1"/>
    <col min="13066" max="13069" width="9.140625" style="505" hidden="1" customWidth="1"/>
    <col min="13070" max="13070" width="5.28125" style="505" customWidth="1"/>
    <col min="13071" max="13076" width="9.140625" style="505" hidden="1" customWidth="1"/>
    <col min="13077" max="13312" width="9.140625" style="505" customWidth="1"/>
    <col min="13313" max="13313" width="5.57421875" style="505" customWidth="1"/>
    <col min="13314" max="13314" width="4.421875" style="505" customWidth="1"/>
    <col min="13315" max="13315" width="4.7109375" style="505" customWidth="1"/>
    <col min="13316" max="13316" width="12.7109375" style="505" customWidth="1"/>
    <col min="13317" max="13317" width="55.57421875" style="505" customWidth="1"/>
    <col min="13318" max="13318" width="4.7109375" style="505" customWidth="1"/>
    <col min="13319" max="13319" width="9.8515625" style="505" customWidth="1"/>
    <col min="13320" max="13320" width="9.7109375" style="505" customWidth="1"/>
    <col min="13321" max="13321" width="13.57421875" style="505" customWidth="1"/>
    <col min="13322" max="13325" width="9.140625" style="505" hidden="1" customWidth="1"/>
    <col min="13326" max="13326" width="5.28125" style="505" customWidth="1"/>
    <col min="13327" max="13332" width="9.140625" style="505" hidden="1" customWidth="1"/>
    <col min="13333" max="13568" width="9.140625" style="505" customWidth="1"/>
    <col min="13569" max="13569" width="5.57421875" style="505" customWidth="1"/>
    <col min="13570" max="13570" width="4.421875" style="505" customWidth="1"/>
    <col min="13571" max="13571" width="4.7109375" style="505" customWidth="1"/>
    <col min="13572" max="13572" width="12.7109375" style="505" customWidth="1"/>
    <col min="13573" max="13573" width="55.57421875" style="505" customWidth="1"/>
    <col min="13574" max="13574" width="4.7109375" style="505" customWidth="1"/>
    <col min="13575" max="13575" width="9.8515625" style="505" customWidth="1"/>
    <col min="13576" max="13576" width="9.7109375" style="505" customWidth="1"/>
    <col min="13577" max="13577" width="13.57421875" style="505" customWidth="1"/>
    <col min="13578" max="13581" width="9.140625" style="505" hidden="1" customWidth="1"/>
    <col min="13582" max="13582" width="5.28125" style="505" customWidth="1"/>
    <col min="13583" max="13588" width="9.140625" style="505" hidden="1" customWidth="1"/>
    <col min="13589" max="13824" width="9.140625" style="505" customWidth="1"/>
    <col min="13825" max="13825" width="5.57421875" style="505" customWidth="1"/>
    <col min="13826" max="13826" width="4.421875" style="505" customWidth="1"/>
    <col min="13827" max="13827" width="4.7109375" style="505" customWidth="1"/>
    <col min="13828" max="13828" width="12.7109375" style="505" customWidth="1"/>
    <col min="13829" max="13829" width="55.57421875" style="505" customWidth="1"/>
    <col min="13830" max="13830" width="4.7109375" style="505" customWidth="1"/>
    <col min="13831" max="13831" width="9.8515625" style="505" customWidth="1"/>
    <col min="13832" max="13832" width="9.7109375" style="505" customWidth="1"/>
    <col min="13833" max="13833" width="13.57421875" style="505" customWidth="1"/>
    <col min="13834" max="13837" width="9.140625" style="505" hidden="1" customWidth="1"/>
    <col min="13838" max="13838" width="5.28125" style="505" customWidth="1"/>
    <col min="13839" max="13844" width="9.140625" style="505" hidden="1" customWidth="1"/>
    <col min="13845" max="14080" width="9.140625" style="505" customWidth="1"/>
    <col min="14081" max="14081" width="5.57421875" style="505" customWidth="1"/>
    <col min="14082" max="14082" width="4.421875" style="505" customWidth="1"/>
    <col min="14083" max="14083" width="4.7109375" style="505" customWidth="1"/>
    <col min="14084" max="14084" width="12.7109375" style="505" customWidth="1"/>
    <col min="14085" max="14085" width="55.57421875" style="505" customWidth="1"/>
    <col min="14086" max="14086" width="4.7109375" style="505" customWidth="1"/>
    <col min="14087" max="14087" width="9.8515625" style="505" customWidth="1"/>
    <col min="14088" max="14088" width="9.7109375" style="505" customWidth="1"/>
    <col min="14089" max="14089" width="13.57421875" style="505" customWidth="1"/>
    <col min="14090" max="14093" width="9.140625" style="505" hidden="1" customWidth="1"/>
    <col min="14094" max="14094" width="5.28125" style="505" customWidth="1"/>
    <col min="14095" max="14100" width="9.140625" style="505" hidden="1" customWidth="1"/>
    <col min="14101" max="14336" width="9.140625" style="505" customWidth="1"/>
    <col min="14337" max="14337" width="5.57421875" style="505" customWidth="1"/>
    <col min="14338" max="14338" width="4.421875" style="505" customWidth="1"/>
    <col min="14339" max="14339" width="4.7109375" style="505" customWidth="1"/>
    <col min="14340" max="14340" width="12.7109375" style="505" customWidth="1"/>
    <col min="14341" max="14341" width="55.57421875" style="505" customWidth="1"/>
    <col min="14342" max="14342" width="4.7109375" style="505" customWidth="1"/>
    <col min="14343" max="14343" width="9.8515625" style="505" customWidth="1"/>
    <col min="14344" max="14344" width="9.7109375" style="505" customWidth="1"/>
    <col min="14345" max="14345" width="13.57421875" style="505" customWidth="1"/>
    <col min="14346" max="14349" width="9.140625" style="505" hidden="1" customWidth="1"/>
    <col min="14350" max="14350" width="5.28125" style="505" customWidth="1"/>
    <col min="14351" max="14356" width="9.140625" style="505" hidden="1" customWidth="1"/>
    <col min="14357" max="14592" width="9.140625" style="505" customWidth="1"/>
    <col min="14593" max="14593" width="5.57421875" style="505" customWidth="1"/>
    <col min="14594" max="14594" width="4.421875" style="505" customWidth="1"/>
    <col min="14595" max="14595" width="4.7109375" style="505" customWidth="1"/>
    <col min="14596" max="14596" width="12.7109375" style="505" customWidth="1"/>
    <col min="14597" max="14597" width="55.57421875" style="505" customWidth="1"/>
    <col min="14598" max="14598" width="4.7109375" style="505" customWidth="1"/>
    <col min="14599" max="14599" width="9.8515625" style="505" customWidth="1"/>
    <col min="14600" max="14600" width="9.7109375" style="505" customWidth="1"/>
    <col min="14601" max="14601" width="13.57421875" style="505" customWidth="1"/>
    <col min="14602" max="14605" width="9.140625" style="505" hidden="1" customWidth="1"/>
    <col min="14606" max="14606" width="5.28125" style="505" customWidth="1"/>
    <col min="14607" max="14612" width="9.140625" style="505" hidden="1" customWidth="1"/>
    <col min="14613" max="14848" width="9.140625" style="505" customWidth="1"/>
    <col min="14849" max="14849" width="5.57421875" style="505" customWidth="1"/>
    <col min="14850" max="14850" width="4.421875" style="505" customWidth="1"/>
    <col min="14851" max="14851" width="4.7109375" style="505" customWidth="1"/>
    <col min="14852" max="14852" width="12.7109375" style="505" customWidth="1"/>
    <col min="14853" max="14853" width="55.57421875" style="505" customWidth="1"/>
    <col min="14854" max="14854" width="4.7109375" style="505" customWidth="1"/>
    <col min="14855" max="14855" width="9.8515625" style="505" customWidth="1"/>
    <col min="14856" max="14856" width="9.7109375" style="505" customWidth="1"/>
    <col min="14857" max="14857" width="13.57421875" style="505" customWidth="1"/>
    <col min="14858" max="14861" width="9.140625" style="505" hidden="1" customWidth="1"/>
    <col min="14862" max="14862" width="5.28125" style="505" customWidth="1"/>
    <col min="14863" max="14868" width="9.140625" style="505" hidden="1" customWidth="1"/>
    <col min="14869" max="15104" width="9.140625" style="505" customWidth="1"/>
    <col min="15105" max="15105" width="5.57421875" style="505" customWidth="1"/>
    <col min="15106" max="15106" width="4.421875" style="505" customWidth="1"/>
    <col min="15107" max="15107" width="4.7109375" style="505" customWidth="1"/>
    <col min="15108" max="15108" width="12.7109375" style="505" customWidth="1"/>
    <col min="15109" max="15109" width="55.57421875" style="505" customWidth="1"/>
    <col min="15110" max="15110" width="4.7109375" style="505" customWidth="1"/>
    <col min="15111" max="15111" width="9.8515625" style="505" customWidth="1"/>
    <col min="15112" max="15112" width="9.7109375" style="505" customWidth="1"/>
    <col min="15113" max="15113" width="13.57421875" style="505" customWidth="1"/>
    <col min="15114" max="15117" width="9.140625" style="505" hidden="1" customWidth="1"/>
    <col min="15118" max="15118" width="5.28125" style="505" customWidth="1"/>
    <col min="15119" max="15124" width="9.140625" style="505" hidden="1" customWidth="1"/>
    <col min="15125" max="15360" width="9.140625" style="505" customWidth="1"/>
    <col min="15361" max="15361" width="5.57421875" style="505" customWidth="1"/>
    <col min="15362" max="15362" width="4.421875" style="505" customWidth="1"/>
    <col min="15363" max="15363" width="4.7109375" style="505" customWidth="1"/>
    <col min="15364" max="15364" width="12.7109375" style="505" customWidth="1"/>
    <col min="15365" max="15365" width="55.57421875" style="505" customWidth="1"/>
    <col min="15366" max="15366" width="4.7109375" style="505" customWidth="1"/>
    <col min="15367" max="15367" width="9.8515625" style="505" customWidth="1"/>
    <col min="15368" max="15368" width="9.7109375" style="505" customWidth="1"/>
    <col min="15369" max="15369" width="13.57421875" style="505" customWidth="1"/>
    <col min="15370" max="15373" width="9.140625" style="505" hidden="1" customWidth="1"/>
    <col min="15374" max="15374" width="5.28125" style="505" customWidth="1"/>
    <col min="15375" max="15380" width="9.140625" style="505" hidden="1" customWidth="1"/>
    <col min="15381" max="15616" width="9.140625" style="505" customWidth="1"/>
    <col min="15617" max="15617" width="5.57421875" style="505" customWidth="1"/>
    <col min="15618" max="15618" width="4.421875" style="505" customWidth="1"/>
    <col min="15619" max="15619" width="4.7109375" style="505" customWidth="1"/>
    <col min="15620" max="15620" width="12.7109375" style="505" customWidth="1"/>
    <col min="15621" max="15621" width="55.57421875" style="505" customWidth="1"/>
    <col min="15622" max="15622" width="4.7109375" style="505" customWidth="1"/>
    <col min="15623" max="15623" width="9.8515625" style="505" customWidth="1"/>
    <col min="15624" max="15624" width="9.7109375" style="505" customWidth="1"/>
    <col min="15625" max="15625" width="13.57421875" style="505" customWidth="1"/>
    <col min="15626" max="15629" width="9.140625" style="505" hidden="1" customWidth="1"/>
    <col min="15630" max="15630" width="5.28125" style="505" customWidth="1"/>
    <col min="15631" max="15636" width="9.140625" style="505" hidden="1" customWidth="1"/>
    <col min="15637" max="15872" width="9.140625" style="505" customWidth="1"/>
    <col min="15873" max="15873" width="5.57421875" style="505" customWidth="1"/>
    <col min="15874" max="15874" width="4.421875" style="505" customWidth="1"/>
    <col min="15875" max="15875" width="4.7109375" style="505" customWidth="1"/>
    <col min="15876" max="15876" width="12.7109375" style="505" customWidth="1"/>
    <col min="15877" max="15877" width="55.57421875" style="505" customWidth="1"/>
    <col min="15878" max="15878" width="4.7109375" style="505" customWidth="1"/>
    <col min="15879" max="15879" width="9.8515625" style="505" customWidth="1"/>
    <col min="15880" max="15880" width="9.7109375" style="505" customWidth="1"/>
    <col min="15881" max="15881" width="13.57421875" style="505" customWidth="1"/>
    <col min="15882" max="15885" width="9.140625" style="505" hidden="1" customWidth="1"/>
    <col min="15886" max="15886" width="5.28125" style="505" customWidth="1"/>
    <col min="15887" max="15892" width="9.140625" style="505" hidden="1" customWidth="1"/>
    <col min="15893" max="16128" width="9.140625" style="505" customWidth="1"/>
    <col min="16129" max="16129" width="5.57421875" style="505" customWidth="1"/>
    <col min="16130" max="16130" width="4.421875" style="505" customWidth="1"/>
    <col min="16131" max="16131" width="4.7109375" style="505" customWidth="1"/>
    <col min="16132" max="16132" width="12.7109375" style="505" customWidth="1"/>
    <col min="16133" max="16133" width="55.57421875" style="505" customWidth="1"/>
    <col min="16134" max="16134" width="4.7109375" style="505" customWidth="1"/>
    <col min="16135" max="16135" width="9.8515625" style="505" customWidth="1"/>
    <col min="16136" max="16136" width="9.7109375" style="505" customWidth="1"/>
    <col min="16137" max="16137" width="13.57421875" style="505" customWidth="1"/>
    <col min="16138" max="16141" width="9.140625" style="505" hidden="1" customWidth="1"/>
    <col min="16142" max="16142" width="5.28125" style="505" customWidth="1"/>
    <col min="16143" max="16148" width="9.140625" style="505" hidden="1" customWidth="1"/>
    <col min="16149" max="16384" width="9.140625" style="505" customWidth="1"/>
  </cols>
  <sheetData>
    <row r="1" spans="1:20" ht="18">
      <c r="A1" s="502" t="s">
        <v>3127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4"/>
      <c r="P1" s="504"/>
      <c r="Q1" s="503"/>
      <c r="R1" s="503"/>
      <c r="S1" s="503"/>
      <c r="T1" s="503"/>
    </row>
    <row r="2" spans="1:20" ht="15">
      <c r="A2" s="506" t="s">
        <v>111</v>
      </c>
      <c r="B2" s="507"/>
      <c r="C2" s="508" t="str">
        <f>'[6]Krycí list'!E5</f>
        <v>Prádelna v areálu nemocnice České Budějovice a.s.</v>
      </c>
      <c r="D2" s="509"/>
      <c r="E2" s="509"/>
      <c r="F2" s="507"/>
      <c r="G2" s="507"/>
      <c r="H2" s="507"/>
      <c r="I2" s="507"/>
      <c r="J2" s="507"/>
      <c r="K2" s="507"/>
      <c r="L2" s="503"/>
      <c r="M2" s="503"/>
      <c r="N2" s="503"/>
      <c r="O2" s="504"/>
      <c r="P2" s="504"/>
      <c r="Q2" s="503"/>
      <c r="R2" s="503"/>
      <c r="S2" s="503"/>
      <c r="T2" s="503"/>
    </row>
    <row r="3" spans="1:20" ht="15">
      <c r="A3" s="506" t="s">
        <v>112</v>
      </c>
      <c r="B3" s="507"/>
      <c r="C3" s="508" t="str">
        <f>'[6]Krycí list'!E7</f>
        <v>Vedlejší rozpočtové náklady</v>
      </c>
      <c r="D3" s="509"/>
      <c r="E3" s="509"/>
      <c r="F3" s="507"/>
      <c r="G3" s="507"/>
      <c r="H3" s="507"/>
      <c r="I3" s="508"/>
      <c r="J3" s="509"/>
      <c r="K3" s="509"/>
      <c r="L3" s="503"/>
      <c r="M3" s="503"/>
      <c r="N3" s="503"/>
      <c r="O3" s="504"/>
      <c r="P3" s="504"/>
      <c r="Q3" s="503"/>
      <c r="R3" s="503"/>
      <c r="S3" s="503"/>
      <c r="T3" s="503"/>
    </row>
    <row r="4" spans="1:20" ht="15">
      <c r="A4" s="506" t="s">
        <v>113</v>
      </c>
      <c r="B4" s="507"/>
      <c r="C4" s="508" t="str">
        <f>'[6]Krycí list'!E9</f>
        <v xml:space="preserve"> </v>
      </c>
      <c r="D4" s="509"/>
      <c r="E4" s="509"/>
      <c r="F4" s="507"/>
      <c r="G4" s="507"/>
      <c r="H4" s="507"/>
      <c r="I4" s="508"/>
      <c r="J4" s="509"/>
      <c r="K4" s="509"/>
      <c r="L4" s="503"/>
      <c r="M4" s="503"/>
      <c r="N4" s="503"/>
      <c r="O4" s="504"/>
      <c r="P4" s="504"/>
      <c r="Q4" s="503"/>
      <c r="R4" s="503"/>
      <c r="S4" s="503"/>
      <c r="T4" s="503"/>
    </row>
    <row r="5" spans="1:20" ht="15">
      <c r="A5" s="507" t="s">
        <v>114</v>
      </c>
      <c r="B5" s="507"/>
      <c r="C5" s="508" t="str">
        <f>'[6]Krycí list'!P5</f>
        <v xml:space="preserve"> </v>
      </c>
      <c r="D5" s="509"/>
      <c r="E5" s="509"/>
      <c r="F5" s="507"/>
      <c r="G5" s="507"/>
      <c r="H5" s="507"/>
      <c r="I5" s="508"/>
      <c r="J5" s="509"/>
      <c r="K5" s="509"/>
      <c r="L5" s="503"/>
      <c r="M5" s="503"/>
      <c r="N5" s="503"/>
      <c r="O5" s="504"/>
      <c r="P5" s="504"/>
      <c r="Q5" s="503"/>
      <c r="R5" s="503"/>
      <c r="S5" s="503"/>
      <c r="T5" s="503"/>
    </row>
    <row r="6" spans="1:20" ht="6" customHeight="1">
      <c r="A6" s="507"/>
      <c r="B6" s="507"/>
      <c r="C6" s="508"/>
      <c r="D6" s="509"/>
      <c r="E6" s="509"/>
      <c r="F6" s="507"/>
      <c r="G6" s="507"/>
      <c r="H6" s="507"/>
      <c r="I6" s="508"/>
      <c r="J6" s="509"/>
      <c r="K6" s="509"/>
      <c r="L6" s="503"/>
      <c r="M6" s="503"/>
      <c r="N6" s="503"/>
      <c r="O6" s="504"/>
      <c r="P6" s="504"/>
      <c r="Q6" s="503"/>
      <c r="R6" s="503"/>
      <c r="S6" s="503"/>
      <c r="T6" s="503"/>
    </row>
    <row r="7" spans="1:20" ht="15">
      <c r="A7" s="507" t="s">
        <v>115</v>
      </c>
      <c r="B7" s="507"/>
      <c r="C7" s="508" t="str">
        <f>'[6]Krycí list'!E26</f>
        <v xml:space="preserve"> </v>
      </c>
      <c r="D7" s="509"/>
      <c r="E7" s="509"/>
      <c r="F7" s="507"/>
      <c r="G7" s="507"/>
      <c r="H7" s="507"/>
      <c r="I7" s="508"/>
      <c r="J7" s="509"/>
      <c r="K7" s="509"/>
      <c r="L7" s="503"/>
      <c r="M7" s="503"/>
      <c r="N7" s="503"/>
      <c r="O7" s="504"/>
      <c r="P7" s="504"/>
      <c r="Q7" s="503"/>
      <c r="R7" s="503"/>
      <c r="S7" s="503"/>
      <c r="T7" s="503"/>
    </row>
    <row r="8" spans="1:20" ht="15">
      <c r="A8" s="507" t="s">
        <v>116</v>
      </c>
      <c r="B8" s="507"/>
      <c r="C8" s="508" t="str">
        <f>'[6]Krycí list'!E28</f>
        <v xml:space="preserve"> </v>
      </c>
      <c r="D8" s="509"/>
      <c r="E8" s="509"/>
      <c r="F8" s="507"/>
      <c r="G8" s="507"/>
      <c r="H8" s="507"/>
      <c r="I8" s="508"/>
      <c r="J8" s="509"/>
      <c r="K8" s="509"/>
      <c r="L8" s="503"/>
      <c r="M8" s="503"/>
      <c r="N8" s="503"/>
      <c r="O8" s="504"/>
      <c r="P8" s="504"/>
      <c r="Q8" s="503"/>
      <c r="R8" s="503"/>
      <c r="S8" s="503"/>
      <c r="T8" s="503"/>
    </row>
    <row r="9" spans="1:20" ht="15">
      <c r="A9" s="507" t="s">
        <v>117</v>
      </c>
      <c r="B9" s="507"/>
      <c r="C9" s="508" t="s">
        <v>3112</v>
      </c>
      <c r="D9" s="509"/>
      <c r="E9" s="509"/>
      <c r="F9" s="507"/>
      <c r="G9" s="507"/>
      <c r="H9" s="507"/>
      <c r="I9" s="508"/>
      <c r="J9" s="509"/>
      <c r="K9" s="509"/>
      <c r="L9" s="503"/>
      <c r="M9" s="503"/>
      <c r="N9" s="503"/>
      <c r="O9" s="504"/>
      <c r="P9" s="504"/>
      <c r="Q9" s="503"/>
      <c r="R9" s="503"/>
      <c r="S9" s="503"/>
      <c r="T9" s="503"/>
    </row>
    <row r="10" spans="1:20" ht="5.25" customHeight="1">
      <c r="A10" s="503"/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3"/>
      <c r="O10" s="504"/>
      <c r="P10" s="504"/>
      <c r="Q10" s="503"/>
      <c r="R10" s="503"/>
      <c r="S10" s="503"/>
      <c r="T10" s="503"/>
    </row>
    <row r="11" spans="1:21" ht="22.5">
      <c r="A11" s="510" t="s">
        <v>118</v>
      </c>
      <c r="B11" s="511" t="s">
        <v>119</v>
      </c>
      <c r="C11" s="511" t="s">
        <v>120</v>
      </c>
      <c r="D11" s="511" t="s">
        <v>121</v>
      </c>
      <c r="E11" s="511" t="s">
        <v>2</v>
      </c>
      <c r="F11" s="511" t="s">
        <v>3</v>
      </c>
      <c r="G11" s="511" t="s">
        <v>122</v>
      </c>
      <c r="H11" s="511" t="s">
        <v>123</v>
      </c>
      <c r="I11" s="511" t="s">
        <v>124</v>
      </c>
      <c r="J11" s="511" t="s">
        <v>5</v>
      </c>
      <c r="K11" s="511" t="s">
        <v>125</v>
      </c>
      <c r="L11" s="511" t="s">
        <v>126</v>
      </c>
      <c r="M11" s="511" t="s">
        <v>127</v>
      </c>
      <c r="N11" s="511" t="s">
        <v>6</v>
      </c>
      <c r="O11" s="512" t="s">
        <v>128</v>
      </c>
      <c r="P11" s="513" t="s">
        <v>129</v>
      </c>
      <c r="Q11" s="511"/>
      <c r="R11" s="511"/>
      <c r="S11" s="511"/>
      <c r="T11" s="514" t="s">
        <v>130</v>
      </c>
      <c r="U11" s="515"/>
    </row>
    <row r="12" spans="1:21" ht="15">
      <c r="A12" s="516">
        <v>1</v>
      </c>
      <c r="B12" s="517">
        <v>2</v>
      </c>
      <c r="C12" s="517">
        <v>3</v>
      </c>
      <c r="D12" s="517">
        <v>4</v>
      </c>
      <c r="E12" s="517">
        <v>5</v>
      </c>
      <c r="F12" s="517">
        <v>6</v>
      </c>
      <c r="G12" s="517">
        <v>7</v>
      </c>
      <c r="H12" s="517"/>
      <c r="I12" s="517">
        <v>9</v>
      </c>
      <c r="J12" s="517"/>
      <c r="K12" s="517"/>
      <c r="L12" s="517"/>
      <c r="M12" s="517"/>
      <c r="N12" s="517">
        <v>10</v>
      </c>
      <c r="O12" s="518">
        <v>11</v>
      </c>
      <c r="P12" s="519">
        <v>12</v>
      </c>
      <c r="Q12" s="517"/>
      <c r="R12" s="517"/>
      <c r="S12" s="517"/>
      <c r="T12" s="520">
        <v>11</v>
      </c>
      <c r="U12" s="515"/>
    </row>
    <row r="13" spans="1:20" ht="4.5" customHeight="1">
      <c r="A13" s="503"/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21"/>
      <c r="O13" s="522"/>
      <c r="P13" s="523"/>
      <c r="Q13" s="521"/>
      <c r="R13" s="521"/>
      <c r="S13" s="521"/>
      <c r="T13" s="521"/>
    </row>
    <row r="14" spans="1:16" s="528" customFormat="1" ht="11.25" customHeight="1">
      <c r="A14" s="524"/>
      <c r="B14" s="525" t="s">
        <v>131</v>
      </c>
      <c r="C14" s="524"/>
      <c r="D14" s="524" t="s">
        <v>89</v>
      </c>
      <c r="E14" s="524" t="s">
        <v>105</v>
      </c>
      <c r="F14" s="524"/>
      <c r="G14" s="524"/>
      <c r="H14" s="524"/>
      <c r="I14" s="526">
        <f>I15+I17+I19+I22</f>
        <v>0</v>
      </c>
      <c r="J14" s="524"/>
      <c r="K14" s="527">
        <f>K15+K17+K19+K22</f>
        <v>0</v>
      </c>
      <c r="L14" s="524"/>
      <c r="M14" s="527">
        <f>M15+M17+M19+M22</f>
        <v>0</v>
      </c>
      <c r="N14" s="524"/>
      <c r="P14" s="528" t="s">
        <v>134</v>
      </c>
    </row>
    <row r="15" spans="2:16" s="529" customFormat="1" ht="11.25" customHeight="1">
      <c r="B15" s="530" t="s">
        <v>131</v>
      </c>
      <c r="D15" s="529" t="s">
        <v>3113</v>
      </c>
      <c r="E15" s="529" t="s">
        <v>94</v>
      </c>
      <c r="I15" s="531">
        <f>I16</f>
        <v>0</v>
      </c>
      <c r="K15" s="532">
        <f>K16</f>
        <v>0</v>
      </c>
      <c r="M15" s="532">
        <f>M16</f>
        <v>0</v>
      </c>
      <c r="P15" s="529" t="s">
        <v>137</v>
      </c>
    </row>
    <row r="16" spans="1:16" s="541" customFormat="1" ht="11.25" customHeight="1">
      <c r="A16" s="533">
        <v>1</v>
      </c>
      <c r="B16" s="533" t="s">
        <v>138</v>
      </c>
      <c r="C16" s="533" t="s">
        <v>3114</v>
      </c>
      <c r="D16" s="534" t="s">
        <v>93</v>
      </c>
      <c r="E16" s="535" t="s">
        <v>3115</v>
      </c>
      <c r="F16" s="533" t="s">
        <v>77</v>
      </c>
      <c r="G16" s="536">
        <v>1</v>
      </c>
      <c r="H16" s="537"/>
      <c r="I16" s="537">
        <f>ROUND(G16*H16,2)</f>
        <v>0</v>
      </c>
      <c r="J16" s="538">
        <v>0</v>
      </c>
      <c r="K16" s="536">
        <f>G16*J16</f>
        <v>0</v>
      </c>
      <c r="L16" s="538">
        <v>0</v>
      </c>
      <c r="M16" s="536">
        <f>G16*L16</f>
        <v>0</v>
      </c>
      <c r="N16" s="539">
        <v>21</v>
      </c>
      <c r="O16" s="540">
        <v>1024</v>
      </c>
      <c r="P16" s="541" t="s">
        <v>140</v>
      </c>
    </row>
    <row r="17" spans="2:16" s="529" customFormat="1" ht="11.25" customHeight="1">
      <c r="B17" s="530" t="s">
        <v>131</v>
      </c>
      <c r="D17" s="529" t="s">
        <v>3116</v>
      </c>
      <c r="E17" s="529" t="s">
        <v>3117</v>
      </c>
      <c r="I17" s="531">
        <f>I18</f>
        <v>0</v>
      </c>
      <c r="K17" s="532">
        <f>K18</f>
        <v>0</v>
      </c>
      <c r="M17" s="532">
        <f>M18</f>
        <v>0</v>
      </c>
      <c r="P17" s="529" t="s">
        <v>137</v>
      </c>
    </row>
    <row r="18" spans="1:16" s="541" customFormat="1" ht="11.25" customHeight="1">
      <c r="A18" s="533">
        <v>2</v>
      </c>
      <c r="B18" s="533" t="s">
        <v>138</v>
      </c>
      <c r="C18" s="533" t="s">
        <v>3114</v>
      </c>
      <c r="D18" s="534" t="s">
        <v>3118</v>
      </c>
      <c r="E18" s="535" t="s">
        <v>3119</v>
      </c>
      <c r="F18" s="533" t="s">
        <v>77</v>
      </c>
      <c r="G18" s="536">
        <v>1</v>
      </c>
      <c r="H18" s="537"/>
      <c r="I18" s="537">
        <f>ROUND(G18*H18,2)</f>
        <v>0</v>
      </c>
      <c r="J18" s="538">
        <v>0</v>
      </c>
      <c r="K18" s="536">
        <f>G18*J18</f>
        <v>0</v>
      </c>
      <c r="L18" s="538">
        <v>0</v>
      </c>
      <c r="M18" s="536">
        <f>G18*L18</f>
        <v>0</v>
      </c>
      <c r="N18" s="539">
        <v>21</v>
      </c>
      <c r="O18" s="540">
        <v>1024</v>
      </c>
      <c r="P18" s="541" t="s">
        <v>140</v>
      </c>
    </row>
    <row r="19" spans="2:16" s="529" customFormat="1" ht="11.25" customHeight="1">
      <c r="B19" s="530" t="s">
        <v>131</v>
      </c>
      <c r="D19" s="529" t="s">
        <v>3120</v>
      </c>
      <c r="E19" s="529" t="s">
        <v>3121</v>
      </c>
      <c r="I19" s="531">
        <f>SUM(I20:I21)</f>
        <v>0</v>
      </c>
      <c r="K19" s="532">
        <f>SUM(K20:K21)</f>
        <v>0</v>
      </c>
      <c r="M19" s="532">
        <f>SUM(M20:M21)</f>
        <v>0</v>
      </c>
      <c r="P19" s="529" t="s">
        <v>137</v>
      </c>
    </row>
    <row r="20" spans="1:16" s="541" customFormat="1" ht="22.5" customHeight="1">
      <c r="A20" s="533">
        <v>3</v>
      </c>
      <c r="B20" s="533" t="s">
        <v>138</v>
      </c>
      <c r="C20" s="533" t="s">
        <v>3114</v>
      </c>
      <c r="D20" s="534" t="s">
        <v>90</v>
      </c>
      <c r="E20" s="535" t="s">
        <v>3201</v>
      </c>
      <c r="F20" s="533" t="s">
        <v>77</v>
      </c>
      <c r="G20" s="536">
        <v>1</v>
      </c>
      <c r="H20" s="537"/>
      <c r="I20" s="537">
        <f>ROUND(G20*H20,2)</f>
        <v>0</v>
      </c>
      <c r="J20" s="538">
        <v>0</v>
      </c>
      <c r="K20" s="536">
        <f>G20*J20</f>
        <v>0</v>
      </c>
      <c r="L20" s="538">
        <v>0</v>
      </c>
      <c r="M20" s="536">
        <f>G20*L20</f>
        <v>0</v>
      </c>
      <c r="N20" s="539">
        <v>21</v>
      </c>
      <c r="O20" s="540">
        <v>1024</v>
      </c>
      <c r="P20" s="541" t="s">
        <v>140</v>
      </c>
    </row>
    <row r="21" spans="1:16" s="541" customFormat="1" ht="11.25" customHeight="1">
      <c r="A21" s="533">
        <v>4</v>
      </c>
      <c r="B21" s="533" t="s">
        <v>138</v>
      </c>
      <c r="C21" s="533" t="s">
        <v>3114</v>
      </c>
      <c r="D21" s="534" t="s">
        <v>91</v>
      </c>
      <c r="E21" s="535" t="s">
        <v>92</v>
      </c>
      <c r="F21" s="533" t="s">
        <v>77</v>
      </c>
      <c r="G21" s="536">
        <v>1</v>
      </c>
      <c r="H21" s="537"/>
      <c r="I21" s="537">
        <f>ROUND(G21*H21,2)</f>
        <v>0</v>
      </c>
      <c r="J21" s="538">
        <v>0</v>
      </c>
      <c r="K21" s="536">
        <f>G21*J21</f>
        <v>0</v>
      </c>
      <c r="L21" s="538">
        <v>0</v>
      </c>
      <c r="M21" s="536">
        <f>G21*L21</f>
        <v>0</v>
      </c>
      <c r="N21" s="539">
        <v>21</v>
      </c>
      <c r="O21" s="540">
        <v>1024</v>
      </c>
      <c r="P21" s="541" t="s">
        <v>140</v>
      </c>
    </row>
    <row r="22" spans="2:16" s="529" customFormat="1" ht="11.25" customHeight="1">
      <c r="B22" s="530" t="s">
        <v>131</v>
      </c>
      <c r="D22" s="529" t="s">
        <v>3122</v>
      </c>
      <c r="E22" s="529" t="s">
        <v>3123</v>
      </c>
      <c r="I22" s="531">
        <f>I23</f>
        <v>0</v>
      </c>
      <c r="K22" s="532">
        <f>K23</f>
        <v>0</v>
      </c>
      <c r="M22" s="532">
        <f>M23</f>
        <v>0</v>
      </c>
      <c r="P22" s="529" t="s">
        <v>137</v>
      </c>
    </row>
    <row r="23" spans="1:16" s="541" customFormat="1" ht="11.25" customHeight="1">
      <c r="A23" s="533">
        <v>5</v>
      </c>
      <c r="B23" s="533" t="s">
        <v>138</v>
      </c>
      <c r="C23" s="533" t="s">
        <v>3114</v>
      </c>
      <c r="D23" s="534" t="s">
        <v>95</v>
      </c>
      <c r="E23" s="535" t="s">
        <v>96</v>
      </c>
      <c r="F23" s="533" t="s">
        <v>77</v>
      </c>
      <c r="G23" s="536">
        <v>1</v>
      </c>
      <c r="H23" s="537"/>
      <c r="I23" s="537">
        <f>ROUND(G23*H23,2)</f>
        <v>0</v>
      </c>
      <c r="J23" s="538">
        <v>0</v>
      </c>
      <c r="K23" s="536">
        <f>G23*J23</f>
        <v>0</v>
      </c>
      <c r="L23" s="538">
        <v>0</v>
      </c>
      <c r="M23" s="536">
        <f>G23*L23</f>
        <v>0</v>
      </c>
      <c r="N23" s="539">
        <v>21</v>
      </c>
      <c r="O23" s="540">
        <v>1024</v>
      </c>
      <c r="P23" s="541" t="s">
        <v>140</v>
      </c>
    </row>
    <row r="24" spans="5:13" s="567" customFormat="1" ht="15">
      <c r="E24" s="567" t="s">
        <v>237</v>
      </c>
      <c r="I24" s="568">
        <f>I14</f>
        <v>0</v>
      </c>
      <c r="K24" s="569">
        <f>K14</f>
        <v>0</v>
      </c>
      <c r="M24" s="569">
        <f>M14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2777910232544" right="0.5902777910232544" top="0.5902777910232544" bottom="0.5902777910232544" header="0.511805534362793" footer="0.511805534362793"/>
  <pageSetup errors="blank" fitToHeight="999" fitToWidth="1" horizontalDpi="1200" verticalDpi="12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87"/>
  <sheetViews>
    <sheetView view="pageBreakPreview" zoomScale="80" zoomScaleSheetLayoutView="80" zoomScalePageLayoutView="120" workbookViewId="0" topLeftCell="A1">
      <pane ySplit="3" topLeftCell="A4" activePane="bottomLeft" state="frozen"/>
      <selection pane="bottomLeft" activeCell="D34" sqref="D34"/>
    </sheetView>
  </sheetViews>
  <sheetFormatPr defaultColWidth="11.7109375" defaultRowHeight="15"/>
  <cols>
    <col min="1" max="1" width="11.140625" style="127" customWidth="1"/>
    <col min="2" max="2" width="57.28125" style="100" customWidth="1"/>
    <col min="3" max="3" width="9.57421875" style="100" customWidth="1"/>
    <col min="4" max="4" width="16.00390625" style="100" customWidth="1"/>
    <col min="5" max="256" width="11.7109375" style="100" customWidth="1"/>
    <col min="257" max="257" width="11.140625" style="100" customWidth="1"/>
    <col min="258" max="258" width="57.28125" style="100" customWidth="1"/>
    <col min="259" max="259" width="9.57421875" style="100" customWidth="1"/>
    <col min="260" max="260" width="16.00390625" style="100" customWidth="1"/>
    <col min="261" max="512" width="11.7109375" style="100" customWidth="1"/>
    <col min="513" max="513" width="11.140625" style="100" customWidth="1"/>
    <col min="514" max="514" width="57.28125" style="100" customWidth="1"/>
    <col min="515" max="515" width="9.57421875" style="100" customWidth="1"/>
    <col min="516" max="516" width="16.00390625" style="100" customWidth="1"/>
    <col min="517" max="768" width="11.7109375" style="100" customWidth="1"/>
    <col min="769" max="769" width="11.140625" style="100" customWidth="1"/>
    <col min="770" max="770" width="57.28125" style="100" customWidth="1"/>
    <col min="771" max="771" width="9.57421875" style="100" customWidth="1"/>
    <col min="772" max="772" width="16.00390625" style="100" customWidth="1"/>
    <col min="773" max="1024" width="11.7109375" style="100" customWidth="1"/>
    <col min="1025" max="1025" width="11.140625" style="100" customWidth="1"/>
    <col min="1026" max="1026" width="57.28125" style="100" customWidth="1"/>
    <col min="1027" max="1027" width="9.57421875" style="100" customWidth="1"/>
    <col min="1028" max="1028" width="16.00390625" style="100" customWidth="1"/>
    <col min="1029" max="1280" width="11.7109375" style="100" customWidth="1"/>
    <col min="1281" max="1281" width="11.140625" style="100" customWidth="1"/>
    <col min="1282" max="1282" width="57.28125" style="100" customWidth="1"/>
    <col min="1283" max="1283" width="9.57421875" style="100" customWidth="1"/>
    <col min="1284" max="1284" width="16.00390625" style="100" customWidth="1"/>
    <col min="1285" max="1536" width="11.7109375" style="100" customWidth="1"/>
    <col min="1537" max="1537" width="11.140625" style="100" customWidth="1"/>
    <col min="1538" max="1538" width="57.28125" style="100" customWidth="1"/>
    <col min="1539" max="1539" width="9.57421875" style="100" customWidth="1"/>
    <col min="1540" max="1540" width="16.00390625" style="100" customWidth="1"/>
    <col min="1541" max="1792" width="11.7109375" style="100" customWidth="1"/>
    <col min="1793" max="1793" width="11.140625" style="100" customWidth="1"/>
    <col min="1794" max="1794" width="57.28125" style="100" customWidth="1"/>
    <col min="1795" max="1795" width="9.57421875" style="100" customWidth="1"/>
    <col min="1796" max="1796" width="16.00390625" style="100" customWidth="1"/>
    <col min="1797" max="2048" width="11.7109375" style="100" customWidth="1"/>
    <col min="2049" max="2049" width="11.140625" style="100" customWidth="1"/>
    <col min="2050" max="2050" width="57.28125" style="100" customWidth="1"/>
    <col min="2051" max="2051" width="9.57421875" style="100" customWidth="1"/>
    <col min="2052" max="2052" width="16.00390625" style="100" customWidth="1"/>
    <col min="2053" max="2304" width="11.7109375" style="100" customWidth="1"/>
    <col min="2305" max="2305" width="11.140625" style="100" customWidth="1"/>
    <col min="2306" max="2306" width="57.28125" style="100" customWidth="1"/>
    <col min="2307" max="2307" width="9.57421875" style="100" customWidth="1"/>
    <col min="2308" max="2308" width="16.00390625" style="100" customWidth="1"/>
    <col min="2309" max="2560" width="11.7109375" style="100" customWidth="1"/>
    <col min="2561" max="2561" width="11.140625" style="100" customWidth="1"/>
    <col min="2562" max="2562" width="57.28125" style="100" customWidth="1"/>
    <col min="2563" max="2563" width="9.57421875" style="100" customWidth="1"/>
    <col min="2564" max="2564" width="16.00390625" style="100" customWidth="1"/>
    <col min="2565" max="2816" width="11.7109375" style="100" customWidth="1"/>
    <col min="2817" max="2817" width="11.140625" style="100" customWidth="1"/>
    <col min="2818" max="2818" width="57.28125" style="100" customWidth="1"/>
    <col min="2819" max="2819" width="9.57421875" style="100" customWidth="1"/>
    <col min="2820" max="2820" width="16.00390625" style="100" customWidth="1"/>
    <col min="2821" max="3072" width="11.7109375" style="100" customWidth="1"/>
    <col min="3073" max="3073" width="11.140625" style="100" customWidth="1"/>
    <col min="3074" max="3074" width="57.28125" style="100" customWidth="1"/>
    <col min="3075" max="3075" width="9.57421875" style="100" customWidth="1"/>
    <col min="3076" max="3076" width="16.00390625" style="100" customWidth="1"/>
    <col min="3077" max="3328" width="11.7109375" style="100" customWidth="1"/>
    <col min="3329" max="3329" width="11.140625" style="100" customWidth="1"/>
    <col min="3330" max="3330" width="57.28125" style="100" customWidth="1"/>
    <col min="3331" max="3331" width="9.57421875" style="100" customWidth="1"/>
    <col min="3332" max="3332" width="16.00390625" style="100" customWidth="1"/>
    <col min="3333" max="3584" width="11.7109375" style="100" customWidth="1"/>
    <col min="3585" max="3585" width="11.140625" style="100" customWidth="1"/>
    <col min="3586" max="3586" width="57.28125" style="100" customWidth="1"/>
    <col min="3587" max="3587" width="9.57421875" style="100" customWidth="1"/>
    <col min="3588" max="3588" width="16.00390625" style="100" customWidth="1"/>
    <col min="3589" max="3840" width="11.7109375" style="100" customWidth="1"/>
    <col min="3841" max="3841" width="11.140625" style="100" customWidth="1"/>
    <col min="3842" max="3842" width="57.28125" style="100" customWidth="1"/>
    <col min="3843" max="3843" width="9.57421875" style="100" customWidth="1"/>
    <col min="3844" max="3844" width="16.00390625" style="100" customWidth="1"/>
    <col min="3845" max="4096" width="11.7109375" style="100" customWidth="1"/>
    <col min="4097" max="4097" width="11.140625" style="100" customWidth="1"/>
    <col min="4098" max="4098" width="57.28125" style="100" customWidth="1"/>
    <col min="4099" max="4099" width="9.57421875" style="100" customWidth="1"/>
    <col min="4100" max="4100" width="16.00390625" style="100" customWidth="1"/>
    <col min="4101" max="4352" width="11.7109375" style="100" customWidth="1"/>
    <col min="4353" max="4353" width="11.140625" style="100" customWidth="1"/>
    <col min="4354" max="4354" width="57.28125" style="100" customWidth="1"/>
    <col min="4355" max="4355" width="9.57421875" style="100" customWidth="1"/>
    <col min="4356" max="4356" width="16.00390625" style="100" customWidth="1"/>
    <col min="4357" max="4608" width="11.7109375" style="100" customWidth="1"/>
    <col min="4609" max="4609" width="11.140625" style="100" customWidth="1"/>
    <col min="4610" max="4610" width="57.28125" style="100" customWidth="1"/>
    <col min="4611" max="4611" width="9.57421875" style="100" customWidth="1"/>
    <col min="4612" max="4612" width="16.00390625" style="100" customWidth="1"/>
    <col min="4613" max="4864" width="11.7109375" style="100" customWidth="1"/>
    <col min="4865" max="4865" width="11.140625" style="100" customWidth="1"/>
    <col min="4866" max="4866" width="57.28125" style="100" customWidth="1"/>
    <col min="4867" max="4867" width="9.57421875" style="100" customWidth="1"/>
    <col min="4868" max="4868" width="16.00390625" style="100" customWidth="1"/>
    <col min="4869" max="5120" width="11.7109375" style="100" customWidth="1"/>
    <col min="5121" max="5121" width="11.140625" style="100" customWidth="1"/>
    <col min="5122" max="5122" width="57.28125" style="100" customWidth="1"/>
    <col min="5123" max="5123" width="9.57421875" style="100" customWidth="1"/>
    <col min="5124" max="5124" width="16.00390625" style="100" customWidth="1"/>
    <col min="5125" max="5376" width="11.7109375" style="100" customWidth="1"/>
    <col min="5377" max="5377" width="11.140625" style="100" customWidth="1"/>
    <col min="5378" max="5378" width="57.28125" style="100" customWidth="1"/>
    <col min="5379" max="5379" width="9.57421875" style="100" customWidth="1"/>
    <col min="5380" max="5380" width="16.00390625" style="100" customWidth="1"/>
    <col min="5381" max="5632" width="11.7109375" style="100" customWidth="1"/>
    <col min="5633" max="5633" width="11.140625" style="100" customWidth="1"/>
    <col min="5634" max="5634" width="57.28125" style="100" customWidth="1"/>
    <col min="5635" max="5635" width="9.57421875" style="100" customWidth="1"/>
    <col min="5636" max="5636" width="16.00390625" style="100" customWidth="1"/>
    <col min="5637" max="5888" width="11.7109375" style="100" customWidth="1"/>
    <col min="5889" max="5889" width="11.140625" style="100" customWidth="1"/>
    <col min="5890" max="5890" width="57.28125" style="100" customWidth="1"/>
    <col min="5891" max="5891" width="9.57421875" style="100" customWidth="1"/>
    <col min="5892" max="5892" width="16.00390625" style="100" customWidth="1"/>
    <col min="5893" max="6144" width="11.7109375" style="100" customWidth="1"/>
    <col min="6145" max="6145" width="11.140625" style="100" customWidth="1"/>
    <col min="6146" max="6146" width="57.28125" style="100" customWidth="1"/>
    <col min="6147" max="6147" width="9.57421875" style="100" customWidth="1"/>
    <col min="6148" max="6148" width="16.00390625" style="100" customWidth="1"/>
    <col min="6149" max="6400" width="11.7109375" style="100" customWidth="1"/>
    <col min="6401" max="6401" width="11.140625" style="100" customWidth="1"/>
    <col min="6402" max="6402" width="57.28125" style="100" customWidth="1"/>
    <col min="6403" max="6403" width="9.57421875" style="100" customWidth="1"/>
    <col min="6404" max="6404" width="16.00390625" style="100" customWidth="1"/>
    <col min="6405" max="6656" width="11.7109375" style="100" customWidth="1"/>
    <col min="6657" max="6657" width="11.140625" style="100" customWidth="1"/>
    <col min="6658" max="6658" width="57.28125" style="100" customWidth="1"/>
    <col min="6659" max="6659" width="9.57421875" style="100" customWidth="1"/>
    <col min="6660" max="6660" width="16.00390625" style="100" customWidth="1"/>
    <col min="6661" max="6912" width="11.7109375" style="100" customWidth="1"/>
    <col min="6913" max="6913" width="11.140625" style="100" customWidth="1"/>
    <col min="6914" max="6914" width="57.28125" style="100" customWidth="1"/>
    <col min="6915" max="6915" width="9.57421875" style="100" customWidth="1"/>
    <col min="6916" max="6916" width="16.00390625" style="100" customWidth="1"/>
    <col min="6917" max="7168" width="11.7109375" style="100" customWidth="1"/>
    <col min="7169" max="7169" width="11.140625" style="100" customWidth="1"/>
    <col min="7170" max="7170" width="57.28125" style="100" customWidth="1"/>
    <col min="7171" max="7171" width="9.57421875" style="100" customWidth="1"/>
    <col min="7172" max="7172" width="16.00390625" style="100" customWidth="1"/>
    <col min="7173" max="7424" width="11.7109375" style="100" customWidth="1"/>
    <col min="7425" max="7425" width="11.140625" style="100" customWidth="1"/>
    <col min="7426" max="7426" width="57.28125" style="100" customWidth="1"/>
    <col min="7427" max="7427" width="9.57421875" style="100" customWidth="1"/>
    <col min="7428" max="7428" width="16.00390625" style="100" customWidth="1"/>
    <col min="7429" max="7680" width="11.7109375" style="100" customWidth="1"/>
    <col min="7681" max="7681" width="11.140625" style="100" customWidth="1"/>
    <col min="7682" max="7682" width="57.28125" style="100" customWidth="1"/>
    <col min="7683" max="7683" width="9.57421875" style="100" customWidth="1"/>
    <col min="7684" max="7684" width="16.00390625" style="100" customWidth="1"/>
    <col min="7685" max="7936" width="11.7109375" style="100" customWidth="1"/>
    <col min="7937" max="7937" width="11.140625" style="100" customWidth="1"/>
    <col min="7938" max="7938" width="57.28125" style="100" customWidth="1"/>
    <col min="7939" max="7939" width="9.57421875" style="100" customWidth="1"/>
    <col min="7940" max="7940" width="16.00390625" style="100" customWidth="1"/>
    <col min="7941" max="8192" width="11.7109375" style="100" customWidth="1"/>
    <col min="8193" max="8193" width="11.140625" style="100" customWidth="1"/>
    <col min="8194" max="8194" width="57.28125" style="100" customWidth="1"/>
    <col min="8195" max="8195" width="9.57421875" style="100" customWidth="1"/>
    <col min="8196" max="8196" width="16.00390625" style="100" customWidth="1"/>
    <col min="8197" max="8448" width="11.7109375" style="100" customWidth="1"/>
    <col min="8449" max="8449" width="11.140625" style="100" customWidth="1"/>
    <col min="8450" max="8450" width="57.28125" style="100" customWidth="1"/>
    <col min="8451" max="8451" width="9.57421875" style="100" customWidth="1"/>
    <col min="8452" max="8452" width="16.00390625" style="100" customWidth="1"/>
    <col min="8453" max="8704" width="11.7109375" style="100" customWidth="1"/>
    <col min="8705" max="8705" width="11.140625" style="100" customWidth="1"/>
    <col min="8706" max="8706" width="57.28125" style="100" customWidth="1"/>
    <col min="8707" max="8707" width="9.57421875" style="100" customWidth="1"/>
    <col min="8708" max="8708" width="16.00390625" style="100" customWidth="1"/>
    <col min="8709" max="8960" width="11.7109375" style="100" customWidth="1"/>
    <col min="8961" max="8961" width="11.140625" style="100" customWidth="1"/>
    <col min="8962" max="8962" width="57.28125" style="100" customWidth="1"/>
    <col min="8963" max="8963" width="9.57421875" style="100" customWidth="1"/>
    <col min="8964" max="8964" width="16.00390625" style="100" customWidth="1"/>
    <col min="8965" max="9216" width="11.7109375" style="100" customWidth="1"/>
    <col min="9217" max="9217" width="11.140625" style="100" customWidth="1"/>
    <col min="9218" max="9218" width="57.28125" style="100" customWidth="1"/>
    <col min="9219" max="9219" width="9.57421875" style="100" customWidth="1"/>
    <col min="9220" max="9220" width="16.00390625" style="100" customWidth="1"/>
    <col min="9221" max="9472" width="11.7109375" style="100" customWidth="1"/>
    <col min="9473" max="9473" width="11.140625" style="100" customWidth="1"/>
    <col min="9474" max="9474" width="57.28125" style="100" customWidth="1"/>
    <col min="9475" max="9475" width="9.57421875" style="100" customWidth="1"/>
    <col min="9476" max="9476" width="16.00390625" style="100" customWidth="1"/>
    <col min="9477" max="9728" width="11.7109375" style="100" customWidth="1"/>
    <col min="9729" max="9729" width="11.140625" style="100" customWidth="1"/>
    <col min="9730" max="9730" width="57.28125" style="100" customWidth="1"/>
    <col min="9731" max="9731" width="9.57421875" style="100" customWidth="1"/>
    <col min="9732" max="9732" width="16.00390625" style="100" customWidth="1"/>
    <col min="9733" max="9984" width="11.7109375" style="100" customWidth="1"/>
    <col min="9985" max="9985" width="11.140625" style="100" customWidth="1"/>
    <col min="9986" max="9986" width="57.28125" style="100" customWidth="1"/>
    <col min="9987" max="9987" width="9.57421875" style="100" customWidth="1"/>
    <col min="9988" max="9988" width="16.00390625" style="100" customWidth="1"/>
    <col min="9989" max="10240" width="11.7109375" style="100" customWidth="1"/>
    <col min="10241" max="10241" width="11.140625" style="100" customWidth="1"/>
    <col min="10242" max="10242" width="57.28125" style="100" customWidth="1"/>
    <col min="10243" max="10243" width="9.57421875" style="100" customWidth="1"/>
    <col min="10244" max="10244" width="16.00390625" style="100" customWidth="1"/>
    <col min="10245" max="10496" width="11.7109375" style="100" customWidth="1"/>
    <col min="10497" max="10497" width="11.140625" style="100" customWidth="1"/>
    <col min="10498" max="10498" width="57.28125" style="100" customWidth="1"/>
    <col min="10499" max="10499" width="9.57421875" style="100" customWidth="1"/>
    <col min="10500" max="10500" width="16.00390625" style="100" customWidth="1"/>
    <col min="10501" max="10752" width="11.7109375" style="100" customWidth="1"/>
    <col min="10753" max="10753" width="11.140625" style="100" customWidth="1"/>
    <col min="10754" max="10754" width="57.28125" style="100" customWidth="1"/>
    <col min="10755" max="10755" width="9.57421875" style="100" customWidth="1"/>
    <col min="10756" max="10756" width="16.00390625" style="100" customWidth="1"/>
    <col min="10757" max="11008" width="11.7109375" style="100" customWidth="1"/>
    <col min="11009" max="11009" width="11.140625" style="100" customWidth="1"/>
    <col min="11010" max="11010" width="57.28125" style="100" customWidth="1"/>
    <col min="11011" max="11011" width="9.57421875" style="100" customWidth="1"/>
    <col min="11012" max="11012" width="16.00390625" style="100" customWidth="1"/>
    <col min="11013" max="11264" width="11.7109375" style="100" customWidth="1"/>
    <col min="11265" max="11265" width="11.140625" style="100" customWidth="1"/>
    <col min="11266" max="11266" width="57.28125" style="100" customWidth="1"/>
    <col min="11267" max="11267" width="9.57421875" style="100" customWidth="1"/>
    <col min="11268" max="11268" width="16.00390625" style="100" customWidth="1"/>
    <col min="11269" max="11520" width="11.7109375" style="100" customWidth="1"/>
    <col min="11521" max="11521" width="11.140625" style="100" customWidth="1"/>
    <col min="11522" max="11522" width="57.28125" style="100" customWidth="1"/>
    <col min="11523" max="11523" width="9.57421875" style="100" customWidth="1"/>
    <col min="11524" max="11524" width="16.00390625" style="100" customWidth="1"/>
    <col min="11525" max="11776" width="11.7109375" style="100" customWidth="1"/>
    <col min="11777" max="11777" width="11.140625" style="100" customWidth="1"/>
    <col min="11778" max="11778" width="57.28125" style="100" customWidth="1"/>
    <col min="11779" max="11779" width="9.57421875" style="100" customWidth="1"/>
    <col min="11780" max="11780" width="16.00390625" style="100" customWidth="1"/>
    <col min="11781" max="12032" width="11.7109375" style="100" customWidth="1"/>
    <col min="12033" max="12033" width="11.140625" style="100" customWidth="1"/>
    <col min="12034" max="12034" width="57.28125" style="100" customWidth="1"/>
    <col min="12035" max="12035" width="9.57421875" style="100" customWidth="1"/>
    <col min="12036" max="12036" width="16.00390625" style="100" customWidth="1"/>
    <col min="12037" max="12288" width="11.7109375" style="100" customWidth="1"/>
    <col min="12289" max="12289" width="11.140625" style="100" customWidth="1"/>
    <col min="12290" max="12290" width="57.28125" style="100" customWidth="1"/>
    <col min="12291" max="12291" width="9.57421875" style="100" customWidth="1"/>
    <col min="12292" max="12292" width="16.00390625" style="100" customWidth="1"/>
    <col min="12293" max="12544" width="11.7109375" style="100" customWidth="1"/>
    <col min="12545" max="12545" width="11.140625" style="100" customWidth="1"/>
    <col min="12546" max="12546" width="57.28125" style="100" customWidth="1"/>
    <col min="12547" max="12547" width="9.57421875" style="100" customWidth="1"/>
    <col min="12548" max="12548" width="16.00390625" style="100" customWidth="1"/>
    <col min="12549" max="12800" width="11.7109375" style="100" customWidth="1"/>
    <col min="12801" max="12801" width="11.140625" style="100" customWidth="1"/>
    <col min="12802" max="12802" width="57.28125" style="100" customWidth="1"/>
    <col min="12803" max="12803" width="9.57421875" style="100" customWidth="1"/>
    <col min="12804" max="12804" width="16.00390625" style="100" customWidth="1"/>
    <col min="12805" max="13056" width="11.7109375" style="100" customWidth="1"/>
    <col min="13057" max="13057" width="11.140625" style="100" customWidth="1"/>
    <col min="13058" max="13058" width="57.28125" style="100" customWidth="1"/>
    <col min="13059" max="13059" width="9.57421875" style="100" customWidth="1"/>
    <col min="13060" max="13060" width="16.00390625" style="100" customWidth="1"/>
    <col min="13061" max="13312" width="11.7109375" style="100" customWidth="1"/>
    <col min="13313" max="13313" width="11.140625" style="100" customWidth="1"/>
    <col min="13314" max="13314" width="57.28125" style="100" customWidth="1"/>
    <col min="13315" max="13315" width="9.57421875" style="100" customWidth="1"/>
    <col min="13316" max="13316" width="16.00390625" style="100" customWidth="1"/>
    <col min="13317" max="13568" width="11.7109375" style="100" customWidth="1"/>
    <col min="13569" max="13569" width="11.140625" style="100" customWidth="1"/>
    <col min="13570" max="13570" width="57.28125" style="100" customWidth="1"/>
    <col min="13571" max="13571" width="9.57421875" style="100" customWidth="1"/>
    <col min="13572" max="13572" width="16.00390625" style="100" customWidth="1"/>
    <col min="13573" max="13824" width="11.7109375" style="100" customWidth="1"/>
    <col min="13825" max="13825" width="11.140625" style="100" customWidth="1"/>
    <col min="13826" max="13826" width="57.28125" style="100" customWidth="1"/>
    <col min="13827" max="13827" width="9.57421875" style="100" customWidth="1"/>
    <col min="13828" max="13828" width="16.00390625" style="100" customWidth="1"/>
    <col min="13829" max="14080" width="11.7109375" style="100" customWidth="1"/>
    <col min="14081" max="14081" width="11.140625" style="100" customWidth="1"/>
    <col min="14082" max="14082" width="57.28125" style="100" customWidth="1"/>
    <col min="14083" max="14083" width="9.57421875" style="100" customWidth="1"/>
    <col min="14084" max="14084" width="16.00390625" style="100" customWidth="1"/>
    <col min="14085" max="14336" width="11.7109375" style="100" customWidth="1"/>
    <col min="14337" max="14337" width="11.140625" style="100" customWidth="1"/>
    <col min="14338" max="14338" width="57.28125" style="100" customWidth="1"/>
    <col min="14339" max="14339" width="9.57421875" style="100" customWidth="1"/>
    <col min="14340" max="14340" width="16.00390625" style="100" customWidth="1"/>
    <col min="14341" max="14592" width="11.7109375" style="100" customWidth="1"/>
    <col min="14593" max="14593" width="11.140625" style="100" customWidth="1"/>
    <col min="14594" max="14594" width="57.28125" style="100" customWidth="1"/>
    <col min="14595" max="14595" width="9.57421875" style="100" customWidth="1"/>
    <col min="14596" max="14596" width="16.00390625" style="100" customWidth="1"/>
    <col min="14597" max="14848" width="11.7109375" style="100" customWidth="1"/>
    <col min="14849" max="14849" width="11.140625" style="100" customWidth="1"/>
    <col min="14850" max="14850" width="57.28125" style="100" customWidth="1"/>
    <col min="14851" max="14851" width="9.57421875" style="100" customWidth="1"/>
    <col min="14852" max="14852" width="16.00390625" style="100" customWidth="1"/>
    <col min="14853" max="15104" width="11.7109375" style="100" customWidth="1"/>
    <col min="15105" max="15105" width="11.140625" style="100" customWidth="1"/>
    <col min="15106" max="15106" width="57.28125" style="100" customWidth="1"/>
    <col min="15107" max="15107" width="9.57421875" style="100" customWidth="1"/>
    <col min="15108" max="15108" width="16.00390625" style="100" customWidth="1"/>
    <col min="15109" max="15360" width="11.7109375" style="100" customWidth="1"/>
    <col min="15361" max="15361" width="11.140625" style="100" customWidth="1"/>
    <col min="15362" max="15362" width="57.28125" style="100" customWidth="1"/>
    <col min="15363" max="15363" width="9.57421875" style="100" customWidth="1"/>
    <col min="15364" max="15364" width="16.00390625" style="100" customWidth="1"/>
    <col min="15365" max="15616" width="11.7109375" style="100" customWidth="1"/>
    <col min="15617" max="15617" width="11.140625" style="100" customWidth="1"/>
    <col min="15618" max="15618" width="57.28125" style="100" customWidth="1"/>
    <col min="15619" max="15619" width="9.57421875" style="100" customWidth="1"/>
    <col min="15620" max="15620" width="16.00390625" style="100" customWidth="1"/>
    <col min="15621" max="15872" width="11.7109375" style="100" customWidth="1"/>
    <col min="15873" max="15873" width="11.140625" style="100" customWidth="1"/>
    <col min="15874" max="15874" width="57.28125" style="100" customWidth="1"/>
    <col min="15875" max="15875" width="9.57421875" style="100" customWidth="1"/>
    <col min="15876" max="15876" width="16.00390625" style="100" customWidth="1"/>
    <col min="15877" max="16128" width="11.7109375" style="100" customWidth="1"/>
    <col min="16129" max="16129" width="11.140625" style="100" customWidth="1"/>
    <col min="16130" max="16130" width="57.28125" style="100" customWidth="1"/>
    <col min="16131" max="16131" width="9.57421875" style="100" customWidth="1"/>
    <col min="16132" max="16132" width="16.00390625" style="100" customWidth="1"/>
    <col min="16133" max="16384" width="11.7109375" style="100" customWidth="1"/>
  </cols>
  <sheetData>
    <row r="1" spans="1:5" ht="15">
      <c r="A1" s="96"/>
      <c r="B1" s="97"/>
      <c r="C1" s="98"/>
      <c r="D1" s="151"/>
      <c r="E1" s="99"/>
    </row>
    <row r="2" spans="1:4" ht="15.75" customHeight="1" thickBot="1">
      <c r="A2" s="101"/>
      <c r="B2" s="99"/>
      <c r="C2" s="99"/>
      <c r="D2" s="152"/>
    </row>
    <row r="3" spans="1:4" s="104" customFormat="1" ht="32.25" thickBot="1">
      <c r="A3" s="102" t="s">
        <v>431</v>
      </c>
      <c r="B3" s="103" t="s">
        <v>432</v>
      </c>
      <c r="C3" s="103" t="s">
        <v>433</v>
      </c>
      <c r="D3" s="153" t="s">
        <v>4</v>
      </c>
    </row>
    <row r="4" spans="1:4" ht="15">
      <c r="A4" s="105"/>
      <c r="B4" s="106"/>
      <c r="C4" s="107"/>
      <c r="D4" s="108"/>
    </row>
    <row r="5" spans="1:6" ht="15">
      <c r="A5" s="105"/>
      <c r="B5" s="106" t="s">
        <v>576</v>
      </c>
      <c r="C5" s="107"/>
      <c r="D5" s="154"/>
      <c r="E5" s="155"/>
      <c r="F5" s="110"/>
    </row>
    <row r="6" spans="1:6" ht="15">
      <c r="A6" s="105"/>
      <c r="B6" s="106"/>
      <c r="C6" s="107"/>
      <c r="D6" s="154"/>
      <c r="E6" s="155"/>
      <c r="F6" s="110"/>
    </row>
    <row r="7" spans="1:6" ht="15">
      <c r="A7" s="105"/>
      <c r="B7" s="106"/>
      <c r="C7" s="107"/>
      <c r="D7" s="154"/>
      <c r="E7" s="155"/>
      <c r="F7" s="110"/>
    </row>
    <row r="8" spans="1:6" ht="15">
      <c r="A8" s="109" t="s">
        <v>577</v>
      </c>
      <c r="B8" s="112" t="s">
        <v>578</v>
      </c>
      <c r="C8" s="107" t="s">
        <v>579</v>
      </c>
      <c r="D8" s="154">
        <v>10600</v>
      </c>
      <c r="E8" s="155"/>
      <c r="F8" s="110"/>
    </row>
    <row r="9" spans="1:6" ht="15">
      <c r="A9" s="105"/>
      <c r="B9" s="106"/>
      <c r="C9" s="107"/>
      <c r="D9" s="154"/>
      <c r="E9" s="155"/>
      <c r="F9" s="110"/>
    </row>
    <row r="10" spans="1:6" ht="63">
      <c r="A10" s="109" t="s">
        <v>580</v>
      </c>
      <c r="B10" s="112" t="s">
        <v>581</v>
      </c>
      <c r="C10" s="107" t="s">
        <v>579</v>
      </c>
      <c r="D10" s="154">
        <v>153700</v>
      </c>
      <c r="E10" s="155"/>
      <c r="F10" s="110"/>
    </row>
    <row r="11" spans="1:6" ht="15">
      <c r="A11" s="109"/>
      <c r="B11" s="113" t="s">
        <v>434</v>
      </c>
      <c r="C11" s="107"/>
      <c r="D11" s="154"/>
      <c r="E11" s="155"/>
      <c r="F11" s="110"/>
    </row>
    <row r="12" spans="1:6" ht="15">
      <c r="A12" s="109"/>
      <c r="B12" s="111" t="s">
        <v>582</v>
      </c>
      <c r="C12" s="107"/>
      <c r="D12" s="154"/>
      <c r="E12" s="155"/>
      <c r="F12" s="110"/>
    </row>
    <row r="13" spans="1:6" ht="15">
      <c r="A13" s="109"/>
      <c r="B13" s="111" t="s">
        <v>583</v>
      </c>
      <c r="C13" s="107"/>
      <c r="D13" s="154"/>
      <c r="E13" s="155"/>
      <c r="F13" s="110"/>
    </row>
    <row r="14" spans="1:6" ht="15">
      <c r="A14" s="109"/>
      <c r="B14" s="111" t="s">
        <v>584</v>
      </c>
      <c r="C14" s="107"/>
      <c r="D14" s="154"/>
      <c r="E14" s="155"/>
      <c r="F14" s="110"/>
    </row>
    <row r="15" spans="1:6" ht="15">
      <c r="A15" s="109"/>
      <c r="B15" s="113" t="s">
        <v>435</v>
      </c>
      <c r="C15" s="107"/>
      <c r="D15" s="154"/>
      <c r="E15" s="155"/>
      <c r="F15" s="110"/>
    </row>
    <row r="16" spans="1:6" ht="15">
      <c r="A16" s="109"/>
      <c r="B16" s="111" t="s">
        <v>585</v>
      </c>
      <c r="C16" s="107" t="s">
        <v>579</v>
      </c>
      <c r="D16" s="154">
        <v>26500</v>
      </c>
      <c r="E16" s="155"/>
      <c r="F16" s="110"/>
    </row>
    <row r="17" spans="1:6" ht="15">
      <c r="A17" s="109"/>
      <c r="B17" s="111"/>
      <c r="C17" s="107"/>
      <c r="D17" s="154"/>
      <c r="E17" s="155"/>
      <c r="F17" s="110"/>
    </row>
    <row r="18" spans="1:6" ht="15">
      <c r="A18" s="109" t="s">
        <v>586</v>
      </c>
      <c r="B18" s="112" t="s">
        <v>587</v>
      </c>
      <c r="C18" s="107" t="s">
        <v>588</v>
      </c>
      <c r="D18" s="154">
        <v>8000</v>
      </c>
      <c r="E18" s="155"/>
      <c r="F18" s="110"/>
    </row>
    <row r="19" spans="1:6" ht="15">
      <c r="A19" s="109"/>
      <c r="B19" s="112"/>
      <c r="C19" s="107"/>
      <c r="D19" s="154"/>
      <c r="E19" s="155"/>
      <c r="F19" s="110"/>
    </row>
    <row r="20" spans="1:4" ht="15">
      <c r="A20" s="114" t="s">
        <v>589</v>
      </c>
      <c r="B20" s="99" t="s">
        <v>436</v>
      </c>
      <c r="C20" s="107"/>
      <c r="D20" s="154"/>
    </row>
    <row r="21" spans="1:6" ht="15">
      <c r="A21" s="109"/>
      <c r="B21" s="111"/>
      <c r="C21" s="107"/>
      <c r="D21" s="154"/>
      <c r="E21" s="155"/>
      <c r="F21" s="110"/>
    </row>
    <row r="22" spans="1:6" ht="63">
      <c r="A22" s="109"/>
      <c r="B22" s="156" t="s">
        <v>590</v>
      </c>
      <c r="C22" s="107"/>
      <c r="D22" s="154"/>
      <c r="E22" s="155"/>
      <c r="F22" s="110"/>
    </row>
    <row r="23" spans="1:6" ht="15">
      <c r="A23" s="109"/>
      <c r="B23" s="111"/>
      <c r="C23" s="107"/>
      <c r="D23" s="154"/>
      <c r="E23" s="155"/>
      <c r="F23" s="110"/>
    </row>
    <row r="24" spans="1:4" ht="15">
      <c r="A24" s="114"/>
      <c r="B24" s="115" t="s">
        <v>438</v>
      </c>
      <c r="C24" s="107"/>
      <c r="D24" s="154"/>
    </row>
    <row r="25" spans="1:4" ht="15">
      <c r="A25" s="114"/>
      <c r="B25" s="116" t="s">
        <v>591</v>
      </c>
      <c r="C25" s="107" t="s">
        <v>592</v>
      </c>
      <c r="D25" s="154">
        <v>33000</v>
      </c>
    </row>
    <row r="26" spans="1:4" ht="15">
      <c r="A26" s="114"/>
      <c r="B26" s="117" t="s">
        <v>437</v>
      </c>
      <c r="C26" s="107" t="s">
        <v>593</v>
      </c>
      <c r="D26" s="154">
        <v>13200</v>
      </c>
    </row>
    <row r="27" spans="1:6" ht="15">
      <c r="A27" s="109"/>
      <c r="B27" s="118"/>
      <c r="C27" s="107"/>
      <c r="D27" s="154"/>
      <c r="E27" s="155"/>
      <c r="F27" s="110"/>
    </row>
    <row r="28" spans="1:4" ht="15">
      <c r="A28" s="114"/>
      <c r="B28" s="157"/>
      <c r="C28" s="107"/>
      <c r="D28" s="154"/>
    </row>
    <row r="29" spans="1:4" ht="15">
      <c r="A29" s="114"/>
      <c r="B29" s="99" t="s">
        <v>439</v>
      </c>
      <c r="C29" s="107" t="s">
        <v>594</v>
      </c>
      <c r="D29" s="154">
        <v>2300</v>
      </c>
    </row>
    <row r="30" spans="1:4" ht="15">
      <c r="A30" s="114"/>
      <c r="B30" s="99" t="s">
        <v>440</v>
      </c>
      <c r="C30" s="107" t="s">
        <v>594</v>
      </c>
      <c r="D30" s="154">
        <v>2300</v>
      </c>
    </row>
    <row r="31" spans="1:4" ht="15">
      <c r="A31" s="114"/>
      <c r="B31" s="99"/>
      <c r="C31" s="107"/>
      <c r="D31" s="154"/>
    </row>
    <row r="32" spans="1:4" ht="15">
      <c r="A32" s="114"/>
      <c r="B32" s="99"/>
      <c r="C32" s="107"/>
      <c r="D32" s="154"/>
    </row>
    <row r="33" spans="1:4" ht="15">
      <c r="A33" s="114"/>
      <c r="B33" s="99"/>
      <c r="C33" s="107"/>
      <c r="D33" s="154"/>
    </row>
    <row r="34" spans="1:4" ht="15">
      <c r="A34" s="158"/>
      <c r="B34" s="159"/>
      <c r="C34" s="160"/>
      <c r="D34" s="161"/>
    </row>
    <row r="35" spans="1:4" ht="15">
      <c r="A35" s="114"/>
      <c r="B35" s="119" t="s">
        <v>476</v>
      </c>
      <c r="C35" s="107"/>
      <c r="D35" s="162">
        <f>SUM(D5:D32)</f>
        <v>249600</v>
      </c>
    </row>
    <row r="36" spans="1:4" ht="15">
      <c r="A36" s="114"/>
      <c r="B36" s="99"/>
      <c r="C36" s="107"/>
      <c r="D36" s="154"/>
    </row>
    <row r="37" spans="1:4" ht="15">
      <c r="A37" s="114"/>
      <c r="B37" s="120" t="s">
        <v>280</v>
      </c>
      <c r="C37" s="107"/>
      <c r="D37" s="154"/>
    </row>
    <row r="38" spans="1:4" ht="15">
      <c r="A38" s="114"/>
      <c r="B38" s="120" t="s">
        <v>595</v>
      </c>
      <c r="C38" s="107"/>
      <c r="D38" s="154"/>
    </row>
    <row r="39" spans="1:4" ht="15">
      <c r="A39" s="114"/>
      <c r="B39" s="120" t="s">
        <v>596</v>
      </c>
      <c r="C39" s="107"/>
      <c r="D39" s="154"/>
    </row>
    <row r="40" spans="1:4" ht="15">
      <c r="A40" s="114"/>
      <c r="B40" s="120" t="s">
        <v>597</v>
      </c>
      <c r="C40" s="107"/>
      <c r="D40" s="154"/>
    </row>
    <row r="41" spans="1:4" ht="16.5" thickBot="1">
      <c r="A41" s="121"/>
      <c r="B41" s="163"/>
      <c r="C41" s="122"/>
      <c r="D41" s="123"/>
    </row>
    <row r="42" spans="1:4" ht="15">
      <c r="A42" s="124"/>
      <c r="B42" s="99"/>
      <c r="C42" s="110"/>
      <c r="D42" s="110"/>
    </row>
    <row r="43" spans="1:4" ht="15">
      <c r="A43" s="124"/>
      <c r="B43" s="99"/>
      <c r="C43" s="110"/>
      <c r="D43" s="110"/>
    </row>
    <row r="44" spans="1:4" ht="15">
      <c r="A44" s="124"/>
      <c r="B44" s="99"/>
      <c r="C44" s="110"/>
      <c r="D44" s="110"/>
    </row>
    <row r="45" spans="1:4" ht="15">
      <c r="A45" s="124"/>
      <c r="B45" s="99"/>
      <c r="C45" s="110"/>
      <c r="D45" s="110"/>
    </row>
    <row r="46" spans="1:4" ht="15">
      <c r="A46" s="124"/>
      <c r="B46" s="99"/>
      <c r="C46" s="110"/>
      <c r="D46" s="110"/>
    </row>
    <row r="47" spans="1:4" ht="15">
      <c r="A47" s="124"/>
      <c r="B47" s="99"/>
      <c r="C47" s="110"/>
      <c r="D47" s="110"/>
    </row>
    <row r="48" spans="1:4" ht="15">
      <c r="A48" s="124"/>
      <c r="B48" s="99"/>
      <c r="C48" s="110"/>
      <c r="D48" s="110"/>
    </row>
    <row r="49" spans="1:4" ht="15">
      <c r="A49" s="124"/>
      <c r="B49" s="99"/>
      <c r="C49" s="110"/>
      <c r="D49" s="110"/>
    </row>
    <row r="50" spans="1:4" ht="15">
      <c r="A50" s="124"/>
      <c r="B50" s="99"/>
      <c r="C50" s="110"/>
      <c r="D50" s="110"/>
    </row>
    <row r="51" spans="1:4" ht="15">
      <c r="A51" s="124"/>
      <c r="B51" s="99"/>
      <c r="C51" s="110"/>
      <c r="D51" s="110"/>
    </row>
    <row r="52" spans="1:4" ht="15">
      <c r="A52" s="124"/>
      <c r="B52" s="99"/>
      <c r="C52" s="110"/>
      <c r="D52" s="110"/>
    </row>
    <row r="53" spans="1:4" ht="15">
      <c r="A53" s="124"/>
      <c r="B53" s="99"/>
      <c r="C53" s="110"/>
      <c r="D53" s="110"/>
    </row>
    <row r="54" spans="1:4" ht="15">
      <c r="A54" s="124"/>
      <c r="B54" s="99"/>
      <c r="C54" s="110"/>
      <c r="D54" s="110"/>
    </row>
    <row r="55" spans="1:4" ht="15">
      <c r="A55" s="124"/>
      <c r="B55" s="99"/>
      <c r="C55" s="110"/>
      <c r="D55" s="110"/>
    </row>
    <row r="56" spans="1:4" ht="15">
      <c r="A56" s="124"/>
      <c r="B56" s="99"/>
      <c r="C56" s="110"/>
      <c r="D56" s="110"/>
    </row>
    <row r="57" spans="1:4" ht="15">
      <c r="A57" s="124"/>
      <c r="B57" s="99"/>
      <c r="C57" s="110"/>
      <c r="D57" s="110"/>
    </row>
    <row r="58" spans="1:4" ht="15">
      <c r="A58" s="124"/>
      <c r="B58" s="99"/>
      <c r="C58" s="110"/>
      <c r="D58" s="110"/>
    </row>
    <row r="59" spans="1:4" ht="15">
      <c r="A59" s="124"/>
      <c r="B59" s="99"/>
      <c r="C59" s="110"/>
      <c r="D59" s="110"/>
    </row>
    <row r="60" spans="1:4" ht="15">
      <c r="A60" s="124"/>
      <c r="B60" s="99"/>
      <c r="C60" s="110"/>
      <c r="D60" s="110"/>
    </row>
    <row r="61" spans="1:4" ht="15">
      <c r="A61" s="124"/>
      <c r="B61" s="99"/>
      <c r="C61" s="110"/>
      <c r="D61" s="110"/>
    </row>
    <row r="62" spans="1:4" ht="15">
      <c r="A62" s="124"/>
      <c r="B62" s="99"/>
      <c r="C62" s="110"/>
      <c r="D62" s="110"/>
    </row>
    <row r="63" spans="1:4" ht="15">
      <c r="A63" s="124"/>
      <c r="B63" s="99"/>
      <c r="C63" s="110"/>
      <c r="D63" s="110"/>
    </row>
    <row r="64" spans="1:4" ht="15">
      <c r="A64" s="124"/>
      <c r="B64" s="99"/>
      <c r="C64" s="110"/>
      <c r="D64" s="110"/>
    </row>
    <row r="65" spans="1:4" ht="15">
      <c r="A65" s="124"/>
      <c r="B65" s="99"/>
      <c r="C65" s="110"/>
      <c r="D65" s="110"/>
    </row>
    <row r="66" spans="1:4" ht="15">
      <c r="A66" s="124"/>
      <c r="B66" s="99"/>
      <c r="C66" s="110"/>
      <c r="D66" s="110"/>
    </row>
    <row r="67" spans="1:4" ht="15">
      <c r="A67" s="124"/>
      <c r="B67" s="99"/>
      <c r="C67" s="110"/>
      <c r="D67" s="110"/>
    </row>
    <row r="68" spans="1:4" ht="15">
      <c r="A68" s="124"/>
      <c r="B68" s="99"/>
      <c r="C68" s="110"/>
      <c r="D68" s="110"/>
    </row>
    <row r="69" spans="1:4" ht="15">
      <c r="A69" s="124"/>
      <c r="B69" s="99"/>
      <c r="C69" s="110"/>
      <c r="D69" s="110"/>
    </row>
    <row r="70" spans="1:4" ht="15">
      <c r="A70" s="124"/>
      <c r="B70" s="99"/>
      <c r="C70" s="110"/>
      <c r="D70" s="110"/>
    </row>
    <row r="71" spans="1:4" ht="15">
      <c r="A71" s="124"/>
      <c r="B71" s="99"/>
      <c r="C71" s="110"/>
      <c r="D71" s="110"/>
    </row>
    <row r="72" spans="1:4" ht="15">
      <c r="A72" s="124"/>
      <c r="B72" s="99"/>
      <c r="C72" s="110"/>
      <c r="D72" s="110"/>
    </row>
    <row r="73" spans="1:4" ht="15">
      <c r="A73" s="124"/>
      <c r="B73" s="99"/>
      <c r="C73" s="110"/>
      <c r="D73" s="110"/>
    </row>
    <row r="74" spans="1:4" ht="15">
      <c r="A74" s="124"/>
      <c r="B74" s="99"/>
      <c r="C74" s="110"/>
      <c r="D74" s="110"/>
    </row>
    <row r="75" spans="1:4" ht="15">
      <c r="A75" s="124"/>
      <c r="B75" s="99"/>
      <c r="C75" s="110"/>
      <c r="D75" s="110"/>
    </row>
    <row r="76" spans="1:4" ht="15">
      <c r="A76" s="124"/>
      <c r="B76" s="99"/>
      <c r="C76" s="110"/>
      <c r="D76" s="110"/>
    </row>
    <row r="77" spans="1:4" ht="15">
      <c r="A77" s="124"/>
      <c r="B77" s="99"/>
      <c r="C77" s="110"/>
      <c r="D77" s="110"/>
    </row>
    <row r="78" spans="1:4" ht="15">
      <c r="A78" s="124"/>
      <c r="B78" s="99"/>
      <c r="C78" s="110"/>
      <c r="D78" s="110"/>
    </row>
    <row r="79" spans="1:4" ht="15">
      <c r="A79" s="124"/>
      <c r="B79" s="99"/>
      <c r="C79" s="110"/>
      <c r="D79" s="110"/>
    </row>
    <row r="80" spans="1:4" ht="15">
      <c r="A80" s="124"/>
      <c r="B80" s="99"/>
      <c r="C80" s="110"/>
      <c r="D80" s="110"/>
    </row>
    <row r="81" spans="1:4" ht="15">
      <c r="A81" s="124"/>
      <c r="B81" s="99"/>
      <c r="C81" s="110"/>
      <c r="D81" s="110"/>
    </row>
    <row r="82" spans="1:4" ht="15">
      <c r="A82" s="124"/>
      <c r="B82" s="99"/>
      <c r="C82" s="110"/>
      <c r="D82" s="110"/>
    </row>
    <row r="83" spans="1:4" ht="15">
      <c r="A83" s="124"/>
      <c r="B83" s="99"/>
      <c r="C83" s="110"/>
      <c r="D83" s="110"/>
    </row>
    <row r="84" spans="1:4" ht="15">
      <c r="A84" s="124"/>
      <c r="B84" s="99"/>
      <c r="C84" s="110"/>
      <c r="D84" s="110"/>
    </row>
    <row r="85" spans="1:4" ht="15">
      <c r="A85" s="124"/>
      <c r="B85" s="99"/>
      <c r="C85" s="110"/>
      <c r="D85" s="110"/>
    </row>
    <row r="86" spans="1:4" ht="15">
      <c r="A86" s="124"/>
      <c r="B86" s="99"/>
      <c r="C86" s="110"/>
      <c r="D86" s="110"/>
    </row>
    <row r="87" spans="1:4" ht="15">
      <c r="A87" s="124"/>
      <c r="B87" s="99"/>
      <c r="C87" s="110"/>
      <c r="D87" s="110"/>
    </row>
    <row r="88" spans="1:4" ht="15">
      <c r="A88" s="124"/>
      <c r="B88" s="99"/>
      <c r="C88" s="110"/>
      <c r="D88" s="110"/>
    </row>
    <row r="89" spans="1:4" ht="15">
      <c r="A89" s="124"/>
      <c r="B89" s="99"/>
      <c r="C89" s="110"/>
      <c r="D89" s="110"/>
    </row>
    <row r="90" spans="1:4" ht="15">
      <c r="A90" s="124"/>
      <c r="B90" s="99"/>
      <c r="C90" s="110"/>
      <c r="D90" s="110"/>
    </row>
    <row r="91" spans="1:4" ht="15">
      <c r="A91" s="124"/>
      <c r="B91" s="99"/>
      <c r="C91" s="110"/>
      <c r="D91" s="110"/>
    </row>
    <row r="92" spans="1:4" ht="15">
      <c r="A92" s="124"/>
      <c r="B92" s="99"/>
      <c r="C92" s="110"/>
      <c r="D92" s="110"/>
    </row>
    <row r="93" spans="1:4" ht="15">
      <c r="A93" s="124"/>
      <c r="B93" s="99"/>
      <c r="C93" s="110"/>
      <c r="D93" s="110"/>
    </row>
    <row r="94" spans="1:4" ht="15">
      <c r="A94" s="124"/>
      <c r="B94" s="99"/>
      <c r="C94" s="110"/>
      <c r="D94" s="110"/>
    </row>
    <row r="95" spans="1:4" ht="15">
      <c r="A95" s="124"/>
      <c r="B95" s="99"/>
      <c r="C95" s="110"/>
      <c r="D95" s="110"/>
    </row>
    <row r="96" spans="1:4" ht="15">
      <c r="A96" s="124"/>
      <c r="B96" s="99"/>
      <c r="C96" s="110"/>
      <c r="D96" s="110"/>
    </row>
    <row r="97" spans="1:4" ht="15">
      <c r="A97" s="124"/>
      <c r="B97" s="99"/>
      <c r="C97" s="110"/>
      <c r="D97" s="110"/>
    </row>
    <row r="98" spans="1:4" ht="15">
      <c r="A98" s="124"/>
      <c r="B98" s="99"/>
      <c r="C98" s="110"/>
      <c r="D98" s="110"/>
    </row>
    <row r="99" spans="1:4" ht="15">
      <c r="A99" s="124"/>
      <c r="B99" s="99"/>
      <c r="C99" s="110"/>
      <c r="D99" s="110"/>
    </row>
    <row r="100" spans="1:4" ht="15">
      <c r="A100" s="124"/>
      <c r="B100" s="99"/>
      <c r="C100" s="110"/>
      <c r="D100" s="110"/>
    </row>
    <row r="101" spans="1:4" ht="15">
      <c r="A101" s="124"/>
      <c r="B101" s="99"/>
      <c r="C101" s="110"/>
      <c r="D101" s="110"/>
    </row>
    <row r="102" spans="1:4" ht="15">
      <c r="A102" s="124"/>
      <c r="B102" s="99"/>
      <c r="C102" s="110"/>
      <c r="D102" s="110"/>
    </row>
    <row r="103" spans="1:4" ht="15">
      <c r="A103" s="124"/>
      <c r="B103" s="99"/>
      <c r="C103" s="110"/>
      <c r="D103" s="110"/>
    </row>
    <row r="104" spans="1:4" ht="15">
      <c r="A104" s="124"/>
      <c r="B104" s="99"/>
      <c r="C104" s="110"/>
      <c r="D104" s="110"/>
    </row>
    <row r="105" spans="1:4" ht="15">
      <c r="A105" s="124"/>
      <c r="B105" s="99"/>
      <c r="C105" s="110"/>
      <c r="D105" s="110"/>
    </row>
    <row r="106" spans="1:4" ht="15">
      <c r="A106" s="124"/>
      <c r="B106" s="99"/>
      <c r="C106" s="110"/>
      <c r="D106" s="110"/>
    </row>
    <row r="107" spans="1:4" ht="15">
      <c r="A107" s="124"/>
      <c r="B107" s="99"/>
      <c r="C107" s="110"/>
      <c r="D107" s="110"/>
    </row>
    <row r="108" spans="1:4" ht="15">
      <c r="A108" s="124"/>
      <c r="B108" s="99"/>
      <c r="C108" s="110"/>
      <c r="D108" s="110"/>
    </row>
    <row r="109" spans="1:4" ht="15">
      <c r="A109" s="124"/>
      <c r="B109" s="99"/>
      <c r="C109" s="110"/>
      <c r="D109" s="110"/>
    </row>
    <row r="110" spans="1:4" ht="15">
      <c r="A110" s="124"/>
      <c r="B110" s="99"/>
      <c r="C110" s="110"/>
      <c r="D110" s="110"/>
    </row>
    <row r="111" spans="1:4" ht="15">
      <c r="A111" s="124"/>
      <c r="B111" s="99"/>
      <c r="C111" s="110"/>
      <c r="D111" s="110"/>
    </row>
    <row r="112" spans="1:4" ht="15">
      <c r="A112" s="124"/>
      <c r="B112" s="99"/>
      <c r="C112" s="110"/>
      <c r="D112" s="110"/>
    </row>
    <row r="113" spans="1:4" ht="15">
      <c r="A113" s="124"/>
      <c r="B113" s="99"/>
      <c r="C113" s="110"/>
      <c r="D113" s="110"/>
    </row>
    <row r="114" spans="1:4" ht="15">
      <c r="A114" s="124"/>
      <c r="B114" s="99"/>
      <c r="C114" s="110"/>
      <c r="D114" s="110"/>
    </row>
    <row r="115" spans="1:4" ht="15">
      <c r="A115" s="124"/>
      <c r="B115" s="99"/>
      <c r="C115" s="110"/>
      <c r="D115" s="110"/>
    </row>
    <row r="116" spans="1:4" ht="15">
      <c r="A116" s="124"/>
      <c r="B116" s="99"/>
      <c r="C116" s="110"/>
      <c r="D116" s="110"/>
    </row>
    <row r="117" spans="1:4" ht="15">
      <c r="A117" s="124"/>
      <c r="B117" s="99"/>
      <c r="C117" s="110"/>
      <c r="D117" s="110"/>
    </row>
    <row r="118" spans="1:4" ht="15">
      <c r="A118" s="124"/>
      <c r="B118" s="99"/>
      <c r="C118" s="110"/>
      <c r="D118" s="110"/>
    </row>
    <row r="119" spans="1:4" ht="15">
      <c r="A119" s="124"/>
      <c r="B119" s="99"/>
      <c r="C119" s="110"/>
      <c r="D119" s="110"/>
    </row>
    <row r="120" spans="1:4" ht="15">
      <c r="A120" s="124"/>
      <c r="B120" s="99"/>
      <c r="C120" s="110"/>
      <c r="D120" s="110"/>
    </row>
    <row r="121" spans="1:4" ht="15">
      <c r="A121" s="124"/>
      <c r="B121" s="99"/>
      <c r="C121" s="110"/>
      <c r="D121" s="110"/>
    </row>
    <row r="122" spans="1:4" ht="15">
      <c r="A122" s="124"/>
      <c r="B122" s="99"/>
      <c r="C122" s="110"/>
      <c r="D122" s="110"/>
    </row>
    <row r="123" spans="1:4" ht="15">
      <c r="A123" s="124"/>
      <c r="B123" s="99"/>
      <c r="C123" s="110"/>
      <c r="D123" s="110"/>
    </row>
    <row r="124" spans="1:4" ht="15">
      <c r="A124" s="124"/>
      <c r="B124" s="99"/>
      <c r="C124" s="110"/>
      <c r="D124" s="110"/>
    </row>
    <row r="125" spans="1:4" ht="15">
      <c r="A125" s="124"/>
      <c r="B125" s="99"/>
      <c r="C125" s="110"/>
      <c r="D125" s="110"/>
    </row>
    <row r="126" spans="1:4" ht="15">
      <c r="A126" s="124"/>
      <c r="B126" s="99"/>
      <c r="C126" s="110"/>
      <c r="D126" s="110"/>
    </row>
    <row r="127" spans="1:4" ht="15">
      <c r="A127" s="124"/>
      <c r="B127" s="99"/>
      <c r="C127" s="110"/>
      <c r="D127" s="110"/>
    </row>
    <row r="128" spans="1:4" ht="15">
      <c r="A128" s="124"/>
      <c r="B128" s="99"/>
      <c r="C128" s="110"/>
      <c r="D128" s="110"/>
    </row>
    <row r="129" spans="1:4" ht="15">
      <c r="A129" s="124"/>
      <c r="B129" s="99"/>
      <c r="C129" s="110"/>
      <c r="D129" s="110"/>
    </row>
    <row r="130" spans="1:4" ht="15">
      <c r="A130" s="124"/>
      <c r="B130" s="99"/>
      <c r="C130" s="110"/>
      <c r="D130" s="110"/>
    </row>
    <row r="131" spans="1:4" ht="15">
      <c r="A131" s="124"/>
      <c r="B131" s="99"/>
      <c r="C131" s="110"/>
      <c r="D131" s="110"/>
    </row>
    <row r="132" spans="1:4" ht="15">
      <c r="A132" s="124"/>
      <c r="B132" s="99"/>
      <c r="C132" s="110"/>
      <c r="D132" s="110"/>
    </row>
    <row r="133" spans="1:4" ht="15">
      <c r="A133" s="124"/>
      <c r="B133" s="99"/>
      <c r="C133" s="110"/>
      <c r="D133" s="110"/>
    </row>
    <row r="134" spans="1:4" ht="15">
      <c r="A134" s="124"/>
      <c r="B134" s="99"/>
      <c r="C134" s="110"/>
      <c r="D134" s="110"/>
    </row>
    <row r="135" spans="1:4" ht="15">
      <c r="A135" s="124"/>
      <c r="B135" s="99"/>
      <c r="C135" s="110"/>
      <c r="D135" s="110"/>
    </row>
    <row r="136" spans="1:4" ht="15">
      <c r="A136" s="124"/>
      <c r="B136" s="99"/>
      <c r="C136" s="110"/>
      <c r="D136" s="110"/>
    </row>
    <row r="137" spans="1:4" ht="15">
      <c r="A137" s="124"/>
      <c r="B137" s="99"/>
      <c r="C137" s="110"/>
      <c r="D137" s="110"/>
    </row>
    <row r="138" spans="1:4" ht="15">
      <c r="A138" s="124"/>
      <c r="B138" s="99"/>
      <c r="C138" s="110"/>
      <c r="D138" s="110"/>
    </row>
    <row r="139" spans="1:4" ht="15">
      <c r="A139" s="124"/>
      <c r="B139" s="99"/>
      <c r="C139" s="110"/>
      <c r="D139" s="110"/>
    </row>
    <row r="140" spans="1:4" ht="15">
      <c r="A140" s="124"/>
      <c r="B140" s="99"/>
      <c r="C140" s="110"/>
      <c r="D140" s="110"/>
    </row>
    <row r="141" spans="1:4" ht="15">
      <c r="A141" s="124"/>
      <c r="B141" s="99"/>
      <c r="C141" s="110"/>
      <c r="D141" s="110"/>
    </row>
    <row r="142" spans="1:4" ht="15">
      <c r="A142" s="124"/>
      <c r="B142" s="99"/>
      <c r="C142" s="110"/>
      <c r="D142" s="110"/>
    </row>
    <row r="143" spans="1:4" ht="15">
      <c r="A143" s="124"/>
      <c r="B143" s="99"/>
      <c r="C143" s="110"/>
      <c r="D143" s="110"/>
    </row>
    <row r="144" spans="1:4" ht="15">
      <c r="A144" s="124"/>
      <c r="B144" s="99"/>
      <c r="C144" s="110"/>
      <c r="D144" s="110"/>
    </row>
    <row r="145" spans="1:4" ht="15">
      <c r="A145" s="124"/>
      <c r="B145" s="99"/>
      <c r="C145" s="110"/>
      <c r="D145" s="110"/>
    </row>
    <row r="146" spans="1:4" ht="15">
      <c r="A146" s="124"/>
      <c r="B146" s="99"/>
      <c r="C146" s="110"/>
      <c r="D146" s="110"/>
    </row>
    <row r="147" spans="1:4" ht="15">
      <c r="A147" s="124"/>
      <c r="B147" s="99"/>
      <c r="C147" s="110"/>
      <c r="D147" s="110"/>
    </row>
    <row r="148" spans="1:4" ht="15">
      <c r="A148" s="124"/>
      <c r="B148" s="99"/>
      <c r="C148" s="110"/>
      <c r="D148" s="110"/>
    </row>
    <row r="149" spans="1:4" ht="15">
      <c r="A149" s="124"/>
      <c r="B149" s="99"/>
      <c r="C149" s="110"/>
      <c r="D149" s="110"/>
    </row>
    <row r="150" spans="1:4" ht="15">
      <c r="A150" s="124"/>
      <c r="B150" s="99"/>
      <c r="C150" s="110"/>
      <c r="D150" s="110"/>
    </row>
    <row r="151" spans="1:4" ht="15">
      <c r="A151" s="124"/>
      <c r="B151" s="99"/>
      <c r="C151" s="110"/>
      <c r="D151" s="110"/>
    </row>
    <row r="152" spans="1:4" ht="15">
      <c r="A152" s="124"/>
      <c r="B152" s="99"/>
      <c r="C152" s="110"/>
      <c r="D152" s="110"/>
    </row>
    <row r="153" spans="1:4" ht="15">
      <c r="A153" s="124"/>
      <c r="B153" s="99"/>
      <c r="C153" s="110"/>
      <c r="D153" s="110"/>
    </row>
    <row r="154" spans="1:4" ht="15">
      <c r="A154" s="124"/>
      <c r="B154" s="99"/>
      <c r="C154" s="110"/>
      <c r="D154" s="110"/>
    </row>
    <row r="155" spans="1:4" ht="15">
      <c r="A155" s="124"/>
      <c r="B155" s="99"/>
      <c r="C155" s="110"/>
      <c r="D155" s="110"/>
    </row>
    <row r="156" spans="1:4" ht="15">
      <c r="A156" s="124"/>
      <c r="B156" s="99"/>
      <c r="C156" s="110"/>
      <c r="D156" s="110"/>
    </row>
    <row r="157" spans="1:4" ht="15">
      <c r="A157" s="124"/>
      <c r="B157" s="99"/>
      <c r="C157" s="110"/>
      <c r="D157" s="110"/>
    </row>
    <row r="158" spans="1:4" ht="15">
      <c r="A158" s="124"/>
      <c r="B158" s="99"/>
      <c r="C158" s="110"/>
      <c r="D158" s="110"/>
    </row>
    <row r="159" spans="1:4" ht="15">
      <c r="A159" s="124"/>
      <c r="B159" s="99"/>
      <c r="C159" s="110"/>
      <c r="D159" s="110"/>
    </row>
    <row r="160" spans="1:4" ht="15">
      <c r="A160" s="124"/>
      <c r="B160" s="99"/>
      <c r="C160" s="110"/>
      <c r="D160" s="110"/>
    </row>
    <row r="161" spans="1:4" ht="15">
      <c r="A161" s="124"/>
      <c r="B161" s="99"/>
      <c r="C161" s="110"/>
      <c r="D161" s="110"/>
    </row>
    <row r="162" spans="1:4" ht="15">
      <c r="A162" s="124"/>
      <c r="B162" s="99"/>
      <c r="C162" s="110"/>
      <c r="D162" s="110"/>
    </row>
    <row r="163" spans="1:4" ht="15">
      <c r="A163" s="124"/>
      <c r="B163" s="99"/>
      <c r="C163" s="110"/>
      <c r="D163" s="110"/>
    </row>
    <row r="164" spans="1:4" ht="15">
      <c r="A164" s="124"/>
      <c r="B164" s="99"/>
      <c r="C164" s="110"/>
      <c r="D164" s="110"/>
    </row>
    <row r="165" spans="1:4" ht="15">
      <c r="A165" s="124"/>
      <c r="B165" s="99"/>
      <c r="C165" s="110"/>
      <c r="D165" s="110"/>
    </row>
    <row r="166" spans="1:4" ht="15">
      <c r="A166" s="124"/>
      <c r="B166" s="99"/>
      <c r="C166" s="110"/>
      <c r="D166" s="110"/>
    </row>
    <row r="167" spans="1:4" ht="15">
      <c r="A167" s="124"/>
      <c r="B167" s="99"/>
      <c r="C167" s="110"/>
      <c r="D167" s="110"/>
    </row>
    <row r="168" spans="1:4" ht="15">
      <c r="A168" s="124"/>
      <c r="B168" s="99"/>
      <c r="C168" s="110"/>
      <c r="D168" s="110"/>
    </row>
    <row r="169" spans="1:4" ht="15">
      <c r="A169" s="124"/>
      <c r="B169" s="99"/>
      <c r="C169" s="110"/>
      <c r="D169" s="110"/>
    </row>
    <row r="170" spans="1:4" ht="15">
      <c r="A170" s="124"/>
      <c r="B170" s="99"/>
      <c r="C170" s="110"/>
      <c r="D170" s="110"/>
    </row>
    <row r="171" spans="1:4" ht="15">
      <c r="A171" s="124"/>
      <c r="B171" s="99"/>
      <c r="C171" s="110"/>
      <c r="D171" s="110"/>
    </row>
    <row r="172" spans="1:4" ht="15">
      <c r="A172" s="124"/>
      <c r="B172" s="99"/>
      <c r="C172" s="110"/>
      <c r="D172" s="110"/>
    </row>
    <row r="173" spans="1:4" ht="15">
      <c r="A173" s="124"/>
      <c r="B173" s="99"/>
      <c r="C173" s="110"/>
      <c r="D173" s="110"/>
    </row>
    <row r="174" spans="1:4" ht="15">
      <c r="A174" s="124"/>
      <c r="B174" s="99"/>
      <c r="C174" s="110"/>
      <c r="D174" s="110"/>
    </row>
    <row r="175" spans="1:4" ht="15">
      <c r="A175" s="124"/>
      <c r="B175" s="99"/>
      <c r="C175" s="110"/>
      <c r="D175" s="110"/>
    </row>
    <row r="176" spans="1:4" ht="15">
      <c r="A176" s="124"/>
      <c r="B176" s="99"/>
      <c r="C176" s="110"/>
      <c r="D176" s="110"/>
    </row>
    <row r="177" spans="1:4" ht="15">
      <c r="A177" s="124"/>
      <c r="B177" s="99"/>
      <c r="C177" s="110"/>
      <c r="D177" s="110"/>
    </row>
    <row r="178" spans="1:4" ht="15">
      <c r="A178" s="124"/>
      <c r="B178" s="99"/>
      <c r="C178" s="110"/>
      <c r="D178" s="110"/>
    </row>
    <row r="179" spans="1:4" ht="15">
      <c r="A179" s="124"/>
      <c r="B179" s="99"/>
      <c r="C179" s="110"/>
      <c r="D179" s="110"/>
    </row>
    <row r="180" spans="1:4" ht="15">
      <c r="A180" s="124"/>
      <c r="B180" s="99"/>
      <c r="C180" s="110"/>
      <c r="D180" s="110"/>
    </row>
    <row r="181" spans="1:4" ht="15">
      <c r="A181" s="124"/>
      <c r="B181" s="99"/>
      <c r="C181" s="110"/>
      <c r="D181" s="110"/>
    </row>
    <row r="182" spans="1:4" ht="15">
      <c r="A182" s="124"/>
      <c r="B182" s="99"/>
      <c r="C182" s="110"/>
      <c r="D182" s="110"/>
    </row>
    <row r="183" spans="1:4" ht="15">
      <c r="A183" s="124"/>
      <c r="B183" s="99"/>
      <c r="C183" s="110"/>
      <c r="D183" s="110"/>
    </row>
    <row r="184" spans="1:4" ht="15">
      <c r="A184" s="124"/>
      <c r="B184" s="99"/>
      <c r="C184" s="110"/>
      <c r="D184" s="110"/>
    </row>
    <row r="185" spans="1:4" ht="15">
      <c r="A185" s="124"/>
      <c r="B185" s="99"/>
      <c r="C185" s="110"/>
      <c r="D185" s="110"/>
    </row>
    <row r="186" spans="1:4" ht="15">
      <c r="A186" s="124"/>
      <c r="B186" s="99"/>
      <c r="C186" s="110"/>
      <c r="D186" s="110"/>
    </row>
    <row r="187" spans="1:4" ht="15">
      <c r="A187" s="124"/>
      <c r="B187" s="99"/>
      <c r="C187" s="110"/>
      <c r="D187" s="110"/>
    </row>
    <row r="188" spans="1:4" ht="15">
      <c r="A188" s="124"/>
      <c r="B188" s="99"/>
      <c r="C188" s="110"/>
      <c r="D188" s="110"/>
    </row>
    <row r="189" spans="1:4" ht="15">
      <c r="A189" s="124"/>
      <c r="B189" s="99"/>
      <c r="C189" s="110"/>
      <c r="D189" s="110"/>
    </row>
    <row r="190" spans="1:4" ht="15">
      <c r="A190" s="124"/>
      <c r="B190" s="99"/>
      <c r="C190" s="110"/>
      <c r="D190" s="110"/>
    </row>
    <row r="191" spans="1:4" ht="15">
      <c r="A191" s="124"/>
      <c r="B191" s="99"/>
      <c r="C191" s="110"/>
      <c r="D191" s="110"/>
    </row>
    <row r="192" spans="1:4" ht="15">
      <c r="A192" s="124"/>
      <c r="B192" s="99"/>
      <c r="C192" s="110"/>
      <c r="D192" s="110"/>
    </row>
    <row r="193" spans="1:4" ht="15">
      <c r="A193" s="124"/>
      <c r="B193" s="99"/>
      <c r="C193" s="110"/>
      <c r="D193" s="110"/>
    </row>
    <row r="194" spans="1:4" ht="15">
      <c r="A194" s="124"/>
      <c r="B194" s="99"/>
      <c r="C194" s="110"/>
      <c r="D194" s="110"/>
    </row>
    <row r="195" spans="1:4" ht="15">
      <c r="A195" s="124"/>
      <c r="B195" s="99"/>
      <c r="C195" s="110"/>
      <c r="D195" s="110"/>
    </row>
    <row r="196" spans="1:4" ht="15">
      <c r="A196" s="124"/>
      <c r="B196" s="99"/>
      <c r="C196" s="110"/>
      <c r="D196" s="110"/>
    </row>
    <row r="197" spans="1:4" ht="15">
      <c r="A197" s="124"/>
      <c r="B197" s="99"/>
      <c r="C197" s="110"/>
      <c r="D197" s="110"/>
    </row>
    <row r="198" spans="1:4" ht="15">
      <c r="A198" s="124"/>
      <c r="B198" s="99"/>
      <c r="C198" s="110"/>
      <c r="D198" s="110"/>
    </row>
    <row r="199" spans="1:4" ht="15">
      <c r="A199" s="124"/>
      <c r="B199" s="99"/>
      <c r="C199" s="110"/>
      <c r="D199" s="110"/>
    </row>
    <row r="200" spans="1:4" ht="15">
      <c r="A200" s="124"/>
      <c r="B200" s="99"/>
      <c r="C200" s="110"/>
      <c r="D200" s="110"/>
    </row>
    <row r="201" spans="1:4" ht="15">
      <c r="A201" s="124"/>
      <c r="B201" s="99"/>
      <c r="C201" s="110"/>
      <c r="D201" s="110"/>
    </row>
    <row r="202" spans="1:4" ht="15">
      <c r="A202" s="124"/>
      <c r="B202" s="99"/>
      <c r="C202" s="110"/>
      <c r="D202" s="110"/>
    </row>
    <row r="203" spans="1:4" ht="15">
      <c r="A203" s="124"/>
      <c r="B203" s="99"/>
      <c r="C203" s="110"/>
      <c r="D203" s="110"/>
    </row>
    <row r="204" spans="1:4" ht="15">
      <c r="A204" s="124"/>
      <c r="B204" s="99"/>
      <c r="C204" s="110"/>
      <c r="D204" s="110"/>
    </row>
    <row r="205" spans="1:4" ht="15">
      <c r="A205" s="124"/>
      <c r="B205" s="99"/>
      <c r="C205" s="110"/>
      <c r="D205" s="110"/>
    </row>
    <row r="206" spans="1:4" ht="15">
      <c r="A206" s="124"/>
      <c r="B206" s="99"/>
      <c r="C206" s="110"/>
      <c r="D206" s="110"/>
    </row>
    <row r="207" spans="1:4" ht="15">
      <c r="A207" s="124"/>
      <c r="B207" s="99"/>
      <c r="C207" s="110"/>
      <c r="D207" s="110"/>
    </row>
    <row r="208" spans="1:4" ht="15">
      <c r="A208" s="124"/>
      <c r="B208" s="99"/>
      <c r="C208" s="110"/>
      <c r="D208" s="110"/>
    </row>
    <row r="209" spans="1:4" ht="15">
      <c r="A209" s="124"/>
      <c r="B209" s="99"/>
      <c r="C209" s="110"/>
      <c r="D209" s="110"/>
    </row>
    <row r="210" spans="1:4" ht="15">
      <c r="A210" s="124"/>
      <c r="B210" s="99"/>
      <c r="C210" s="110"/>
      <c r="D210" s="110"/>
    </row>
    <row r="211" spans="1:4" ht="15">
      <c r="A211" s="124"/>
      <c r="B211" s="99"/>
      <c r="C211" s="110"/>
      <c r="D211" s="110"/>
    </row>
    <row r="212" spans="1:4" ht="15">
      <c r="A212" s="124"/>
      <c r="B212" s="99"/>
      <c r="C212" s="110"/>
      <c r="D212" s="110"/>
    </row>
    <row r="213" spans="1:4" ht="15">
      <c r="A213" s="124"/>
      <c r="B213" s="99"/>
      <c r="C213" s="110"/>
      <c r="D213" s="110"/>
    </row>
    <row r="214" spans="1:4" ht="15">
      <c r="A214" s="124"/>
      <c r="B214" s="99"/>
      <c r="C214" s="110"/>
      <c r="D214" s="110"/>
    </row>
    <row r="215" spans="1:4" ht="15">
      <c r="A215" s="124"/>
      <c r="B215" s="99"/>
      <c r="C215" s="110"/>
      <c r="D215" s="110"/>
    </row>
    <row r="216" spans="1:4" ht="15">
      <c r="A216" s="124"/>
      <c r="B216" s="99"/>
      <c r="C216" s="110"/>
      <c r="D216" s="110"/>
    </row>
    <row r="217" spans="1:4" ht="15">
      <c r="A217" s="124"/>
      <c r="B217" s="99"/>
      <c r="C217" s="110"/>
      <c r="D217" s="110"/>
    </row>
    <row r="218" spans="1:4" ht="15">
      <c r="A218" s="124"/>
      <c r="B218" s="99"/>
      <c r="C218" s="110"/>
      <c r="D218" s="110"/>
    </row>
    <row r="219" spans="1:4" ht="15">
      <c r="A219" s="124"/>
      <c r="B219" s="99"/>
      <c r="C219" s="110"/>
      <c r="D219" s="110"/>
    </row>
    <row r="220" spans="1:4" ht="15">
      <c r="A220" s="124"/>
      <c r="B220" s="99"/>
      <c r="C220" s="110"/>
      <c r="D220" s="110"/>
    </row>
    <row r="221" spans="1:4" ht="15">
      <c r="A221" s="124"/>
      <c r="B221" s="99"/>
      <c r="C221" s="110"/>
      <c r="D221" s="110"/>
    </row>
    <row r="222" spans="1:4" ht="15">
      <c r="A222" s="124"/>
      <c r="B222" s="99"/>
      <c r="C222" s="110"/>
      <c r="D222" s="110"/>
    </row>
    <row r="223" spans="1:4" ht="15">
      <c r="A223" s="124"/>
      <c r="B223" s="99"/>
      <c r="C223" s="110"/>
      <c r="D223" s="110"/>
    </row>
    <row r="224" spans="1:4" ht="15">
      <c r="A224" s="124"/>
      <c r="B224" s="99"/>
      <c r="C224" s="110"/>
      <c r="D224" s="110"/>
    </row>
    <row r="225" spans="1:4" ht="15">
      <c r="A225" s="124"/>
      <c r="B225" s="99"/>
      <c r="C225" s="110"/>
      <c r="D225" s="110"/>
    </row>
    <row r="226" spans="1:4" ht="15">
      <c r="A226" s="124"/>
      <c r="B226" s="99"/>
      <c r="C226" s="110"/>
      <c r="D226" s="110"/>
    </row>
    <row r="227" spans="1:4" ht="15">
      <c r="A227" s="124"/>
      <c r="B227" s="99"/>
      <c r="C227" s="110"/>
      <c r="D227" s="110"/>
    </row>
    <row r="228" spans="1:4" ht="15">
      <c r="A228" s="124"/>
      <c r="B228" s="99"/>
      <c r="C228" s="110"/>
      <c r="D228" s="110"/>
    </row>
    <row r="229" spans="1:4" ht="15">
      <c r="A229" s="124"/>
      <c r="B229" s="99"/>
      <c r="C229" s="110"/>
      <c r="D229" s="110"/>
    </row>
    <row r="230" spans="1:4" ht="15">
      <c r="A230" s="124"/>
      <c r="B230" s="99"/>
      <c r="C230" s="110"/>
      <c r="D230" s="110"/>
    </row>
    <row r="231" spans="1:4" ht="15">
      <c r="A231" s="124"/>
      <c r="B231" s="99"/>
      <c r="C231" s="110"/>
      <c r="D231" s="110"/>
    </row>
    <row r="232" spans="1:4" ht="15">
      <c r="A232" s="124"/>
      <c r="B232" s="99"/>
      <c r="C232" s="110"/>
      <c r="D232" s="110"/>
    </row>
    <row r="233" spans="1:4" ht="15">
      <c r="A233" s="124"/>
      <c r="B233" s="99"/>
      <c r="C233" s="110"/>
      <c r="D233" s="110"/>
    </row>
    <row r="234" spans="1:4" ht="15">
      <c r="A234" s="124"/>
      <c r="B234" s="99"/>
      <c r="C234" s="110"/>
      <c r="D234" s="110"/>
    </row>
    <row r="235" spans="1:4" ht="15">
      <c r="A235" s="124"/>
      <c r="B235" s="99"/>
      <c r="C235" s="110"/>
      <c r="D235" s="110"/>
    </row>
    <row r="236" spans="1:4" ht="15">
      <c r="A236" s="124"/>
      <c r="B236" s="99"/>
      <c r="C236" s="110"/>
      <c r="D236" s="110"/>
    </row>
    <row r="237" spans="1:4" ht="15">
      <c r="A237" s="124"/>
      <c r="B237" s="99"/>
      <c r="C237" s="110"/>
      <c r="D237" s="110"/>
    </row>
    <row r="238" spans="1:4" ht="15">
      <c r="A238" s="124"/>
      <c r="B238" s="99"/>
      <c r="C238" s="110"/>
      <c r="D238" s="110"/>
    </row>
    <row r="239" spans="1:4" ht="15">
      <c r="A239" s="124"/>
      <c r="B239" s="99"/>
      <c r="C239" s="110"/>
      <c r="D239" s="110"/>
    </row>
    <row r="240" spans="1:4" ht="15">
      <c r="A240" s="124"/>
      <c r="B240" s="99"/>
      <c r="C240" s="110"/>
      <c r="D240" s="110"/>
    </row>
    <row r="241" spans="1:4" ht="15">
      <c r="A241" s="124"/>
      <c r="B241" s="99"/>
      <c r="C241" s="110"/>
      <c r="D241" s="110"/>
    </row>
    <row r="242" spans="1:4" ht="15">
      <c r="A242" s="124"/>
      <c r="B242" s="99"/>
      <c r="C242" s="110"/>
      <c r="D242" s="110"/>
    </row>
    <row r="243" spans="1:4" ht="15">
      <c r="A243" s="124"/>
      <c r="B243" s="99"/>
      <c r="C243" s="110"/>
      <c r="D243" s="110"/>
    </row>
    <row r="244" spans="1:4" ht="15">
      <c r="A244" s="124"/>
      <c r="B244" s="99"/>
      <c r="C244" s="110"/>
      <c r="D244" s="110"/>
    </row>
    <row r="245" spans="1:4" ht="15">
      <c r="A245" s="124"/>
      <c r="B245" s="99"/>
      <c r="C245" s="110"/>
      <c r="D245" s="110"/>
    </row>
    <row r="246" spans="1:4" ht="15">
      <c r="A246" s="124"/>
      <c r="B246" s="99"/>
      <c r="C246" s="110"/>
      <c r="D246" s="110"/>
    </row>
    <row r="247" spans="1:4" ht="15">
      <c r="A247" s="124"/>
      <c r="B247" s="99"/>
      <c r="C247" s="110"/>
      <c r="D247" s="110"/>
    </row>
    <row r="248" spans="1:4" ht="15">
      <c r="A248" s="124"/>
      <c r="B248" s="99"/>
      <c r="C248" s="110"/>
      <c r="D248" s="110"/>
    </row>
    <row r="249" spans="1:4" ht="15">
      <c r="A249" s="124"/>
      <c r="B249" s="99"/>
      <c r="C249" s="110"/>
      <c r="D249" s="110"/>
    </row>
    <row r="250" spans="1:4" ht="15">
      <c r="A250" s="124"/>
      <c r="B250" s="99"/>
      <c r="C250" s="110"/>
      <c r="D250" s="110"/>
    </row>
    <row r="251" spans="1:4" ht="15">
      <c r="A251" s="124"/>
      <c r="B251" s="99"/>
      <c r="C251" s="110"/>
      <c r="D251" s="110"/>
    </row>
    <row r="252" spans="1:4" ht="15">
      <c r="A252" s="124"/>
      <c r="B252" s="99"/>
      <c r="C252" s="110"/>
      <c r="D252" s="110"/>
    </row>
    <row r="253" spans="1:4" ht="15">
      <c r="A253" s="124"/>
      <c r="B253" s="99"/>
      <c r="C253" s="110"/>
      <c r="D253" s="110"/>
    </row>
    <row r="254" spans="1:4" ht="15">
      <c r="A254" s="124"/>
      <c r="B254" s="99"/>
      <c r="C254" s="110"/>
      <c r="D254" s="110"/>
    </row>
    <row r="255" spans="1:4" ht="15">
      <c r="A255" s="124"/>
      <c r="B255" s="99"/>
      <c r="C255" s="110"/>
      <c r="D255" s="110"/>
    </row>
    <row r="256" spans="1:4" ht="15">
      <c r="A256" s="124"/>
      <c r="B256" s="99"/>
      <c r="C256" s="110"/>
      <c r="D256" s="110"/>
    </row>
    <row r="257" spans="1:4" ht="15">
      <c r="A257" s="124"/>
      <c r="B257" s="99"/>
      <c r="C257" s="110"/>
      <c r="D257" s="110"/>
    </row>
    <row r="258" spans="1:4" ht="15">
      <c r="A258" s="124"/>
      <c r="B258" s="99"/>
      <c r="C258" s="110"/>
      <c r="D258" s="110"/>
    </row>
    <row r="259" spans="1:4" ht="15">
      <c r="A259" s="124"/>
      <c r="B259" s="99"/>
      <c r="C259" s="110"/>
      <c r="D259" s="110"/>
    </row>
    <row r="260" spans="1:4" ht="15">
      <c r="A260" s="124"/>
      <c r="B260" s="99"/>
      <c r="C260" s="110"/>
      <c r="D260" s="110"/>
    </row>
    <row r="261" spans="1:4" ht="15">
      <c r="A261" s="124"/>
      <c r="B261" s="99"/>
      <c r="C261" s="110"/>
      <c r="D261" s="110"/>
    </row>
    <row r="262" spans="1:4" ht="15">
      <c r="A262" s="124"/>
      <c r="B262" s="99"/>
      <c r="C262" s="110"/>
      <c r="D262" s="110"/>
    </row>
    <row r="263" spans="1:4" ht="15">
      <c r="A263" s="124"/>
      <c r="B263" s="99"/>
      <c r="C263" s="110"/>
      <c r="D263" s="110"/>
    </row>
    <row r="264" spans="1:4" ht="15">
      <c r="A264" s="124"/>
      <c r="B264" s="99"/>
      <c r="C264" s="110"/>
      <c r="D264" s="110"/>
    </row>
    <row r="265" spans="1:4" ht="15">
      <c r="A265" s="124"/>
      <c r="B265" s="99"/>
      <c r="C265" s="110"/>
      <c r="D265" s="110"/>
    </row>
    <row r="266" spans="1:4" ht="15">
      <c r="A266" s="124"/>
      <c r="B266" s="99"/>
      <c r="C266" s="110"/>
      <c r="D266" s="110"/>
    </row>
    <row r="267" spans="1:4" ht="15">
      <c r="A267" s="124"/>
      <c r="B267" s="99"/>
      <c r="C267" s="110"/>
      <c r="D267" s="110"/>
    </row>
    <row r="268" spans="1:4" ht="15">
      <c r="A268" s="124"/>
      <c r="B268" s="99"/>
      <c r="C268" s="110"/>
      <c r="D268" s="110"/>
    </row>
    <row r="269" spans="1:4" ht="15">
      <c r="A269" s="124"/>
      <c r="B269" s="99"/>
      <c r="C269" s="110"/>
      <c r="D269" s="110"/>
    </row>
    <row r="270" spans="1:4" ht="15">
      <c r="A270" s="124"/>
      <c r="B270" s="99"/>
      <c r="C270" s="110"/>
      <c r="D270" s="110"/>
    </row>
    <row r="271" spans="1:4" ht="15">
      <c r="A271" s="124"/>
      <c r="B271" s="99"/>
      <c r="C271" s="110"/>
      <c r="D271" s="110"/>
    </row>
    <row r="272" spans="1:4" ht="15">
      <c r="A272" s="124"/>
      <c r="B272" s="99"/>
      <c r="C272" s="110"/>
      <c r="D272" s="110"/>
    </row>
    <row r="273" spans="1:4" ht="15">
      <c r="A273" s="124"/>
      <c r="B273" s="99"/>
      <c r="C273" s="110"/>
      <c r="D273" s="110"/>
    </row>
    <row r="274" spans="1:4" ht="15">
      <c r="A274" s="124"/>
      <c r="B274" s="99"/>
      <c r="C274" s="110"/>
      <c r="D274" s="110"/>
    </row>
    <row r="275" spans="1:4" ht="15">
      <c r="A275" s="124"/>
      <c r="B275" s="99"/>
      <c r="C275" s="110"/>
      <c r="D275" s="110"/>
    </row>
    <row r="276" spans="1:4" ht="15">
      <c r="A276" s="124"/>
      <c r="B276" s="99"/>
      <c r="C276" s="110"/>
      <c r="D276" s="110"/>
    </row>
    <row r="277" spans="1:4" ht="15">
      <c r="A277" s="124"/>
      <c r="B277" s="99"/>
      <c r="C277" s="110"/>
      <c r="D277" s="110"/>
    </row>
    <row r="278" spans="1:4" ht="15">
      <c r="A278" s="124"/>
      <c r="B278" s="99"/>
      <c r="C278" s="110"/>
      <c r="D278" s="110"/>
    </row>
    <row r="279" spans="1:4" ht="15">
      <c r="A279" s="124"/>
      <c r="B279" s="99"/>
      <c r="C279" s="110"/>
      <c r="D279" s="110"/>
    </row>
    <row r="280" spans="1:4" ht="15">
      <c r="A280" s="124"/>
      <c r="B280" s="99"/>
      <c r="C280" s="110"/>
      <c r="D280" s="110"/>
    </row>
    <row r="281" spans="1:4" ht="15">
      <c r="A281" s="124"/>
      <c r="B281" s="99"/>
      <c r="C281" s="110"/>
      <c r="D281" s="110"/>
    </row>
    <row r="282" spans="1:4" ht="15">
      <c r="A282" s="124"/>
      <c r="B282" s="99"/>
      <c r="C282" s="110"/>
      <c r="D282" s="110"/>
    </row>
    <row r="283" spans="1:4" ht="15">
      <c r="A283" s="124"/>
      <c r="B283" s="99"/>
      <c r="C283" s="110"/>
      <c r="D283" s="110"/>
    </row>
    <row r="284" spans="1:4" ht="15">
      <c r="A284" s="124"/>
      <c r="B284" s="99"/>
      <c r="C284" s="110"/>
      <c r="D284" s="110"/>
    </row>
    <row r="285" spans="1:4" ht="15">
      <c r="A285" s="124"/>
      <c r="B285" s="99"/>
      <c r="C285" s="110"/>
      <c r="D285" s="110"/>
    </row>
    <row r="286" spans="1:4" ht="15">
      <c r="A286" s="124"/>
      <c r="B286" s="99"/>
      <c r="C286" s="110"/>
      <c r="D286" s="110"/>
    </row>
    <row r="287" spans="1:4" ht="15">
      <c r="A287" s="124"/>
      <c r="B287" s="99"/>
      <c r="C287" s="110"/>
      <c r="D287" s="110"/>
    </row>
    <row r="288" spans="1:4" ht="15">
      <c r="A288" s="124"/>
      <c r="B288" s="99"/>
      <c r="C288" s="110"/>
      <c r="D288" s="110"/>
    </row>
    <row r="289" spans="1:4" ht="15">
      <c r="A289" s="124"/>
      <c r="B289" s="99"/>
      <c r="C289" s="110"/>
      <c r="D289" s="110"/>
    </row>
    <row r="290" spans="1:4" ht="15">
      <c r="A290" s="124"/>
      <c r="B290" s="99"/>
      <c r="C290" s="110"/>
      <c r="D290" s="110"/>
    </row>
    <row r="291" spans="1:4" ht="15">
      <c r="A291" s="124"/>
      <c r="B291" s="99"/>
      <c r="C291" s="110"/>
      <c r="D291" s="110"/>
    </row>
    <row r="292" spans="1:4" ht="15">
      <c r="A292" s="124"/>
      <c r="B292" s="99"/>
      <c r="C292" s="110"/>
      <c r="D292" s="110"/>
    </row>
    <row r="293" spans="1:4" ht="15">
      <c r="A293" s="124"/>
      <c r="B293" s="99"/>
      <c r="C293" s="110"/>
      <c r="D293" s="110"/>
    </row>
    <row r="294" spans="1:4" ht="15">
      <c r="A294" s="124"/>
      <c r="B294" s="99"/>
      <c r="C294" s="110"/>
      <c r="D294" s="110"/>
    </row>
    <row r="295" spans="1:4" ht="15">
      <c r="A295" s="124"/>
      <c r="B295" s="99"/>
      <c r="C295" s="110"/>
      <c r="D295" s="110"/>
    </row>
    <row r="296" spans="1:4" ht="15">
      <c r="A296" s="124"/>
      <c r="B296" s="99"/>
      <c r="C296" s="110"/>
      <c r="D296" s="110"/>
    </row>
    <row r="297" spans="1:4" ht="15">
      <c r="A297" s="124"/>
      <c r="B297" s="99"/>
      <c r="C297" s="110"/>
      <c r="D297" s="110"/>
    </row>
    <row r="298" spans="1:4" ht="15">
      <c r="A298" s="124"/>
      <c r="B298" s="99"/>
      <c r="C298" s="110"/>
      <c r="D298" s="110"/>
    </row>
    <row r="299" spans="1:4" ht="15">
      <c r="A299" s="124"/>
      <c r="B299" s="99"/>
      <c r="C299" s="110"/>
      <c r="D299" s="110"/>
    </row>
    <row r="300" spans="1:4" ht="15">
      <c r="A300" s="124"/>
      <c r="B300" s="99"/>
      <c r="C300" s="110"/>
      <c r="D300" s="110"/>
    </row>
    <row r="301" spans="1:4" ht="15">
      <c r="A301" s="124"/>
      <c r="B301" s="99"/>
      <c r="C301" s="110"/>
      <c r="D301" s="110"/>
    </row>
    <row r="302" spans="1:4" ht="15">
      <c r="A302" s="124"/>
      <c r="B302" s="99"/>
      <c r="C302" s="110"/>
      <c r="D302" s="110"/>
    </row>
    <row r="303" spans="1:4" ht="15">
      <c r="A303" s="124"/>
      <c r="B303" s="99"/>
      <c r="C303" s="110"/>
      <c r="D303" s="110"/>
    </row>
    <row r="304" spans="1:4" ht="15">
      <c r="A304" s="124"/>
      <c r="B304" s="99"/>
      <c r="C304" s="110"/>
      <c r="D304" s="110"/>
    </row>
    <row r="305" spans="1:4" ht="15">
      <c r="A305" s="124"/>
      <c r="B305" s="99"/>
      <c r="C305" s="110"/>
      <c r="D305" s="110"/>
    </row>
    <row r="306" spans="1:4" ht="15">
      <c r="A306" s="124"/>
      <c r="B306" s="99"/>
      <c r="C306" s="110"/>
      <c r="D306" s="110"/>
    </row>
    <row r="307" spans="1:4" ht="15">
      <c r="A307" s="124"/>
      <c r="B307" s="99"/>
      <c r="C307" s="110"/>
      <c r="D307" s="110"/>
    </row>
    <row r="308" spans="1:4" ht="15">
      <c r="A308" s="124"/>
      <c r="B308" s="99"/>
      <c r="C308" s="110"/>
      <c r="D308" s="110"/>
    </row>
    <row r="309" spans="1:4" ht="15">
      <c r="A309" s="124"/>
      <c r="B309" s="99"/>
      <c r="C309" s="110"/>
      <c r="D309" s="110"/>
    </row>
    <row r="310" spans="1:4" ht="15">
      <c r="A310" s="124"/>
      <c r="B310" s="99"/>
      <c r="C310" s="110"/>
      <c r="D310" s="110"/>
    </row>
    <row r="311" spans="1:4" ht="15">
      <c r="A311" s="124"/>
      <c r="B311" s="99"/>
      <c r="C311" s="110"/>
      <c r="D311" s="110"/>
    </row>
    <row r="312" spans="1:4" ht="15">
      <c r="A312" s="124"/>
      <c r="B312" s="99"/>
      <c r="C312" s="110"/>
      <c r="D312" s="110"/>
    </row>
    <row r="313" spans="1:4" ht="15">
      <c r="A313" s="124"/>
      <c r="B313" s="99"/>
      <c r="C313" s="110"/>
      <c r="D313" s="110"/>
    </row>
    <row r="314" spans="1:4" ht="15">
      <c r="A314" s="124"/>
      <c r="B314" s="99"/>
      <c r="C314" s="110"/>
      <c r="D314" s="110"/>
    </row>
    <row r="315" spans="1:4" ht="15">
      <c r="A315" s="124"/>
      <c r="B315" s="99"/>
      <c r="C315" s="110"/>
      <c r="D315" s="110"/>
    </row>
    <row r="316" spans="1:4" ht="15">
      <c r="A316" s="124"/>
      <c r="B316" s="99"/>
      <c r="C316" s="110"/>
      <c r="D316" s="110"/>
    </row>
    <row r="317" spans="1:4" ht="15">
      <c r="A317" s="124"/>
      <c r="B317" s="99"/>
      <c r="C317" s="110"/>
      <c r="D317" s="110"/>
    </row>
    <row r="318" spans="1:4" ht="15">
      <c r="A318" s="124"/>
      <c r="B318" s="99"/>
      <c r="C318" s="110"/>
      <c r="D318" s="110"/>
    </row>
    <row r="319" spans="1:4" ht="15">
      <c r="A319" s="124"/>
      <c r="B319" s="99"/>
      <c r="C319" s="110"/>
      <c r="D319" s="110"/>
    </row>
    <row r="320" spans="1:4" ht="15">
      <c r="A320" s="124"/>
      <c r="B320" s="99"/>
      <c r="C320" s="110"/>
      <c r="D320" s="110"/>
    </row>
    <row r="321" spans="1:4" ht="15">
      <c r="A321" s="124"/>
      <c r="B321" s="99"/>
      <c r="C321" s="110"/>
      <c r="D321" s="110"/>
    </row>
    <row r="322" spans="1:4" ht="15">
      <c r="A322" s="124"/>
      <c r="B322" s="99"/>
      <c r="C322" s="110"/>
      <c r="D322" s="110"/>
    </row>
    <row r="323" spans="1:4" ht="15">
      <c r="A323" s="124"/>
      <c r="B323" s="99"/>
      <c r="C323" s="110"/>
      <c r="D323" s="110"/>
    </row>
    <row r="324" spans="1:4" ht="15">
      <c r="A324" s="124"/>
      <c r="B324" s="99"/>
      <c r="C324" s="110"/>
      <c r="D324" s="110"/>
    </row>
    <row r="325" spans="1:4" ht="15">
      <c r="A325" s="124"/>
      <c r="B325" s="99"/>
      <c r="C325" s="110"/>
      <c r="D325" s="110"/>
    </row>
    <row r="326" spans="1:4" ht="15">
      <c r="A326" s="124"/>
      <c r="B326" s="99"/>
      <c r="C326" s="110"/>
      <c r="D326" s="110"/>
    </row>
    <row r="327" spans="1:4" ht="15">
      <c r="A327" s="124"/>
      <c r="B327" s="99"/>
      <c r="C327" s="110"/>
      <c r="D327" s="110"/>
    </row>
    <row r="328" spans="1:4" ht="15">
      <c r="A328" s="124"/>
      <c r="B328" s="99"/>
      <c r="C328" s="110"/>
      <c r="D328" s="110"/>
    </row>
    <row r="329" spans="1:4" ht="15">
      <c r="A329" s="124"/>
      <c r="B329" s="99"/>
      <c r="C329" s="110"/>
      <c r="D329" s="110"/>
    </row>
    <row r="330" spans="1:4" ht="15">
      <c r="A330" s="124"/>
      <c r="B330" s="99"/>
      <c r="C330" s="110"/>
      <c r="D330" s="110"/>
    </row>
    <row r="331" spans="1:4" ht="15">
      <c r="A331" s="124"/>
      <c r="B331" s="99"/>
      <c r="C331" s="110"/>
      <c r="D331" s="110"/>
    </row>
    <row r="332" spans="1:4" ht="15">
      <c r="A332" s="124"/>
      <c r="B332" s="99"/>
      <c r="C332" s="110"/>
      <c r="D332" s="110"/>
    </row>
    <row r="333" spans="1:4" ht="15">
      <c r="A333" s="124"/>
      <c r="B333" s="99"/>
      <c r="C333" s="110"/>
      <c r="D333" s="110"/>
    </row>
    <row r="334" spans="1:4" ht="15">
      <c r="A334" s="124"/>
      <c r="B334" s="99"/>
      <c r="C334" s="110"/>
      <c r="D334" s="110"/>
    </row>
    <row r="335" spans="1:4" ht="15">
      <c r="A335" s="124"/>
      <c r="B335" s="99"/>
      <c r="C335" s="110"/>
      <c r="D335" s="110"/>
    </row>
    <row r="336" spans="1:4" ht="15">
      <c r="A336" s="124"/>
      <c r="B336" s="99"/>
      <c r="C336" s="110"/>
      <c r="D336" s="110"/>
    </row>
    <row r="337" spans="1:4" ht="15">
      <c r="A337" s="124"/>
      <c r="B337" s="99"/>
      <c r="C337" s="110"/>
      <c r="D337" s="110"/>
    </row>
    <row r="338" spans="1:4" ht="15">
      <c r="A338" s="124"/>
      <c r="B338" s="99"/>
      <c r="C338" s="110"/>
      <c r="D338" s="110"/>
    </row>
    <row r="339" spans="1:4" ht="15">
      <c r="A339" s="124"/>
      <c r="B339" s="99"/>
      <c r="C339" s="110"/>
      <c r="D339" s="110"/>
    </row>
    <row r="340" spans="1:4" ht="15">
      <c r="A340" s="124"/>
      <c r="B340" s="99"/>
      <c r="C340" s="110"/>
      <c r="D340" s="110"/>
    </row>
    <row r="341" spans="1:4" ht="15">
      <c r="A341" s="124"/>
      <c r="B341" s="99"/>
      <c r="C341" s="110"/>
      <c r="D341" s="110"/>
    </row>
    <row r="342" spans="1:4" ht="15">
      <c r="A342" s="124"/>
      <c r="B342" s="99"/>
      <c r="C342" s="110"/>
      <c r="D342" s="110"/>
    </row>
    <row r="343" spans="1:4" ht="15">
      <c r="A343" s="124"/>
      <c r="B343" s="99"/>
      <c r="C343" s="110"/>
      <c r="D343" s="110"/>
    </row>
    <row r="344" spans="1:4" ht="15">
      <c r="A344" s="124"/>
      <c r="B344" s="99"/>
      <c r="C344" s="110"/>
      <c r="D344" s="110"/>
    </row>
    <row r="345" spans="1:4" ht="15">
      <c r="A345" s="124"/>
      <c r="B345" s="99"/>
      <c r="C345" s="110"/>
      <c r="D345" s="110"/>
    </row>
    <row r="346" spans="1:4" ht="15">
      <c r="A346" s="124"/>
      <c r="B346" s="99"/>
      <c r="C346" s="110"/>
      <c r="D346" s="110"/>
    </row>
    <row r="347" spans="1:4" ht="15">
      <c r="A347" s="124"/>
      <c r="B347" s="99"/>
      <c r="C347" s="110"/>
      <c r="D347" s="110"/>
    </row>
    <row r="348" spans="1:4" ht="15">
      <c r="A348" s="124"/>
      <c r="B348" s="99"/>
      <c r="C348" s="110"/>
      <c r="D348" s="110"/>
    </row>
    <row r="349" spans="1:4" ht="15">
      <c r="A349" s="124"/>
      <c r="B349" s="99"/>
      <c r="C349" s="110"/>
      <c r="D349" s="110"/>
    </row>
    <row r="350" spans="1:4" ht="15">
      <c r="A350" s="124"/>
      <c r="B350" s="99"/>
      <c r="C350" s="110"/>
      <c r="D350" s="110"/>
    </row>
    <row r="351" spans="1:4" ht="15">
      <c r="A351" s="124"/>
      <c r="B351" s="99"/>
      <c r="C351" s="110"/>
      <c r="D351" s="110"/>
    </row>
    <row r="352" spans="1:4" ht="15">
      <c r="A352" s="124"/>
      <c r="B352" s="99"/>
      <c r="C352" s="110"/>
      <c r="D352" s="110"/>
    </row>
    <row r="353" spans="1:4" ht="15">
      <c r="A353" s="124"/>
      <c r="B353" s="99"/>
      <c r="C353" s="110"/>
      <c r="D353" s="110"/>
    </row>
    <row r="354" spans="1:4" ht="15">
      <c r="A354" s="124"/>
      <c r="B354" s="99"/>
      <c r="C354" s="110"/>
      <c r="D354" s="110"/>
    </row>
    <row r="355" spans="1:4" ht="15">
      <c r="A355" s="124"/>
      <c r="B355" s="99"/>
      <c r="C355" s="110"/>
      <c r="D355" s="110"/>
    </row>
    <row r="356" spans="1:4" ht="15">
      <c r="A356" s="124"/>
      <c r="B356" s="99"/>
      <c r="C356" s="110"/>
      <c r="D356" s="110"/>
    </row>
    <row r="357" spans="1:4" ht="15">
      <c r="A357" s="124"/>
      <c r="B357" s="99"/>
      <c r="C357" s="110"/>
      <c r="D357" s="110"/>
    </row>
    <row r="358" spans="1:4" ht="15">
      <c r="A358" s="124"/>
      <c r="B358" s="99"/>
      <c r="C358" s="110"/>
      <c r="D358" s="110"/>
    </row>
    <row r="359" spans="1:4" ht="15">
      <c r="A359" s="124"/>
      <c r="B359" s="99"/>
      <c r="C359" s="110"/>
      <c r="D359" s="110"/>
    </row>
    <row r="360" spans="1:4" ht="15">
      <c r="A360" s="124"/>
      <c r="B360" s="99"/>
      <c r="C360" s="110"/>
      <c r="D360" s="110"/>
    </row>
    <row r="361" spans="1:4" ht="15">
      <c r="A361" s="124"/>
      <c r="B361" s="99"/>
      <c r="C361" s="110"/>
      <c r="D361" s="110"/>
    </row>
    <row r="362" spans="1:4" ht="15">
      <c r="A362" s="124"/>
      <c r="B362" s="99"/>
      <c r="C362" s="110"/>
      <c r="D362" s="110"/>
    </row>
    <row r="363" spans="1:4" ht="15">
      <c r="A363" s="124"/>
      <c r="B363" s="99"/>
      <c r="C363" s="110"/>
      <c r="D363" s="110"/>
    </row>
    <row r="364" spans="1:4" ht="15">
      <c r="A364" s="124"/>
      <c r="B364" s="99"/>
      <c r="C364" s="110"/>
      <c r="D364" s="110"/>
    </row>
    <row r="365" spans="1:4" ht="15">
      <c r="A365" s="124"/>
      <c r="B365" s="99"/>
      <c r="C365" s="110"/>
      <c r="D365" s="110"/>
    </row>
    <row r="366" spans="1:4" ht="15">
      <c r="A366" s="124"/>
      <c r="B366" s="99"/>
      <c r="C366" s="110"/>
      <c r="D366" s="110"/>
    </row>
    <row r="367" spans="1:4" ht="15">
      <c r="A367" s="124"/>
      <c r="B367" s="99"/>
      <c r="C367" s="110"/>
      <c r="D367" s="110"/>
    </row>
    <row r="368" spans="1:4" ht="15">
      <c r="A368" s="124"/>
      <c r="B368" s="99"/>
      <c r="C368" s="110"/>
      <c r="D368" s="110"/>
    </row>
    <row r="369" spans="1:4" ht="15">
      <c r="A369" s="124"/>
      <c r="B369" s="99"/>
      <c r="C369" s="110"/>
      <c r="D369" s="110"/>
    </row>
    <row r="370" spans="1:4" ht="15">
      <c r="A370" s="124"/>
      <c r="B370" s="99"/>
      <c r="C370" s="110"/>
      <c r="D370" s="110"/>
    </row>
    <row r="371" spans="1:4" ht="15">
      <c r="A371" s="124"/>
      <c r="B371" s="99"/>
      <c r="C371" s="110"/>
      <c r="D371" s="110"/>
    </row>
    <row r="372" spans="1:4" ht="15">
      <c r="A372" s="124"/>
      <c r="B372" s="99"/>
      <c r="C372" s="110"/>
      <c r="D372" s="110"/>
    </row>
    <row r="373" spans="1:4" ht="15">
      <c r="A373" s="124"/>
      <c r="B373" s="99"/>
      <c r="C373" s="110"/>
      <c r="D373" s="110"/>
    </row>
    <row r="374" spans="1:4" ht="15">
      <c r="A374" s="124"/>
      <c r="B374" s="99"/>
      <c r="C374" s="110"/>
      <c r="D374" s="110"/>
    </row>
    <row r="375" spans="1:4" ht="15">
      <c r="A375" s="124"/>
      <c r="B375" s="99"/>
      <c r="C375" s="110"/>
      <c r="D375" s="110"/>
    </row>
    <row r="376" spans="1:4" ht="15">
      <c r="A376" s="124"/>
      <c r="B376" s="99"/>
      <c r="C376" s="110"/>
      <c r="D376" s="110"/>
    </row>
    <row r="377" spans="1:4" ht="15">
      <c r="A377" s="124"/>
      <c r="B377" s="99"/>
      <c r="C377" s="110"/>
      <c r="D377" s="110"/>
    </row>
    <row r="378" spans="1:4" ht="15">
      <c r="A378" s="124"/>
      <c r="B378" s="99"/>
      <c r="C378" s="110"/>
      <c r="D378" s="110"/>
    </row>
    <row r="379" spans="1:4" ht="15">
      <c r="A379" s="124"/>
      <c r="B379" s="99"/>
      <c r="C379" s="110"/>
      <c r="D379" s="110"/>
    </row>
    <row r="380" spans="1:4" ht="15">
      <c r="A380" s="124"/>
      <c r="B380" s="99"/>
      <c r="C380" s="110"/>
      <c r="D380" s="110"/>
    </row>
    <row r="381" spans="1:4" ht="15">
      <c r="A381" s="124"/>
      <c r="B381" s="99"/>
      <c r="C381" s="110"/>
      <c r="D381" s="110"/>
    </row>
    <row r="382" spans="1:4" ht="15">
      <c r="A382" s="124"/>
      <c r="B382" s="99"/>
      <c r="C382" s="110"/>
      <c r="D382" s="110"/>
    </row>
    <row r="383" spans="1:4" ht="15">
      <c r="A383" s="124"/>
      <c r="B383" s="99"/>
      <c r="C383" s="110"/>
      <c r="D383" s="110"/>
    </row>
    <row r="384" spans="1:4" ht="15">
      <c r="A384" s="124"/>
      <c r="B384" s="99"/>
      <c r="C384" s="110"/>
      <c r="D384" s="110"/>
    </row>
    <row r="385" spans="1:4" ht="15">
      <c r="A385" s="124"/>
      <c r="B385" s="99"/>
      <c r="C385" s="110"/>
      <c r="D385" s="110"/>
    </row>
    <row r="386" spans="1:4" ht="15">
      <c r="A386" s="124"/>
      <c r="B386" s="99"/>
      <c r="C386" s="110"/>
      <c r="D386" s="110"/>
    </row>
    <row r="387" spans="1:4" ht="15">
      <c r="A387" s="124"/>
      <c r="B387" s="99"/>
      <c r="C387" s="110"/>
      <c r="D387" s="110"/>
    </row>
    <row r="388" spans="1:4" ht="15">
      <c r="A388" s="124"/>
      <c r="B388" s="99"/>
      <c r="C388" s="110"/>
      <c r="D388" s="110"/>
    </row>
    <row r="389" spans="1:4" ht="15">
      <c r="A389" s="124"/>
      <c r="B389" s="99"/>
      <c r="C389" s="110"/>
      <c r="D389" s="110"/>
    </row>
    <row r="390" spans="1:4" ht="15">
      <c r="A390" s="124"/>
      <c r="B390" s="99"/>
      <c r="C390" s="110"/>
      <c r="D390" s="110"/>
    </row>
    <row r="391" spans="1:4" ht="15">
      <c r="A391" s="124"/>
      <c r="B391" s="99"/>
      <c r="C391" s="110"/>
      <c r="D391" s="110"/>
    </row>
    <row r="392" spans="1:4" ht="15">
      <c r="A392" s="124"/>
      <c r="B392" s="99"/>
      <c r="C392" s="110"/>
      <c r="D392" s="110"/>
    </row>
    <row r="393" spans="1:4" ht="15">
      <c r="A393" s="124"/>
      <c r="B393" s="99"/>
      <c r="C393" s="110"/>
      <c r="D393" s="110"/>
    </row>
    <row r="394" spans="1:4" ht="15">
      <c r="A394" s="124"/>
      <c r="B394" s="99"/>
      <c r="C394" s="110"/>
      <c r="D394" s="110"/>
    </row>
    <row r="395" spans="1:4" ht="15">
      <c r="A395" s="124"/>
      <c r="B395" s="99"/>
      <c r="C395" s="110"/>
      <c r="D395" s="110"/>
    </row>
    <row r="396" spans="1:4" ht="15">
      <c r="A396" s="124"/>
      <c r="B396" s="99"/>
      <c r="C396" s="110"/>
      <c r="D396" s="110"/>
    </row>
    <row r="397" spans="1:4" ht="15">
      <c r="A397" s="124"/>
      <c r="B397" s="99"/>
      <c r="C397" s="110"/>
      <c r="D397" s="110"/>
    </row>
    <row r="398" spans="1:4" ht="15">
      <c r="A398" s="124"/>
      <c r="B398" s="99"/>
      <c r="C398" s="110"/>
      <c r="D398" s="110"/>
    </row>
    <row r="399" spans="1:4" ht="15">
      <c r="A399" s="124"/>
      <c r="B399" s="99"/>
      <c r="C399" s="110"/>
      <c r="D399" s="110"/>
    </row>
    <row r="400" spans="1:4" ht="15">
      <c r="A400" s="124"/>
      <c r="B400" s="99"/>
      <c r="C400" s="110"/>
      <c r="D400" s="110"/>
    </row>
    <row r="401" spans="1:4" ht="15">
      <c r="A401" s="124"/>
      <c r="B401" s="99"/>
      <c r="C401" s="110"/>
      <c r="D401" s="110"/>
    </row>
    <row r="402" spans="1:4" ht="15">
      <c r="A402" s="124"/>
      <c r="B402" s="99"/>
      <c r="C402" s="110"/>
      <c r="D402" s="110"/>
    </row>
    <row r="403" spans="1:4" ht="15">
      <c r="A403" s="124"/>
      <c r="B403" s="99"/>
      <c r="C403" s="110"/>
      <c r="D403" s="110"/>
    </row>
    <row r="404" spans="1:4" ht="15">
      <c r="A404" s="124"/>
      <c r="B404" s="99"/>
      <c r="C404" s="110"/>
      <c r="D404" s="110"/>
    </row>
    <row r="405" spans="1:4" ht="15">
      <c r="A405" s="124"/>
      <c r="B405" s="99"/>
      <c r="C405" s="110"/>
      <c r="D405" s="110"/>
    </row>
    <row r="406" spans="1:4" ht="15">
      <c r="A406" s="124"/>
      <c r="B406" s="99"/>
      <c r="C406" s="110"/>
      <c r="D406" s="110"/>
    </row>
    <row r="407" spans="1:4" ht="15">
      <c r="A407" s="124"/>
      <c r="B407" s="99"/>
      <c r="C407" s="110"/>
      <c r="D407" s="110"/>
    </row>
    <row r="408" spans="1:4" ht="15">
      <c r="A408" s="124"/>
      <c r="B408" s="99"/>
      <c r="C408" s="110"/>
      <c r="D408" s="110"/>
    </row>
    <row r="409" spans="1:4" ht="15">
      <c r="A409" s="124"/>
      <c r="B409" s="99"/>
      <c r="C409" s="110"/>
      <c r="D409" s="110"/>
    </row>
    <row r="410" spans="1:4" ht="15">
      <c r="A410" s="124"/>
      <c r="B410" s="99"/>
      <c r="C410" s="110"/>
      <c r="D410" s="110"/>
    </row>
    <row r="411" spans="1:4" ht="15">
      <c r="A411" s="124"/>
      <c r="B411" s="99"/>
      <c r="C411" s="110"/>
      <c r="D411" s="110"/>
    </row>
    <row r="412" spans="1:4" ht="15">
      <c r="A412" s="124"/>
      <c r="B412" s="99"/>
      <c r="C412" s="110"/>
      <c r="D412" s="110"/>
    </row>
    <row r="413" spans="1:4" ht="15">
      <c r="A413" s="124"/>
      <c r="B413" s="99"/>
      <c r="C413" s="110"/>
      <c r="D413" s="110"/>
    </row>
    <row r="414" spans="1:4" ht="15">
      <c r="A414" s="124"/>
      <c r="B414" s="99"/>
      <c r="C414" s="110"/>
      <c r="D414" s="110"/>
    </row>
    <row r="415" spans="1:4" ht="15">
      <c r="A415" s="124"/>
      <c r="B415" s="99"/>
      <c r="C415" s="110"/>
      <c r="D415" s="110"/>
    </row>
    <row r="416" spans="1:4" ht="15">
      <c r="A416" s="124"/>
      <c r="B416" s="99"/>
      <c r="C416" s="110"/>
      <c r="D416" s="110"/>
    </row>
    <row r="417" spans="1:4" ht="15">
      <c r="A417" s="124"/>
      <c r="B417" s="99"/>
      <c r="C417" s="110"/>
      <c r="D417" s="110"/>
    </row>
    <row r="418" spans="1:4" ht="15">
      <c r="A418" s="124"/>
      <c r="B418" s="99"/>
      <c r="C418" s="110"/>
      <c r="D418" s="110"/>
    </row>
    <row r="419" spans="1:4" ht="15">
      <c r="A419" s="124"/>
      <c r="B419" s="99"/>
      <c r="C419" s="110"/>
      <c r="D419" s="110"/>
    </row>
    <row r="420" spans="1:4" ht="15">
      <c r="A420" s="124"/>
      <c r="B420" s="99"/>
      <c r="C420" s="110"/>
      <c r="D420" s="110"/>
    </row>
    <row r="421" spans="1:4" ht="15">
      <c r="A421" s="124"/>
      <c r="B421" s="99"/>
      <c r="C421" s="110"/>
      <c r="D421" s="110"/>
    </row>
    <row r="422" spans="1:4" ht="15">
      <c r="A422" s="124"/>
      <c r="B422" s="99"/>
      <c r="C422" s="110"/>
      <c r="D422" s="110"/>
    </row>
    <row r="423" spans="1:4" ht="15">
      <c r="A423" s="124"/>
      <c r="B423" s="99"/>
      <c r="C423" s="110"/>
      <c r="D423" s="110"/>
    </row>
    <row r="424" spans="1:4" ht="15">
      <c r="A424" s="124"/>
      <c r="B424" s="99"/>
      <c r="C424" s="110"/>
      <c r="D424" s="110"/>
    </row>
    <row r="425" spans="1:4" ht="15">
      <c r="A425" s="124"/>
      <c r="B425" s="99"/>
      <c r="C425" s="110"/>
      <c r="D425" s="110"/>
    </row>
    <row r="426" spans="1:4" ht="15">
      <c r="A426" s="124"/>
      <c r="B426" s="99"/>
      <c r="C426" s="110"/>
      <c r="D426" s="110"/>
    </row>
    <row r="427" spans="1:4" ht="15">
      <c r="A427" s="124"/>
      <c r="B427" s="99"/>
      <c r="C427" s="110"/>
      <c r="D427" s="110"/>
    </row>
    <row r="428" spans="1:4" ht="15">
      <c r="A428" s="124"/>
      <c r="B428" s="99"/>
      <c r="C428" s="110"/>
      <c r="D428" s="110"/>
    </row>
    <row r="429" spans="1:4" ht="15">
      <c r="A429" s="124"/>
      <c r="B429" s="99"/>
      <c r="C429" s="110"/>
      <c r="D429" s="110"/>
    </row>
    <row r="430" spans="1:4" ht="15">
      <c r="A430" s="124"/>
      <c r="B430" s="99"/>
      <c r="C430" s="110"/>
      <c r="D430" s="110"/>
    </row>
    <row r="431" spans="1:4" ht="15">
      <c r="A431" s="124"/>
      <c r="B431" s="99"/>
      <c r="C431" s="110"/>
      <c r="D431" s="110"/>
    </row>
    <row r="432" spans="1:4" ht="15">
      <c r="A432" s="124"/>
      <c r="B432" s="99"/>
      <c r="C432" s="110"/>
      <c r="D432" s="110"/>
    </row>
    <row r="433" spans="1:4" ht="15">
      <c r="A433" s="124"/>
      <c r="B433" s="99"/>
      <c r="C433" s="110"/>
      <c r="D433" s="110"/>
    </row>
    <row r="434" spans="1:4" ht="15">
      <c r="A434" s="124"/>
      <c r="B434" s="99"/>
      <c r="C434" s="110"/>
      <c r="D434" s="110"/>
    </row>
    <row r="435" spans="1:4" ht="15">
      <c r="A435" s="124"/>
      <c r="B435" s="99"/>
      <c r="C435" s="110"/>
      <c r="D435" s="110"/>
    </row>
    <row r="436" spans="1:4" ht="15">
      <c r="A436" s="124"/>
      <c r="B436" s="99"/>
      <c r="C436" s="110"/>
      <c r="D436" s="110"/>
    </row>
    <row r="437" spans="1:4" ht="15">
      <c r="A437" s="124"/>
      <c r="B437" s="99"/>
      <c r="C437" s="110"/>
      <c r="D437" s="110"/>
    </row>
    <row r="438" spans="1:4" ht="15">
      <c r="A438" s="124"/>
      <c r="B438" s="99"/>
      <c r="C438" s="110"/>
      <c r="D438" s="110"/>
    </row>
    <row r="439" spans="1:4" ht="15">
      <c r="A439" s="124"/>
      <c r="B439" s="99"/>
      <c r="C439" s="110"/>
      <c r="D439" s="110"/>
    </row>
    <row r="440" spans="1:4" ht="15">
      <c r="A440" s="124"/>
      <c r="B440" s="99"/>
      <c r="C440" s="110"/>
      <c r="D440" s="110"/>
    </row>
    <row r="441" spans="1:4" ht="15">
      <c r="A441" s="124"/>
      <c r="B441" s="99"/>
      <c r="C441" s="110"/>
      <c r="D441" s="110"/>
    </row>
    <row r="442" spans="1:4" ht="15">
      <c r="A442" s="124"/>
      <c r="B442" s="99"/>
      <c r="C442" s="110"/>
      <c r="D442" s="110"/>
    </row>
    <row r="443" spans="1:4" ht="15">
      <c r="A443" s="124"/>
      <c r="B443" s="99"/>
      <c r="C443" s="110"/>
      <c r="D443" s="110"/>
    </row>
    <row r="444" spans="1:4" ht="15">
      <c r="A444" s="124"/>
      <c r="B444" s="99"/>
      <c r="C444" s="110"/>
      <c r="D444" s="110"/>
    </row>
    <row r="445" spans="1:4" ht="15">
      <c r="A445" s="124"/>
      <c r="B445" s="99"/>
      <c r="C445" s="110"/>
      <c r="D445" s="110"/>
    </row>
    <row r="446" spans="1:4" ht="15">
      <c r="A446" s="124"/>
      <c r="B446" s="99"/>
      <c r="C446" s="110"/>
      <c r="D446" s="110"/>
    </row>
    <row r="447" spans="1:4" ht="15">
      <c r="A447" s="124"/>
      <c r="B447" s="99"/>
      <c r="C447" s="110"/>
      <c r="D447" s="110"/>
    </row>
    <row r="448" spans="1:4" ht="15">
      <c r="A448" s="124"/>
      <c r="B448" s="99"/>
      <c r="C448" s="110"/>
      <c r="D448" s="110"/>
    </row>
    <row r="449" spans="1:4" ht="15">
      <c r="A449" s="124"/>
      <c r="B449" s="99"/>
      <c r="C449" s="110"/>
      <c r="D449" s="110"/>
    </row>
    <row r="450" spans="1:4" ht="15">
      <c r="A450" s="124"/>
      <c r="B450" s="99"/>
      <c r="C450" s="110"/>
      <c r="D450" s="110"/>
    </row>
    <row r="451" spans="1:4" ht="15">
      <c r="A451" s="124"/>
      <c r="B451" s="99"/>
      <c r="C451" s="110"/>
      <c r="D451" s="110"/>
    </row>
    <row r="452" spans="1:4" ht="15">
      <c r="A452" s="124"/>
      <c r="B452" s="99"/>
      <c r="C452" s="110"/>
      <c r="D452" s="110"/>
    </row>
    <row r="453" spans="1:4" ht="15">
      <c r="A453" s="124"/>
      <c r="B453" s="99"/>
      <c r="C453" s="110"/>
      <c r="D453" s="110"/>
    </row>
    <row r="454" spans="1:4" ht="15">
      <c r="A454" s="124"/>
      <c r="B454" s="99"/>
      <c r="C454" s="110"/>
      <c r="D454" s="110"/>
    </row>
    <row r="455" spans="1:4" ht="15">
      <c r="A455" s="124"/>
      <c r="B455" s="99"/>
      <c r="C455" s="110"/>
      <c r="D455" s="110"/>
    </row>
    <row r="456" spans="1:4" ht="15">
      <c r="A456" s="124"/>
      <c r="B456" s="99"/>
      <c r="C456" s="110"/>
      <c r="D456" s="110"/>
    </row>
    <row r="457" spans="1:4" ht="15">
      <c r="A457" s="124"/>
      <c r="B457" s="99"/>
      <c r="C457" s="110"/>
      <c r="D457" s="110"/>
    </row>
    <row r="458" spans="1:4" ht="15">
      <c r="A458" s="124"/>
      <c r="B458" s="99"/>
      <c r="C458" s="110"/>
      <c r="D458" s="110"/>
    </row>
    <row r="459" spans="1:4" ht="15">
      <c r="A459" s="124"/>
      <c r="B459" s="99"/>
      <c r="C459" s="110"/>
      <c r="D459" s="110"/>
    </row>
    <row r="460" spans="1:4" ht="15">
      <c r="A460" s="124"/>
      <c r="B460" s="99"/>
      <c r="C460" s="110"/>
      <c r="D460" s="110"/>
    </row>
    <row r="461" spans="1:4" ht="15">
      <c r="A461" s="124"/>
      <c r="B461" s="99"/>
      <c r="C461" s="110"/>
      <c r="D461" s="110"/>
    </row>
    <row r="462" spans="1:4" ht="15">
      <c r="A462" s="124"/>
      <c r="B462" s="99"/>
      <c r="C462" s="110"/>
      <c r="D462" s="110"/>
    </row>
    <row r="463" spans="1:4" ht="15">
      <c r="A463" s="124"/>
      <c r="B463" s="99"/>
      <c r="C463" s="110"/>
      <c r="D463" s="110"/>
    </row>
    <row r="464" spans="1:4" ht="15">
      <c r="A464" s="124"/>
      <c r="B464" s="99"/>
      <c r="C464" s="110"/>
      <c r="D464" s="110"/>
    </row>
    <row r="465" spans="1:4" ht="15">
      <c r="A465" s="124"/>
      <c r="B465" s="99"/>
      <c r="C465" s="110"/>
      <c r="D465" s="110"/>
    </row>
    <row r="466" spans="1:4" ht="15">
      <c r="A466" s="124"/>
      <c r="B466" s="99"/>
      <c r="C466" s="110"/>
      <c r="D466" s="110"/>
    </row>
    <row r="467" spans="1:4" ht="15">
      <c r="A467" s="124"/>
      <c r="B467" s="99"/>
      <c r="C467" s="110"/>
      <c r="D467" s="110"/>
    </row>
    <row r="468" spans="1:4" ht="15">
      <c r="A468" s="124"/>
      <c r="B468" s="99"/>
      <c r="C468" s="110"/>
      <c r="D468" s="110"/>
    </row>
    <row r="469" spans="1:4" ht="15">
      <c r="A469" s="124"/>
      <c r="B469" s="99"/>
      <c r="C469" s="110"/>
      <c r="D469" s="110"/>
    </row>
    <row r="470" spans="1:4" ht="15">
      <c r="A470" s="124"/>
      <c r="B470" s="99"/>
      <c r="C470" s="110"/>
      <c r="D470" s="110"/>
    </row>
    <row r="471" spans="1:4" ht="15">
      <c r="A471" s="124"/>
      <c r="B471" s="99"/>
      <c r="C471" s="110"/>
      <c r="D471" s="110"/>
    </row>
    <row r="472" spans="1:4" ht="15">
      <c r="A472" s="124"/>
      <c r="B472" s="99"/>
      <c r="C472" s="110"/>
      <c r="D472" s="110"/>
    </row>
    <row r="473" spans="1:4" ht="15">
      <c r="A473" s="124"/>
      <c r="B473" s="99"/>
      <c r="C473" s="110"/>
      <c r="D473" s="110"/>
    </row>
    <row r="474" spans="1:4" ht="15">
      <c r="A474" s="124"/>
      <c r="B474" s="99"/>
      <c r="C474" s="110"/>
      <c r="D474" s="110"/>
    </row>
    <row r="475" spans="1:4" ht="15">
      <c r="A475" s="124"/>
      <c r="B475" s="99"/>
      <c r="C475" s="110"/>
      <c r="D475" s="110"/>
    </row>
    <row r="476" spans="1:4" ht="15">
      <c r="A476" s="124"/>
      <c r="B476" s="99"/>
      <c r="C476" s="110"/>
      <c r="D476" s="110"/>
    </row>
    <row r="477" spans="1:4" ht="15">
      <c r="A477" s="124"/>
      <c r="B477" s="99"/>
      <c r="C477" s="110"/>
      <c r="D477" s="110"/>
    </row>
    <row r="478" spans="1:4" ht="15">
      <c r="A478" s="124"/>
      <c r="B478" s="99"/>
      <c r="C478" s="110"/>
      <c r="D478" s="110"/>
    </row>
    <row r="479" spans="1:4" ht="15">
      <c r="A479" s="124"/>
      <c r="B479" s="99"/>
      <c r="C479" s="110"/>
      <c r="D479" s="110"/>
    </row>
    <row r="480" spans="1:4" ht="15">
      <c r="A480" s="124"/>
      <c r="B480" s="99"/>
      <c r="C480" s="110"/>
      <c r="D480" s="110"/>
    </row>
    <row r="481" spans="1:4" ht="15">
      <c r="A481" s="124"/>
      <c r="B481" s="99"/>
      <c r="C481" s="110"/>
      <c r="D481" s="110"/>
    </row>
    <row r="482" spans="1:4" ht="15">
      <c r="A482" s="124"/>
      <c r="B482" s="99"/>
      <c r="C482" s="110"/>
      <c r="D482" s="110"/>
    </row>
    <row r="483" spans="1:4" ht="15">
      <c r="A483" s="124"/>
      <c r="B483" s="99"/>
      <c r="C483" s="110"/>
      <c r="D483" s="110"/>
    </row>
    <row r="484" spans="1:4" ht="15">
      <c r="A484" s="124"/>
      <c r="B484" s="99"/>
      <c r="C484" s="110"/>
      <c r="D484" s="110"/>
    </row>
    <row r="485" spans="1:4" ht="15">
      <c r="A485" s="124"/>
      <c r="B485" s="99"/>
      <c r="C485" s="110"/>
      <c r="D485" s="110"/>
    </row>
    <row r="486" spans="1:4" ht="15">
      <c r="A486" s="124"/>
      <c r="B486" s="99"/>
      <c r="C486" s="110"/>
      <c r="D486" s="110"/>
    </row>
    <row r="487" spans="1:4" ht="15">
      <c r="A487" s="124"/>
      <c r="B487" s="99"/>
      <c r="C487" s="110"/>
      <c r="D487" s="110"/>
    </row>
    <row r="488" spans="1:4" ht="15">
      <c r="A488" s="124"/>
      <c r="B488" s="99"/>
      <c r="C488" s="110"/>
      <c r="D488" s="110"/>
    </row>
    <row r="489" spans="1:4" ht="15">
      <c r="A489" s="124"/>
      <c r="B489" s="99"/>
      <c r="C489" s="110"/>
      <c r="D489" s="110"/>
    </row>
    <row r="490" spans="1:4" ht="15">
      <c r="A490" s="124"/>
      <c r="B490" s="99"/>
      <c r="C490" s="110"/>
      <c r="D490" s="110"/>
    </row>
    <row r="491" spans="1:4" ht="15">
      <c r="A491" s="124"/>
      <c r="B491" s="99"/>
      <c r="C491" s="110"/>
      <c r="D491" s="110"/>
    </row>
    <row r="492" spans="1:4" ht="15">
      <c r="A492" s="124"/>
      <c r="B492" s="99"/>
      <c r="C492" s="110"/>
      <c r="D492" s="110"/>
    </row>
    <row r="493" spans="1:4" ht="15">
      <c r="A493" s="124"/>
      <c r="B493" s="99"/>
      <c r="C493" s="110"/>
      <c r="D493" s="110"/>
    </row>
    <row r="494" spans="1:4" ht="15">
      <c r="A494" s="124"/>
      <c r="B494" s="99"/>
      <c r="C494" s="110"/>
      <c r="D494" s="110"/>
    </row>
    <row r="495" spans="1:4" ht="15">
      <c r="A495" s="124"/>
      <c r="B495" s="99"/>
      <c r="C495" s="110"/>
      <c r="D495" s="110"/>
    </row>
    <row r="496" spans="1:4" ht="15">
      <c r="A496" s="124"/>
      <c r="B496" s="99"/>
      <c r="C496" s="110"/>
      <c r="D496" s="110"/>
    </row>
    <row r="497" spans="1:4" ht="15">
      <c r="A497" s="124"/>
      <c r="B497" s="99"/>
      <c r="C497" s="110"/>
      <c r="D497" s="110"/>
    </row>
    <row r="498" spans="1:4" ht="15">
      <c r="A498" s="124"/>
      <c r="B498" s="99"/>
      <c r="C498" s="110"/>
      <c r="D498" s="110"/>
    </row>
    <row r="499" spans="1:4" ht="15">
      <c r="A499" s="124"/>
      <c r="B499" s="99"/>
      <c r="C499" s="110"/>
      <c r="D499" s="110"/>
    </row>
    <row r="500" spans="1:4" ht="15">
      <c r="A500" s="124"/>
      <c r="B500" s="99"/>
      <c r="C500" s="110"/>
      <c r="D500" s="110"/>
    </row>
    <row r="501" spans="1:4" ht="15">
      <c r="A501" s="124"/>
      <c r="B501" s="99"/>
      <c r="C501" s="110"/>
      <c r="D501" s="110"/>
    </row>
    <row r="502" spans="1:4" ht="15">
      <c r="A502" s="124"/>
      <c r="B502" s="99"/>
      <c r="C502" s="110"/>
      <c r="D502" s="110"/>
    </row>
    <row r="503" spans="1:4" ht="15">
      <c r="A503" s="124"/>
      <c r="B503" s="99"/>
      <c r="C503" s="110"/>
      <c r="D503" s="110"/>
    </row>
    <row r="504" spans="1:4" ht="15">
      <c r="A504" s="124"/>
      <c r="B504" s="99"/>
      <c r="C504" s="110"/>
      <c r="D504" s="110"/>
    </row>
    <row r="505" spans="1:4" ht="15">
      <c r="A505" s="124"/>
      <c r="B505" s="99"/>
      <c r="C505" s="110"/>
      <c r="D505" s="110"/>
    </row>
    <row r="506" spans="1:4" ht="15">
      <c r="A506" s="124"/>
      <c r="B506" s="99"/>
      <c r="C506" s="110"/>
      <c r="D506" s="110"/>
    </row>
    <row r="507" spans="1:4" ht="15">
      <c r="A507" s="124"/>
      <c r="B507" s="99"/>
      <c r="C507" s="110"/>
      <c r="D507" s="110"/>
    </row>
    <row r="508" spans="1:4" ht="15">
      <c r="A508" s="124"/>
      <c r="B508" s="99"/>
      <c r="C508" s="110"/>
      <c r="D508" s="110"/>
    </row>
    <row r="509" spans="1:4" ht="15">
      <c r="A509" s="124"/>
      <c r="B509" s="99"/>
      <c r="C509" s="110"/>
      <c r="D509" s="110"/>
    </row>
    <row r="510" spans="1:4" ht="15">
      <c r="A510" s="124"/>
      <c r="B510" s="99"/>
      <c r="C510" s="110"/>
      <c r="D510" s="110"/>
    </row>
    <row r="511" spans="1:4" ht="15">
      <c r="A511" s="124"/>
      <c r="B511" s="99"/>
      <c r="C511" s="110"/>
      <c r="D511" s="110"/>
    </row>
    <row r="512" spans="1:4" ht="15">
      <c r="A512" s="124"/>
      <c r="B512" s="99"/>
      <c r="C512" s="110"/>
      <c r="D512" s="110"/>
    </row>
    <row r="513" spans="1:4" ht="15">
      <c r="A513" s="124"/>
      <c r="B513" s="99"/>
      <c r="C513" s="110"/>
      <c r="D513" s="110"/>
    </row>
    <row r="514" spans="1:4" ht="15">
      <c r="A514" s="124"/>
      <c r="B514" s="99"/>
      <c r="C514" s="110"/>
      <c r="D514" s="110"/>
    </row>
    <row r="515" spans="1:4" ht="15">
      <c r="A515" s="124"/>
      <c r="B515" s="99"/>
      <c r="C515" s="110"/>
      <c r="D515" s="110"/>
    </row>
    <row r="516" spans="1:4" ht="15">
      <c r="A516" s="124"/>
      <c r="B516" s="99"/>
      <c r="C516" s="110"/>
      <c r="D516" s="110"/>
    </row>
    <row r="517" spans="1:4" ht="15">
      <c r="A517" s="124"/>
      <c r="B517" s="99"/>
      <c r="C517" s="110"/>
      <c r="D517" s="110"/>
    </row>
    <row r="518" spans="1:4" ht="15">
      <c r="A518" s="124"/>
      <c r="B518" s="99"/>
      <c r="C518" s="110"/>
      <c r="D518" s="110"/>
    </row>
    <row r="519" spans="1:4" ht="15">
      <c r="A519" s="124"/>
      <c r="B519" s="99"/>
      <c r="C519" s="110"/>
      <c r="D519" s="110"/>
    </row>
    <row r="520" spans="1:4" ht="15">
      <c r="A520" s="124"/>
      <c r="B520" s="99"/>
      <c r="C520" s="110"/>
      <c r="D520" s="110"/>
    </row>
    <row r="521" spans="1:4" ht="15">
      <c r="A521" s="124"/>
      <c r="B521" s="99"/>
      <c r="C521" s="110"/>
      <c r="D521" s="110"/>
    </row>
    <row r="522" spans="1:4" ht="15">
      <c r="A522" s="124"/>
      <c r="B522" s="99"/>
      <c r="C522" s="110"/>
      <c r="D522" s="110"/>
    </row>
    <row r="523" spans="1:4" ht="15">
      <c r="A523" s="124"/>
      <c r="B523" s="99"/>
      <c r="C523" s="110"/>
      <c r="D523" s="110"/>
    </row>
    <row r="524" spans="1:4" ht="15">
      <c r="A524" s="124"/>
      <c r="B524" s="99"/>
      <c r="C524" s="110"/>
      <c r="D524" s="110"/>
    </row>
    <row r="525" spans="1:4" ht="15">
      <c r="A525" s="124"/>
      <c r="B525" s="99"/>
      <c r="C525" s="110"/>
      <c r="D525" s="110"/>
    </row>
    <row r="526" spans="1:4" ht="15">
      <c r="A526" s="124"/>
      <c r="B526" s="99"/>
      <c r="C526" s="110"/>
      <c r="D526" s="110"/>
    </row>
    <row r="527" spans="1:4" ht="15">
      <c r="A527" s="124"/>
      <c r="B527" s="99"/>
      <c r="C527" s="110"/>
      <c r="D527" s="110"/>
    </row>
    <row r="528" spans="1:4" ht="15">
      <c r="A528" s="124"/>
      <c r="B528" s="99"/>
      <c r="C528" s="110"/>
      <c r="D528" s="110"/>
    </row>
    <row r="529" spans="1:4" ht="15">
      <c r="A529" s="124"/>
      <c r="B529" s="99"/>
      <c r="C529" s="110"/>
      <c r="D529" s="110"/>
    </row>
    <row r="530" spans="1:4" ht="15">
      <c r="A530" s="124"/>
      <c r="B530" s="99"/>
      <c r="C530" s="110"/>
      <c r="D530" s="110"/>
    </row>
    <row r="531" spans="1:4" ht="15">
      <c r="A531" s="124"/>
      <c r="B531" s="99"/>
      <c r="C531" s="110"/>
      <c r="D531" s="110"/>
    </row>
    <row r="532" spans="1:4" ht="15">
      <c r="A532" s="124"/>
      <c r="B532" s="99"/>
      <c r="C532" s="110"/>
      <c r="D532" s="110"/>
    </row>
    <row r="533" spans="1:4" ht="15">
      <c r="A533" s="124"/>
      <c r="B533" s="99"/>
      <c r="C533" s="110"/>
      <c r="D533" s="110"/>
    </row>
    <row r="534" spans="1:4" ht="15">
      <c r="A534" s="124"/>
      <c r="B534" s="99"/>
      <c r="C534" s="110"/>
      <c r="D534" s="110"/>
    </row>
    <row r="535" spans="1:4" ht="15">
      <c r="A535" s="124"/>
      <c r="B535" s="99"/>
      <c r="C535" s="110"/>
      <c r="D535" s="110"/>
    </row>
    <row r="536" spans="1:4" ht="15">
      <c r="A536" s="124"/>
      <c r="B536" s="99"/>
      <c r="C536" s="110"/>
      <c r="D536" s="110"/>
    </row>
    <row r="537" spans="1:4" ht="15">
      <c r="A537" s="124"/>
      <c r="B537" s="99"/>
      <c r="C537" s="110"/>
      <c r="D537" s="110"/>
    </row>
    <row r="538" spans="1:4" ht="15">
      <c r="A538" s="124"/>
      <c r="B538" s="99"/>
      <c r="C538" s="110"/>
      <c r="D538" s="110"/>
    </row>
    <row r="539" spans="1:4" ht="15">
      <c r="A539" s="124"/>
      <c r="B539" s="99"/>
      <c r="C539" s="110"/>
      <c r="D539" s="110"/>
    </row>
    <row r="540" spans="1:4" ht="15">
      <c r="A540" s="124"/>
      <c r="B540" s="99"/>
      <c r="C540" s="110"/>
      <c r="D540" s="110"/>
    </row>
    <row r="541" spans="1:4" ht="15">
      <c r="A541" s="124"/>
      <c r="B541" s="99"/>
      <c r="C541" s="110"/>
      <c r="D541" s="110"/>
    </row>
    <row r="542" spans="1:4" ht="15">
      <c r="A542" s="124"/>
      <c r="B542" s="99"/>
      <c r="C542" s="110"/>
      <c r="D542" s="110"/>
    </row>
    <row r="543" spans="1:4" ht="15">
      <c r="A543" s="124"/>
      <c r="B543" s="99"/>
      <c r="C543" s="110"/>
      <c r="D543" s="110"/>
    </row>
    <row r="544" spans="1:4" ht="15">
      <c r="A544" s="124"/>
      <c r="B544" s="99"/>
      <c r="C544" s="110"/>
      <c r="D544" s="110"/>
    </row>
    <row r="545" spans="1:4" ht="15">
      <c r="A545" s="124"/>
      <c r="B545" s="99"/>
      <c r="C545" s="110"/>
      <c r="D545" s="110"/>
    </row>
    <row r="546" spans="1:4" ht="15">
      <c r="A546" s="124"/>
      <c r="B546" s="99"/>
      <c r="C546" s="110"/>
      <c r="D546" s="110"/>
    </row>
    <row r="547" spans="1:4" ht="15">
      <c r="A547" s="124"/>
      <c r="B547" s="99"/>
      <c r="C547" s="110"/>
      <c r="D547" s="110"/>
    </row>
    <row r="548" spans="1:4" ht="15">
      <c r="A548" s="124"/>
      <c r="B548" s="99"/>
      <c r="C548" s="110"/>
      <c r="D548" s="110"/>
    </row>
    <row r="549" spans="1:4" ht="15">
      <c r="A549" s="124"/>
      <c r="B549" s="99"/>
      <c r="C549" s="110"/>
      <c r="D549" s="110"/>
    </row>
    <row r="550" spans="1:4" ht="15">
      <c r="A550" s="124"/>
      <c r="B550" s="99"/>
      <c r="C550" s="110"/>
      <c r="D550" s="110"/>
    </row>
    <row r="551" spans="1:4" ht="15">
      <c r="A551" s="124"/>
      <c r="B551" s="99"/>
      <c r="C551" s="110"/>
      <c r="D551" s="110"/>
    </row>
    <row r="552" spans="1:4" ht="15">
      <c r="A552" s="124"/>
      <c r="B552" s="99"/>
      <c r="C552" s="110"/>
      <c r="D552" s="110"/>
    </row>
    <row r="553" spans="1:4" ht="15">
      <c r="A553" s="124"/>
      <c r="B553" s="99"/>
      <c r="C553" s="110"/>
      <c r="D553" s="110"/>
    </row>
    <row r="554" spans="1:4" ht="15">
      <c r="A554" s="124"/>
      <c r="B554" s="99"/>
      <c r="C554" s="110"/>
      <c r="D554" s="110"/>
    </row>
    <row r="555" spans="1:4" ht="15">
      <c r="A555" s="124"/>
      <c r="B555" s="99"/>
      <c r="C555" s="110"/>
      <c r="D555" s="110"/>
    </row>
    <row r="556" spans="1:4" ht="15">
      <c r="A556" s="124"/>
      <c r="B556" s="99"/>
      <c r="C556" s="110"/>
      <c r="D556" s="110"/>
    </row>
    <row r="557" spans="1:4" ht="15">
      <c r="A557" s="124"/>
      <c r="B557" s="99"/>
      <c r="C557" s="110"/>
      <c r="D557" s="110"/>
    </row>
    <row r="558" spans="1:4" ht="15">
      <c r="A558" s="124"/>
      <c r="B558" s="99"/>
      <c r="C558" s="110"/>
      <c r="D558" s="110"/>
    </row>
    <row r="559" spans="1:4" ht="15">
      <c r="A559" s="124"/>
      <c r="B559" s="99"/>
      <c r="C559" s="110"/>
      <c r="D559" s="110"/>
    </row>
    <row r="560" spans="1:4" ht="15">
      <c r="A560" s="124"/>
      <c r="B560" s="99"/>
      <c r="C560" s="110"/>
      <c r="D560" s="110"/>
    </row>
    <row r="561" spans="1:4" ht="15">
      <c r="A561" s="124"/>
      <c r="B561" s="99"/>
      <c r="C561" s="110"/>
      <c r="D561" s="110"/>
    </row>
    <row r="562" spans="1:4" ht="15">
      <c r="A562" s="124"/>
      <c r="B562" s="99"/>
      <c r="C562" s="110"/>
      <c r="D562" s="110"/>
    </row>
    <row r="563" spans="1:4" ht="15">
      <c r="A563" s="124"/>
      <c r="B563" s="99"/>
      <c r="C563" s="110"/>
      <c r="D563" s="110"/>
    </row>
    <row r="564" spans="1:4" ht="15">
      <c r="A564" s="124"/>
      <c r="B564" s="99"/>
      <c r="C564" s="110"/>
      <c r="D564" s="110"/>
    </row>
    <row r="565" spans="1:4" ht="15">
      <c r="A565" s="124"/>
      <c r="B565" s="99"/>
      <c r="C565" s="110"/>
      <c r="D565" s="110"/>
    </row>
    <row r="566" spans="1:4" ht="15">
      <c r="A566" s="124"/>
      <c r="B566" s="99"/>
      <c r="C566" s="110"/>
      <c r="D566" s="110"/>
    </row>
    <row r="567" spans="1:4" ht="15">
      <c r="A567" s="124"/>
      <c r="B567" s="99"/>
      <c r="C567" s="110"/>
      <c r="D567" s="110"/>
    </row>
    <row r="568" spans="1:4" ht="15">
      <c r="A568" s="124"/>
      <c r="B568" s="99"/>
      <c r="C568" s="110"/>
      <c r="D568" s="110"/>
    </row>
    <row r="569" spans="1:4" ht="15">
      <c r="A569" s="124"/>
      <c r="B569" s="99"/>
      <c r="C569" s="110"/>
      <c r="D569" s="110"/>
    </row>
    <row r="570" spans="1:4" ht="15">
      <c r="A570" s="124"/>
      <c r="B570" s="99"/>
      <c r="C570" s="110"/>
      <c r="D570" s="110"/>
    </row>
    <row r="571" spans="1:4" ht="15">
      <c r="A571" s="124"/>
      <c r="B571" s="99"/>
      <c r="C571" s="110"/>
      <c r="D571" s="110"/>
    </row>
    <row r="572" spans="1:4" ht="15">
      <c r="A572" s="124"/>
      <c r="B572" s="99"/>
      <c r="C572" s="110"/>
      <c r="D572" s="110"/>
    </row>
    <row r="573" spans="1:4" ht="15">
      <c r="A573" s="124"/>
      <c r="B573" s="99"/>
      <c r="C573" s="110"/>
      <c r="D573" s="110"/>
    </row>
    <row r="574" spans="1:4" ht="15">
      <c r="A574" s="124"/>
      <c r="B574" s="99"/>
      <c r="C574" s="110"/>
      <c r="D574" s="110"/>
    </row>
    <row r="575" spans="1:4" ht="15">
      <c r="A575" s="124"/>
      <c r="B575" s="99"/>
      <c r="C575" s="110"/>
      <c r="D575" s="110"/>
    </row>
    <row r="576" spans="1:4" ht="15">
      <c r="A576" s="124"/>
      <c r="B576" s="99"/>
      <c r="C576" s="110"/>
      <c r="D576" s="110"/>
    </row>
    <row r="577" spans="1:4" ht="15">
      <c r="A577" s="124"/>
      <c r="B577" s="99"/>
      <c r="C577" s="110"/>
      <c r="D577" s="110"/>
    </row>
    <row r="578" spans="1:4" ht="15">
      <c r="A578" s="124"/>
      <c r="B578" s="99"/>
      <c r="C578" s="110"/>
      <c r="D578" s="110"/>
    </row>
    <row r="579" spans="1:4" ht="15">
      <c r="A579" s="124"/>
      <c r="B579" s="99"/>
      <c r="C579" s="110"/>
      <c r="D579" s="110"/>
    </row>
    <row r="580" spans="1:4" ht="15">
      <c r="A580" s="124"/>
      <c r="B580" s="99"/>
      <c r="C580" s="110"/>
      <c r="D580" s="110"/>
    </row>
    <row r="581" spans="1:4" ht="15">
      <c r="A581" s="124"/>
      <c r="B581" s="99"/>
      <c r="C581" s="110"/>
      <c r="D581" s="110"/>
    </row>
    <row r="582" spans="1:4" ht="15">
      <c r="A582" s="124"/>
      <c r="B582" s="99"/>
      <c r="C582" s="110"/>
      <c r="D582" s="110"/>
    </row>
    <row r="583" spans="1:4" ht="15">
      <c r="A583" s="124"/>
      <c r="B583" s="99"/>
      <c r="C583" s="110"/>
      <c r="D583" s="110"/>
    </row>
    <row r="584" spans="1:4" ht="15">
      <c r="A584" s="124"/>
      <c r="B584" s="99"/>
      <c r="C584" s="110"/>
      <c r="D584" s="110"/>
    </row>
    <row r="585" spans="1:4" ht="15">
      <c r="A585" s="124"/>
      <c r="B585" s="99"/>
      <c r="C585" s="110"/>
      <c r="D585" s="110"/>
    </row>
    <row r="586" spans="1:4" ht="15">
      <c r="A586" s="124"/>
      <c r="B586" s="99"/>
      <c r="C586" s="110"/>
      <c r="D586" s="110"/>
    </row>
    <row r="587" spans="1:4" ht="15">
      <c r="A587" s="124"/>
      <c r="B587" s="99"/>
      <c r="C587" s="110"/>
      <c r="D587" s="110"/>
    </row>
    <row r="588" spans="1:4" ht="15">
      <c r="A588" s="124"/>
      <c r="B588" s="99"/>
      <c r="C588" s="110"/>
      <c r="D588" s="110"/>
    </row>
    <row r="589" spans="1:4" ht="15">
      <c r="A589" s="124"/>
      <c r="B589" s="99"/>
      <c r="C589" s="110"/>
      <c r="D589" s="110"/>
    </row>
    <row r="590" spans="1:4" ht="15">
      <c r="A590" s="124"/>
      <c r="B590" s="99"/>
      <c r="C590" s="110"/>
      <c r="D590" s="110"/>
    </row>
    <row r="591" spans="1:4" ht="15">
      <c r="A591" s="124"/>
      <c r="B591" s="99"/>
      <c r="C591" s="110"/>
      <c r="D591" s="110"/>
    </row>
    <row r="592" spans="1:4" ht="15">
      <c r="A592" s="124"/>
      <c r="B592" s="99"/>
      <c r="C592" s="110"/>
      <c r="D592" s="110"/>
    </row>
    <row r="593" spans="1:4" ht="15">
      <c r="A593" s="124"/>
      <c r="B593" s="99"/>
      <c r="C593" s="110"/>
      <c r="D593" s="110"/>
    </row>
    <row r="594" spans="1:4" ht="15">
      <c r="A594" s="124"/>
      <c r="B594" s="99"/>
      <c r="C594" s="110"/>
      <c r="D594" s="110"/>
    </row>
    <row r="595" spans="1:4" ht="15">
      <c r="A595" s="124"/>
      <c r="B595" s="99"/>
      <c r="C595" s="110"/>
      <c r="D595" s="110"/>
    </row>
    <row r="596" spans="1:4" ht="15">
      <c r="A596" s="124"/>
      <c r="B596" s="99"/>
      <c r="C596" s="110"/>
      <c r="D596" s="110"/>
    </row>
    <row r="597" spans="1:4" ht="15">
      <c r="A597" s="124"/>
      <c r="B597" s="99"/>
      <c r="C597" s="110"/>
      <c r="D597" s="110"/>
    </row>
    <row r="598" spans="1:4" ht="15">
      <c r="A598" s="124"/>
      <c r="B598" s="99"/>
      <c r="C598" s="110"/>
      <c r="D598" s="110"/>
    </row>
    <row r="599" spans="1:4" ht="15">
      <c r="A599" s="124"/>
      <c r="B599" s="99"/>
      <c r="C599" s="110"/>
      <c r="D599" s="110"/>
    </row>
    <row r="600" spans="1:4" ht="15">
      <c r="A600" s="124"/>
      <c r="B600" s="99"/>
      <c r="C600" s="110"/>
      <c r="D600" s="110"/>
    </row>
    <row r="601" spans="1:4" ht="15">
      <c r="A601" s="124"/>
      <c r="B601" s="99"/>
      <c r="C601" s="110"/>
      <c r="D601" s="110"/>
    </row>
    <row r="602" spans="1:4" ht="15">
      <c r="A602" s="124"/>
      <c r="B602" s="99"/>
      <c r="C602" s="110"/>
      <c r="D602" s="110"/>
    </row>
    <row r="603" spans="1:4" ht="15">
      <c r="A603" s="124"/>
      <c r="B603" s="99"/>
      <c r="C603" s="110"/>
      <c r="D603" s="110"/>
    </row>
    <row r="604" spans="1:4" ht="15">
      <c r="A604" s="124"/>
      <c r="B604" s="99"/>
      <c r="C604" s="110"/>
      <c r="D604" s="110"/>
    </row>
    <row r="605" spans="1:4" ht="15">
      <c r="A605" s="124"/>
      <c r="B605" s="99"/>
      <c r="C605" s="110"/>
      <c r="D605" s="110"/>
    </row>
    <row r="606" spans="1:4" ht="15">
      <c r="A606" s="124"/>
      <c r="B606" s="99"/>
      <c r="C606" s="110"/>
      <c r="D606" s="110"/>
    </row>
    <row r="607" spans="1:4" ht="15">
      <c r="A607" s="124"/>
      <c r="B607" s="99"/>
      <c r="C607" s="110"/>
      <c r="D607" s="110"/>
    </row>
    <row r="608" spans="1:4" ht="15">
      <c r="A608" s="124"/>
      <c r="B608" s="99"/>
      <c r="C608" s="110"/>
      <c r="D608" s="110"/>
    </row>
    <row r="609" spans="1:4" ht="15">
      <c r="A609" s="124"/>
      <c r="B609" s="99"/>
      <c r="C609" s="110"/>
      <c r="D609" s="110"/>
    </row>
    <row r="610" spans="1:4" ht="15">
      <c r="A610" s="124"/>
      <c r="B610" s="99"/>
      <c r="C610" s="110"/>
      <c r="D610" s="110"/>
    </row>
    <row r="611" spans="1:4" ht="15">
      <c r="A611" s="124"/>
      <c r="B611" s="99"/>
      <c r="C611" s="110"/>
      <c r="D611" s="110"/>
    </row>
    <row r="612" spans="1:4" ht="15">
      <c r="A612" s="124"/>
      <c r="B612" s="99"/>
      <c r="C612" s="110"/>
      <c r="D612" s="110"/>
    </row>
    <row r="613" spans="1:4" ht="15">
      <c r="A613" s="124"/>
      <c r="B613" s="99"/>
      <c r="C613" s="110"/>
      <c r="D613" s="110"/>
    </row>
    <row r="614" spans="1:4" ht="15">
      <c r="A614" s="124"/>
      <c r="B614" s="99"/>
      <c r="C614" s="110"/>
      <c r="D614" s="110"/>
    </row>
    <row r="615" spans="1:4" ht="15">
      <c r="A615" s="124"/>
      <c r="B615" s="99"/>
      <c r="C615" s="110"/>
      <c r="D615" s="110"/>
    </row>
    <row r="616" spans="1:4" ht="15">
      <c r="A616" s="124"/>
      <c r="B616" s="99"/>
      <c r="C616" s="110"/>
      <c r="D616" s="110"/>
    </row>
    <row r="617" spans="1:4" ht="15">
      <c r="A617" s="124"/>
      <c r="B617" s="99"/>
      <c r="C617" s="110"/>
      <c r="D617" s="110"/>
    </row>
    <row r="618" spans="1:4" ht="15">
      <c r="A618" s="124"/>
      <c r="B618" s="99"/>
      <c r="C618" s="110"/>
      <c r="D618" s="110"/>
    </row>
    <row r="619" spans="1:4" ht="15">
      <c r="A619" s="124"/>
      <c r="B619" s="99"/>
      <c r="C619" s="110"/>
      <c r="D619" s="110"/>
    </row>
    <row r="620" spans="1:4" ht="15">
      <c r="A620" s="124"/>
      <c r="B620" s="99"/>
      <c r="C620" s="110"/>
      <c r="D620" s="110"/>
    </row>
    <row r="621" spans="1:4" ht="15">
      <c r="A621" s="124"/>
      <c r="B621" s="99"/>
      <c r="C621" s="110"/>
      <c r="D621" s="110"/>
    </row>
    <row r="622" spans="1:4" ht="15">
      <c r="A622" s="124"/>
      <c r="B622" s="99"/>
      <c r="C622" s="110"/>
      <c r="D622" s="110"/>
    </row>
    <row r="623" spans="1:4" ht="15">
      <c r="A623" s="124"/>
      <c r="B623" s="99"/>
      <c r="C623" s="110"/>
      <c r="D623" s="110"/>
    </row>
    <row r="624" spans="1:4" ht="15">
      <c r="A624" s="124"/>
      <c r="B624" s="99"/>
      <c r="C624" s="110"/>
      <c r="D624" s="110"/>
    </row>
    <row r="625" spans="1:4" ht="15">
      <c r="A625" s="124"/>
      <c r="B625" s="99"/>
      <c r="C625" s="110"/>
      <c r="D625" s="110"/>
    </row>
    <row r="626" spans="1:4" ht="15">
      <c r="A626" s="124"/>
      <c r="B626" s="99"/>
      <c r="C626" s="110"/>
      <c r="D626" s="110"/>
    </row>
    <row r="627" spans="1:4" ht="15">
      <c r="A627" s="124"/>
      <c r="B627" s="99"/>
      <c r="C627" s="110"/>
      <c r="D627" s="110"/>
    </row>
    <row r="628" spans="1:4" ht="15">
      <c r="A628" s="124"/>
      <c r="B628" s="99"/>
      <c r="C628" s="110"/>
      <c r="D628" s="110"/>
    </row>
    <row r="629" spans="1:4" ht="15">
      <c r="A629" s="124"/>
      <c r="B629" s="99"/>
      <c r="C629" s="110"/>
      <c r="D629" s="110"/>
    </row>
    <row r="630" spans="1:4" ht="15">
      <c r="A630" s="124"/>
      <c r="B630" s="99"/>
      <c r="C630" s="110"/>
      <c r="D630" s="110"/>
    </row>
    <row r="631" spans="1:4" ht="15">
      <c r="A631" s="124"/>
      <c r="B631" s="99"/>
      <c r="C631" s="110"/>
      <c r="D631" s="110"/>
    </row>
    <row r="632" spans="1:4" ht="15">
      <c r="A632" s="124"/>
      <c r="B632" s="99"/>
      <c r="C632" s="110"/>
      <c r="D632" s="110"/>
    </row>
    <row r="633" spans="1:4" ht="15">
      <c r="A633" s="124"/>
      <c r="B633" s="99"/>
      <c r="C633" s="110"/>
      <c r="D633" s="110"/>
    </row>
    <row r="634" spans="1:4" ht="15">
      <c r="A634" s="124"/>
      <c r="B634" s="99"/>
      <c r="C634" s="110"/>
      <c r="D634" s="110"/>
    </row>
    <row r="635" spans="1:4" ht="15">
      <c r="A635" s="124"/>
      <c r="B635" s="99"/>
      <c r="C635" s="110"/>
      <c r="D635" s="110"/>
    </row>
    <row r="636" spans="1:4" ht="15">
      <c r="A636" s="124"/>
      <c r="B636" s="99"/>
      <c r="C636" s="110"/>
      <c r="D636" s="110"/>
    </row>
    <row r="637" spans="1:4" ht="15">
      <c r="A637" s="124"/>
      <c r="B637" s="99"/>
      <c r="C637" s="110"/>
      <c r="D637" s="110"/>
    </row>
    <row r="638" spans="1:4" ht="15">
      <c r="A638" s="124"/>
      <c r="B638" s="99"/>
      <c r="C638" s="110"/>
      <c r="D638" s="110"/>
    </row>
    <row r="639" spans="1:4" ht="15">
      <c r="A639" s="124"/>
      <c r="B639" s="99"/>
      <c r="C639" s="110"/>
      <c r="D639" s="110"/>
    </row>
    <row r="640" spans="1:4" ht="15">
      <c r="A640" s="124"/>
      <c r="B640" s="99"/>
      <c r="C640" s="110"/>
      <c r="D640" s="110"/>
    </row>
    <row r="641" spans="1:4" ht="15">
      <c r="A641" s="124"/>
      <c r="B641" s="99"/>
      <c r="C641" s="110"/>
      <c r="D641" s="110"/>
    </row>
    <row r="642" spans="1:4" ht="15">
      <c r="A642" s="124"/>
      <c r="B642" s="99"/>
      <c r="C642" s="110"/>
      <c r="D642" s="110"/>
    </row>
    <row r="643" spans="1:4" ht="15">
      <c r="A643" s="124"/>
      <c r="B643" s="99"/>
      <c r="C643" s="110"/>
      <c r="D643" s="110"/>
    </row>
    <row r="644" spans="1:4" ht="15">
      <c r="A644" s="124"/>
      <c r="B644" s="99"/>
      <c r="C644" s="110"/>
      <c r="D644" s="110"/>
    </row>
    <row r="645" spans="1:4" ht="15">
      <c r="A645" s="124"/>
      <c r="B645" s="99"/>
      <c r="C645" s="110"/>
      <c r="D645" s="110"/>
    </row>
    <row r="646" spans="1:4" ht="15">
      <c r="A646" s="124"/>
      <c r="B646" s="99"/>
      <c r="C646" s="110"/>
      <c r="D646" s="110"/>
    </row>
    <row r="647" spans="1:4" ht="15">
      <c r="A647" s="124"/>
      <c r="B647" s="99"/>
      <c r="C647" s="110"/>
      <c r="D647" s="110"/>
    </row>
    <row r="648" spans="1:4" ht="15">
      <c r="A648" s="124"/>
      <c r="B648" s="99"/>
      <c r="C648" s="110"/>
      <c r="D648" s="110"/>
    </row>
    <row r="649" spans="1:4" ht="15">
      <c r="A649" s="124"/>
      <c r="B649" s="99"/>
      <c r="C649" s="110"/>
      <c r="D649" s="110"/>
    </row>
    <row r="650" spans="1:4" ht="15">
      <c r="A650" s="124"/>
      <c r="B650" s="99"/>
      <c r="C650" s="110"/>
      <c r="D650" s="110"/>
    </row>
    <row r="651" spans="1:4" ht="15">
      <c r="A651" s="124"/>
      <c r="B651" s="99"/>
      <c r="C651" s="110"/>
      <c r="D651" s="110"/>
    </row>
    <row r="652" spans="1:4" ht="15">
      <c r="A652" s="124"/>
      <c r="B652" s="99"/>
      <c r="C652" s="110"/>
      <c r="D652" s="110"/>
    </row>
    <row r="653" spans="1:4" ht="15">
      <c r="A653" s="124"/>
      <c r="B653" s="99"/>
      <c r="C653" s="110"/>
      <c r="D653" s="110"/>
    </row>
    <row r="654" spans="1:4" ht="15">
      <c r="A654" s="124"/>
      <c r="B654" s="99"/>
      <c r="C654" s="110"/>
      <c r="D654" s="110"/>
    </row>
    <row r="655" spans="1:4" ht="15">
      <c r="A655" s="124"/>
      <c r="B655" s="99"/>
      <c r="C655" s="110"/>
      <c r="D655" s="110"/>
    </row>
    <row r="656" spans="1:4" ht="15">
      <c r="A656" s="124"/>
      <c r="B656" s="99"/>
      <c r="C656" s="110"/>
      <c r="D656" s="110"/>
    </row>
    <row r="657" spans="1:4" ht="15">
      <c r="A657" s="124"/>
      <c r="B657" s="99"/>
      <c r="C657" s="110"/>
      <c r="D657" s="110"/>
    </row>
    <row r="658" spans="1:4" ht="15">
      <c r="A658" s="124"/>
      <c r="B658" s="99"/>
      <c r="C658" s="110"/>
      <c r="D658" s="110"/>
    </row>
    <row r="659" spans="1:4" ht="15">
      <c r="A659" s="124"/>
      <c r="B659" s="99"/>
      <c r="C659" s="110"/>
      <c r="D659" s="110"/>
    </row>
    <row r="660" spans="1:4" ht="15">
      <c r="A660" s="124"/>
      <c r="B660" s="99"/>
      <c r="C660" s="110"/>
      <c r="D660" s="110"/>
    </row>
    <row r="661" spans="1:4" ht="15">
      <c r="A661" s="124"/>
      <c r="B661" s="99"/>
      <c r="C661" s="110"/>
      <c r="D661" s="110"/>
    </row>
    <row r="662" spans="1:4" ht="15">
      <c r="A662" s="124"/>
      <c r="B662" s="99"/>
      <c r="C662" s="110"/>
      <c r="D662" s="110"/>
    </row>
    <row r="663" spans="1:4" ht="15">
      <c r="A663" s="124"/>
      <c r="B663" s="99"/>
      <c r="C663" s="110"/>
      <c r="D663" s="110"/>
    </row>
    <row r="664" spans="1:4" ht="15">
      <c r="A664" s="124"/>
      <c r="B664" s="99"/>
      <c r="C664" s="110"/>
      <c r="D664" s="110"/>
    </row>
    <row r="665" spans="1:4" ht="15">
      <c r="A665" s="124"/>
      <c r="B665" s="99"/>
      <c r="C665" s="110"/>
      <c r="D665" s="110"/>
    </row>
    <row r="666" spans="1:4" ht="15">
      <c r="A666" s="124"/>
      <c r="B666" s="99"/>
      <c r="C666" s="110"/>
      <c r="D666" s="110"/>
    </row>
    <row r="667" spans="1:4" ht="15">
      <c r="A667" s="124"/>
      <c r="B667" s="99"/>
      <c r="C667" s="110"/>
      <c r="D667" s="110"/>
    </row>
    <row r="668" spans="1:4" ht="15">
      <c r="A668" s="124"/>
      <c r="B668" s="99"/>
      <c r="C668" s="110"/>
      <c r="D668" s="110"/>
    </row>
    <row r="669" spans="1:4" ht="15">
      <c r="A669" s="124"/>
      <c r="B669" s="99"/>
      <c r="C669" s="110"/>
      <c r="D669" s="110"/>
    </row>
    <row r="670" spans="1:4" ht="15">
      <c r="A670" s="124"/>
      <c r="B670" s="99"/>
      <c r="C670" s="110"/>
      <c r="D670" s="110"/>
    </row>
    <row r="671" spans="1:4" ht="15">
      <c r="A671" s="124"/>
      <c r="B671" s="99"/>
      <c r="C671" s="110"/>
      <c r="D671" s="110"/>
    </row>
    <row r="672" spans="1:4" ht="15">
      <c r="A672" s="124"/>
      <c r="B672" s="99"/>
      <c r="C672" s="110"/>
      <c r="D672" s="110"/>
    </row>
    <row r="673" spans="1:4" ht="15">
      <c r="A673" s="124"/>
      <c r="B673" s="99"/>
      <c r="C673" s="110"/>
      <c r="D673" s="110"/>
    </row>
    <row r="674" spans="1:4" ht="15">
      <c r="A674" s="124"/>
      <c r="B674" s="99"/>
      <c r="C674" s="110"/>
      <c r="D674" s="110"/>
    </row>
    <row r="675" spans="1:4" ht="15">
      <c r="A675" s="124"/>
      <c r="B675" s="99"/>
      <c r="C675" s="110"/>
      <c r="D675" s="110"/>
    </row>
    <row r="676" spans="1:4" ht="15">
      <c r="A676" s="124"/>
      <c r="B676" s="99"/>
      <c r="C676" s="110"/>
      <c r="D676" s="110"/>
    </row>
    <row r="677" spans="1:4" ht="15">
      <c r="A677" s="124"/>
      <c r="B677" s="99"/>
      <c r="C677" s="110"/>
      <c r="D677" s="110"/>
    </row>
    <row r="678" spans="1:4" ht="15">
      <c r="A678" s="124"/>
      <c r="B678" s="99"/>
      <c r="C678" s="110"/>
      <c r="D678" s="110"/>
    </row>
    <row r="679" spans="1:4" ht="15">
      <c r="A679" s="124"/>
      <c r="B679" s="99"/>
      <c r="C679" s="110"/>
      <c r="D679" s="110"/>
    </row>
    <row r="680" spans="1:4" ht="15">
      <c r="A680" s="124"/>
      <c r="B680" s="99"/>
      <c r="C680" s="110"/>
      <c r="D680" s="110"/>
    </row>
    <row r="681" spans="1:4" ht="15">
      <c r="A681" s="124"/>
      <c r="B681" s="99"/>
      <c r="C681" s="110"/>
      <c r="D681" s="110"/>
    </row>
    <row r="682" spans="1:4" ht="15">
      <c r="A682" s="124"/>
      <c r="B682" s="99"/>
      <c r="C682" s="110"/>
      <c r="D682" s="110"/>
    </row>
    <row r="683" spans="1:4" ht="15">
      <c r="A683" s="124"/>
      <c r="B683" s="99"/>
      <c r="C683" s="110"/>
      <c r="D683" s="110"/>
    </row>
    <row r="684" spans="1:4" ht="15">
      <c r="A684" s="124"/>
      <c r="B684" s="99"/>
      <c r="C684" s="110"/>
      <c r="D684" s="110"/>
    </row>
    <row r="685" spans="1:4" ht="15">
      <c r="A685" s="124"/>
      <c r="B685" s="99"/>
      <c r="C685" s="110"/>
      <c r="D685" s="110"/>
    </row>
    <row r="686" spans="1:4" ht="15">
      <c r="A686" s="124"/>
      <c r="B686" s="99"/>
      <c r="C686" s="110"/>
      <c r="D686" s="110"/>
    </row>
    <row r="687" spans="1:4" ht="15">
      <c r="A687" s="124"/>
      <c r="B687" s="99"/>
      <c r="C687" s="110"/>
      <c r="D687" s="110"/>
    </row>
    <row r="688" spans="1:4" ht="15">
      <c r="A688" s="124"/>
      <c r="B688" s="99"/>
      <c r="C688" s="110"/>
      <c r="D688" s="110"/>
    </row>
    <row r="689" spans="1:4" ht="15">
      <c r="A689" s="124"/>
      <c r="B689" s="99"/>
      <c r="C689" s="110"/>
      <c r="D689" s="110"/>
    </row>
    <row r="690" spans="1:4" ht="15">
      <c r="A690" s="124"/>
      <c r="B690" s="99"/>
      <c r="C690" s="110"/>
      <c r="D690" s="110"/>
    </row>
    <row r="691" spans="1:4" ht="15">
      <c r="A691" s="124"/>
      <c r="B691" s="99"/>
      <c r="C691" s="110"/>
      <c r="D691" s="110"/>
    </row>
    <row r="692" spans="1:4" ht="15">
      <c r="A692" s="124"/>
      <c r="B692" s="99"/>
      <c r="C692" s="110"/>
      <c r="D692" s="110"/>
    </row>
    <row r="693" spans="1:4" ht="15">
      <c r="A693" s="124"/>
      <c r="B693" s="99"/>
      <c r="C693" s="110"/>
      <c r="D693" s="110"/>
    </row>
    <row r="694" spans="1:4" ht="15">
      <c r="A694" s="124"/>
      <c r="B694" s="99"/>
      <c r="C694" s="110"/>
      <c r="D694" s="110"/>
    </row>
    <row r="695" spans="1:4" ht="15">
      <c r="A695" s="124"/>
      <c r="B695" s="99"/>
      <c r="C695" s="110"/>
      <c r="D695" s="110"/>
    </row>
    <row r="696" spans="1:4" ht="15">
      <c r="A696" s="124"/>
      <c r="B696" s="99"/>
      <c r="C696" s="110"/>
      <c r="D696" s="110"/>
    </row>
    <row r="697" spans="1:4" ht="15">
      <c r="A697" s="124"/>
      <c r="B697" s="99"/>
      <c r="C697" s="110"/>
      <c r="D697" s="110"/>
    </row>
    <row r="698" spans="1:4" ht="15">
      <c r="A698" s="124"/>
      <c r="B698" s="99"/>
      <c r="C698" s="110"/>
      <c r="D698" s="110"/>
    </row>
    <row r="699" spans="1:4" ht="15">
      <c r="A699" s="124"/>
      <c r="B699" s="99"/>
      <c r="C699" s="110"/>
      <c r="D699" s="110"/>
    </row>
    <row r="700" spans="1:4" ht="15">
      <c r="A700" s="124"/>
      <c r="B700" s="99"/>
      <c r="C700" s="110"/>
      <c r="D700" s="110"/>
    </row>
    <row r="701" spans="1:4" ht="15">
      <c r="A701" s="124"/>
      <c r="B701" s="99"/>
      <c r="C701" s="110"/>
      <c r="D701" s="110"/>
    </row>
    <row r="702" spans="1:4" ht="15">
      <c r="A702" s="124"/>
      <c r="B702" s="99"/>
      <c r="C702" s="110"/>
      <c r="D702" s="110"/>
    </row>
    <row r="703" spans="1:4" ht="15">
      <c r="A703" s="124"/>
      <c r="B703" s="99"/>
      <c r="C703" s="110"/>
      <c r="D703" s="110"/>
    </row>
    <row r="704" spans="1:4" ht="15">
      <c r="A704" s="124"/>
      <c r="B704" s="99"/>
      <c r="C704" s="110"/>
      <c r="D704" s="110"/>
    </row>
    <row r="705" spans="1:4" ht="15">
      <c r="A705" s="124"/>
      <c r="B705" s="99"/>
      <c r="C705" s="110"/>
      <c r="D705" s="110"/>
    </row>
    <row r="706" spans="1:4" ht="15">
      <c r="A706" s="124"/>
      <c r="B706" s="99"/>
      <c r="C706" s="110"/>
      <c r="D706" s="110"/>
    </row>
    <row r="707" spans="1:4" ht="15">
      <c r="A707" s="124"/>
      <c r="B707" s="99"/>
      <c r="C707" s="110"/>
      <c r="D707" s="110"/>
    </row>
    <row r="708" spans="1:4" ht="15">
      <c r="A708" s="124"/>
      <c r="B708" s="99"/>
      <c r="C708" s="110"/>
      <c r="D708" s="110"/>
    </row>
    <row r="709" spans="1:4" ht="15">
      <c r="A709" s="124"/>
      <c r="B709" s="99"/>
      <c r="C709" s="110"/>
      <c r="D709" s="110"/>
    </row>
    <row r="710" spans="1:4" ht="15">
      <c r="A710" s="124"/>
      <c r="B710" s="99"/>
      <c r="C710" s="110"/>
      <c r="D710" s="110"/>
    </row>
    <row r="711" spans="1:4" ht="15">
      <c r="A711" s="124"/>
      <c r="B711" s="99"/>
      <c r="C711" s="110"/>
      <c r="D711" s="110"/>
    </row>
    <row r="712" spans="1:4" ht="15">
      <c r="A712" s="124"/>
      <c r="B712" s="99"/>
      <c r="C712" s="110"/>
      <c r="D712" s="110"/>
    </row>
    <row r="713" spans="1:4" ht="15">
      <c r="A713" s="124"/>
      <c r="B713" s="99"/>
      <c r="C713" s="110"/>
      <c r="D713" s="110"/>
    </row>
    <row r="714" spans="1:4" ht="15">
      <c r="A714" s="124"/>
      <c r="B714" s="99"/>
      <c r="C714" s="110"/>
      <c r="D714" s="110"/>
    </row>
    <row r="715" spans="1:4" ht="15">
      <c r="A715" s="124"/>
      <c r="B715" s="99"/>
      <c r="C715" s="110"/>
      <c r="D715" s="110"/>
    </row>
    <row r="716" spans="1:4" ht="15">
      <c r="A716" s="124"/>
      <c r="B716" s="99"/>
      <c r="C716" s="110"/>
      <c r="D716" s="110"/>
    </row>
    <row r="717" spans="1:4" ht="15">
      <c r="A717" s="124"/>
      <c r="B717" s="99"/>
      <c r="C717" s="110"/>
      <c r="D717" s="110"/>
    </row>
    <row r="718" spans="1:4" ht="15">
      <c r="A718" s="124"/>
      <c r="B718" s="99"/>
      <c r="C718" s="110"/>
      <c r="D718" s="110"/>
    </row>
    <row r="719" spans="1:4" ht="15">
      <c r="A719" s="124"/>
      <c r="B719" s="99"/>
      <c r="C719" s="110"/>
      <c r="D719" s="110"/>
    </row>
    <row r="720" spans="1:4" ht="15">
      <c r="A720" s="124"/>
      <c r="B720" s="99"/>
      <c r="C720" s="110"/>
      <c r="D720" s="110"/>
    </row>
    <row r="721" spans="1:4" ht="15">
      <c r="A721" s="124"/>
      <c r="B721" s="99"/>
      <c r="C721" s="110"/>
      <c r="D721" s="110"/>
    </row>
    <row r="722" spans="1:4" ht="15">
      <c r="A722" s="124"/>
      <c r="B722" s="99"/>
      <c r="C722" s="110"/>
      <c r="D722" s="110"/>
    </row>
    <row r="723" spans="1:4" ht="15">
      <c r="A723" s="124"/>
      <c r="B723" s="99"/>
      <c r="C723" s="110"/>
      <c r="D723" s="110"/>
    </row>
    <row r="724" spans="1:4" ht="15">
      <c r="A724" s="124"/>
      <c r="B724" s="99"/>
      <c r="C724" s="110"/>
      <c r="D724" s="110"/>
    </row>
    <row r="725" spans="1:4" ht="15">
      <c r="A725" s="124"/>
      <c r="B725" s="99"/>
      <c r="C725" s="110"/>
      <c r="D725" s="110"/>
    </row>
    <row r="726" spans="1:4" ht="15">
      <c r="A726" s="124"/>
      <c r="B726" s="99"/>
      <c r="C726" s="110"/>
      <c r="D726" s="110"/>
    </row>
    <row r="727" spans="1:4" ht="15">
      <c r="A727" s="124"/>
      <c r="B727" s="99"/>
      <c r="C727" s="110"/>
      <c r="D727" s="110"/>
    </row>
    <row r="728" spans="1:4" ht="15">
      <c r="A728" s="124"/>
      <c r="B728" s="99"/>
      <c r="C728" s="110"/>
      <c r="D728" s="110"/>
    </row>
    <row r="729" spans="1:4" ht="15">
      <c r="A729" s="124"/>
      <c r="B729" s="99"/>
      <c r="C729" s="110"/>
      <c r="D729" s="110"/>
    </row>
    <row r="730" spans="1:4" ht="15">
      <c r="A730" s="124"/>
      <c r="B730" s="99"/>
      <c r="C730" s="110"/>
      <c r="D730" s="110"/>
    </row>
    <row r="731" spans="1:4" ht="15">
      <c r="A731" s="124"/>
      <c r="B731" s="99"/>
      <c r="C731" s="110"/>
      <c r="D731" s="110"/>
    </row>
    <row r="732" spans="1:4" ht="15">
      <c r="A732" s="124"/>
      <c r="B732" s="99"/>
      <c r="C732" s="110"/>
      <c r="D732" s="110"/>
    </row>
    <row r="733" spans="1:4" ht="15">
      <c r="A733" s="124"/>
      <c r="B733" s="99"/>
      <c r="C733" s="110"/>
      <c r="D733" s="110"/>
    </row>
    <row r="734" spans="1:4" ht="15">
      <c r="A734" s="124"/>
      <c r="B734" s="99"/>
      <c r="C734" s="110"/>
      <c r="D734" s="110"/>
    </row>
    <row r="735" spans="1:4" ht="15">
      <c r="A735" s="124"/>
      <c r="B735" s="99"/>
      <c r="C735" s="110"/>
      <c r="D735" s="110"/>
    </row>
    <row r="736" spans="1:4" ht="15">
      <c r="A736" s="124"/>
      <c r="B736" s="99"/>
      <c r="C736" s="110"/>
      <c r="D736" s="110"/>
    </row>
    <row r="737" spans="1:4" ht="15">
      <c r="A737" s="124"/>
      <c r="B737" s="99"/>
      <c r="C737" s="110"/>
      <c r="D737" s="110"/>
    </row>
    <row r="738" spans="1:4" ht="15">
      <c r="A738" s="124"/>
      <c r="B738" s="99"/>
      <c r="C738" s="110"/>
      <c r="D738" s="110"/>
    </row>
    <row r="739" spans="1:4" ht="15">
      <c r="A739" s="124"/>
      <c r="B739" s="99"/>
      <c r="C739" s="110"/>
      <c r="D739" s="110"/>
    </row>
    <row r="740" spans="1:4" ht="15">
      <c r="A740" s="124"/>
      <c r="B740" s="99"/>
      <c r="C740" s="110"/>
      <c r="D740" s="110"/>
    </row>
    <row r="741" spans="1:4" ht="15">
      <c r="A741" s="124"/>
      <c r="B741" s="99"/>
      <c r="C741" s="110"/>
      <c r="D741" s="110"/>
    </row>
    <row r="742" spans="1:4" ht="15">
      <c r="A742" s="124"/>
      <c r="B742" s="99"/>
      <c r="C742" s="110"/>
      <c r="D742" s="110"/>
    </row>
    <row r="743" spans="1:4" ht="15">
      <c r="A743" s="124"/>
      <c r="B743" s="99"/>
      <c r="C743" s="110"/>
      <c r="D743" s="110"/>
    </row>
    <row r="744" spans="1:4" ht="15">
      <c r="A744" s="124"/>
      <c r="B744" s="99"/>
      <c r="C744" s="110"/>
      <c r="D744" s="110"/>
    </row>
    <row r="745" spans="1:4" ht="15">
      <c r="A745" s="124"/>
      <c r="B745" s="99"/>
      <c r="C745" s="110"/>
      <c r="D745" s="110"/>
    </row>
    <row r="746" spans="1:4" ht="15">
      <c r="A746" s="124"/>
      <c r="B746" s="99"/>
      <c r="C746" s="110"/>
      <c r="D746" s="110"/>
    </row>
    <row r="747" spans="1:4" ht="15">
      <c r="A747" s="124"/>
      <c r="B747" s="99"/>
      <c r="C747" s="110"/>
      <c r="D747" s="110"/>
    </row>
    <row r="748" spans="1:4" ht="15">
      <c r="A748" s="124"/>
      <c r="B748" s="99"/>
      <c r="C748" s="110"/>
      <c r="D748" s="110"/>
    </row>
    <row r="749" spans="1:4" ht="15">
      <c r="A749" s="124"/>
      <c r="B749" s="99"/>
      <c r="C749" s="110"/>
      <c r="D749" s="110"/>
    </row>
    <row r="750" spans="1:4" ht="15">
      <c r="A750" s="124"/>
      <c r="B750" s="99"/>
      <c r="C750" s="110"/>
      <c r="D750" s="110"/>
    </row>
    <row r="751" spans="1:4" ht="15">
      <c r="A751" s="124"/>
      <c r="B751" s="99"/>
      <c r="C751" s="110"/>
      <c r="D751" s="110"/>
    </row>
    <row r="752" spans="1:4" ht="15">
      <c r="A752" s="124"/>
      <c r="B752" s="99"/>
      <c r="C752" s="110"/>
      <c r="D752" s="110"/>
    </row>
    <row r="753" spans="1:4" ht="15">
      <c r="A753" s="124"/>
      <c r="B753" s="99"/>
      <c r="C753" s="110"/>
      <c r="D753" s="110"/>
    </row>
    <row r="754" spans="1:4" ht="15">
      <c r="A754" s="124"/>
      <c r="B754" s="99"/>
      <c r="C754" s="110"/>
      <c r="D754" s="110"/>
    </row>
    <row r="755" spans="1:4" ht="15">
      <c r="A755" s="124"/>
      <c r="B755" s="99"/>
      <c r="C755" s="110"/>
      <c r="D755" s="110"/>
    </row>
    <row r="756" spans="1:4" ht="15">
      <c r="A756" s="124"/>
      <c r="B756" s="99"/>
      <c r="C756" s="110"/>
      <c r="D756" s="110"/>
    </row>
    <row r="757" spans="1:4" ht="15">
      <c r="A757" s="124"/>
      <c r="B757" s="99"/>
      <c r="C757" s="110"/>
      <c r="D757" s="110"/>
    </row>
    <row r="758" spans="1:4" ht="15">
      <c r="A758" s="124"/>
      <c r="B758" s="99"/>
      <c r="C758" s="110"/>
      <c r="D758" s="110"/>
    </row>
    <row r="759" spans="1:4" ht="15">
      <c r="A759" s="124"/>
      <c r="B759" s="99"/>
      <c r="C759" s="110"/>
      <c r="D759" s="110"/>
    </row>
    <row r="760" spans="1:4" ht="15">
      <c r="A760" s="124"/>
      <c r="B760" s="99"/>
      <c r="C760" s="110"/>
      <c r="D760" s="110"/>
    </row>
    <row r="761" spans="1:4" ht="15">
      <c r="A761" s="124"/>
      <c r="B761" s="99"/>
      <c r="C761" s="110"/>
      <c r="D761" s="110"/>
    </row>
    <row r="762" spans="1:4" ht="15">
      <c r="A762" s="124"/>
      <c r="B762" s="99"/>
      <c r="C762" s="110"/>
      <c r="D762" s="110"/>
    </row>
    <row r="763" spans="1:4" ht="15">
      <c r="A763" s="124"/>
      <c r="B763" s="99"/>
      <c r="C763" s="110"/>
      <c r="D763" s="110"/>
    </row>
    <row r="764" spans="1:4" ht="15">
      <c r="A764" s="124"/>
      <c r="B764" s="99"/>
      <c r="C764" s="110"/>
      <c r="D764" s="110"/>
    </row>
    <row r="765" spans="1:4" ht="15">
      <c r="A765" s="124"/>
      <c r="B765" s="99"/>
      <c r="C765" s="110"/>
      <c r="D765" s="110"/>
    </row>
    <row r="766" spans="1:4" ht="15">
      <c r="A766" s="124"/>
      <c r="B766" s="99"/>
      <c r="C766" s="110"/>
      <c r="D766" s="110"/>
    </row>
    <row r="767" spans="1:4" ht="15">
      <c r="A767" s="124"/>
      <c r="B767" s="99"/>
      <c r="C767" s="110"/>
      <c r="D767" s="110"/>
    </row>
    <row r="768" spans="1:4" ht="15">
      <c r="A768" s="124"/>
      <c r="B768" s="99"/>
      <c r="C768" s="110"/>
      <c r="D768" s="110"/>
    </row>
    <row r="769" spans="1:4" ht="15">
      <c r="A769" s="124"/>
      <c r="B769" s="99"/>
      <c r="C769" s="110"/>
      <c r="D769" s="110"/>
    </row>
    <row r="770" spans="1:4" ht="15">
      <c r="A770" s="124"/>
      <c r="B770" s="99"/>
      <c r="C770" s="110"/>
      <c r="D770" s="110"/>
    </row>
    <row r="771" spans="1:4" ht="15">
      <c r="A771" s="124"/>
      <c r="B771" s="99"/>
      <c r="C771" s="110"/>
      <c r="D771" s="110"/>
    </row>
    <row r="772" spans="1:4" ht="15">
      <c r="A772" s="124"/>
      <c r="B772" s="99"/>
      <c r="C772" s="110"/>
      <c r="D772" s="110"/>
    </row>
    <row r="773" spans="1:4" ht="15">
      <c r="A773" s="124"/>
      <c r="B773" s="99"/>
      <c r="C773" s="110"/>
      <c r="D773" s="110"/>
    </row>
    <row r="774" spans="1:4" ht="15">
      <c r="A774" s="124"/>
      <c r="B774" s="99"/>
      <c r="C774" s="110"/>
      <c r="D774" s="110"/>
    </row>
    <row r="775" spans="1:4" ht="15">
      <c r="A775" s="124"/>
      <c r="B775" s="99"/>
      <c r="C775" s="110"/>
      <c r="D775" s="110"/>
    </row>
    <row r="776" spans="1:4" ht="15">
      <c r="A776" s="124"/>
      <c r="B776" s="99"/>
      <c r="C776" s="110"/>
      <c r="D776" s="110"/>
    </row>
    <row r="777" spans="1:4" ht="15">
      <c r="A777" s="124"/>
      <c r="B777" s="99"/>
      <c r="C777" s="110"/>
      <c r="D777" s="110"/>
    </row>
    <row r="778" spans="1:4" ht="15">
      <c r="A778" s="124"/>
      <c r="B778" s="99"/>
      <c r="C778" s="110"/>
      <c r="D778" s="110"/>
    </row>
    <row r="779" spans="1:4" ht="15">
      <c r="A779" s="124"/>
      <c r="B779" s="99"/>
      <c r="C779" s="110"/>
      <c r="D779" s="110"/>
    </row>
    <row r="780" spans="1:4" ht="15">
      <c r="A780" s="124"/>
      <c r="B780" s="99"/>
      <c r="C780" s="110"/>
      <c r="D780" s="110"/>
    </row>
    <row r="781" spans="1:4" ht="15">
      <c r="A781" s="124"/>
      <c r="B781" s="99"/>
      <c r="C781" s="110"/>
      <c r="D781" s="110"/>
    </row>
    <row r="782" spans="1:4" ht="15">
      <c r="A782" s="124"/>
      <c r="B782" s="99"/>
      <c r="C782" s="110"/>
      <c r="D782" s="110"/>
    </row>
    <row r="783" spans="1:4" ht="15">
      <c r="A783" s="124"/>
      <c r="B783" s="99"/>
      <c r="C783" s="110"/>
      <c r="D783" s="110"/>
    </row>
    <row r="784" spans="1:4" ht="15">
      <c r="A784" s="124"/>
      <c r="B784" s="99"/>
      <c r="C784" s="110"/>
      <c r="D784" s="110"/>
    </row>
    <row r="785" spans="1:4" ht="15">
      <c r="A785" s="124"/>
      <c r="B785" s="99"/>
      <c r="C785" s="110"/>
      <c r="D785" s="110"/>
    </row>
    <row r="786" spans="1:4" ht="15">
      <c r="A786" s="124"/>
      <c r="B786" s="99"/>
      <c r="C786" s="110"/>
      <c r="D786" s="110"/>
    </row>
    <row r="787" spans="1:4" ht="15">
      <c r="A787" s="124"/>
      <c r="B787" s="99"/>
      <c r="C787" s="110"/>
      <c r="D787" s="110"/>
    </row>
    <row r="788" spans="1:4" ht="15">
      <c r="A788" s="124"/>
      <c r="B788" s="99"/>
      <c r="C788" s="110"/>
      <c r="D788" s="110"/>
    </row>
    <row r="789" spans="1:4" ht="15">
      <c r="A789" s="124"/>
      <c r="B789" s="99"/>
      <c r="C789" s="110"/>
      <c r="D789" s="110"/>
    </row>
    <row r="790" spans="1:4" ht="15">
      <c r="A790" s="124"/>
      <c r="B790" s="99"/>
      <c r="C790" s="110"/>
      <c r="D790" s="110"/>
    </row>
    <row r="791" spans="1:4" ht="15">
      <c r="A791" s="124"/>
      <c r="B791" s="99"/>
      <c r="C791" s="110"/>
      <c r="D791" s="110"/>
    </row>
    <row r="792" spans="1:4" ht="15">
      <c r="A792" s="124"/>
      <c r="B792" s="99"/>
      <c r="C792" s="110"/>
      <c r="D792" s="110"/>
    </row>
    <row r="793" spans="1:4" ht="15">
      <c r="A793" s="124"/>
      <c r="B793" s="99"/>
      <c r="C793" s="110"/>
      <c r="D793" s="110"/>
    </row>
    <row r="794" spans="1:4" ht="15">
      <c r="A794" s="124"/>
      <c r="B794" s="99"/>
      <c r="C794" s="110"/>
      <c r="D794" s="110"/>
    </row>
    <row r="795" spans="1:4" ht="15">
      <c r="A795" s="124"/>
      <c r="B795" s="99"/>
      <c r="C795" s="110"/>
      <c r="D795" s="110"/>
    </row>
    <row r="796" spans="1:4" ht="15">
      <c r="A796" s="124"/>
      <c r="B796" s="99"/>
      <c r="C796" s="110"/>
      <c r="D796" s="110"/>
    </row>
    <row r="797" spans="1:4" ht="15">
      <c r="A797" s="124"/>
      <c r="B797" s="99"/>
      <c r="C797" s="110"/>
      <c r="D797" s="110"/>
    </row>
    <row r="798" spans="1:4" ht="15">
      <c r="A798" s="124"/>
      <c r="B798" s="99"/>
      <c r="C798" s="110"/>
      <c r="D798" s="110"/>
    </row>
    <row r="799" spans="1:4" ht="15">
      <c r="A799" s="124"/>
      <c r="B799" s="99"/>
      <c r="C799" s="110"/>
      <c r="D799" s="110"/>
    </row>
    <row r="800" spans="1:4" ht="15">
      <c r="A800" s="124"/>
      <c r="B800" s="99"/>
      <c r="C800" s="110"/>
      <c r="D800" s="110"/>
    </row>
    <row r="801" spans="1:4" ht="15">
      <c r="A801" s="124"/>
      <c r="B801" s="99"/>
      <c r="C801" s="110"/>
      <c r="D801" s="110"/>
    </row>
    <row r="802" spans="1:4" ht="15">
      <c r="A802" s="124"/>
      <c r="B802" s="99"/>
      <c r="C802" s="110"/>
      <c r="D802" s="110"/>
    </row>
    <row r="803" spans="1:4" ht="15">
      <c r="A803" s="124"/>
      <c r="B803" s="99"/>
      <c r="C803" s="110"/>
      <c r="D803" s="110"/>
    </row>
    <row r="804" spans="1:4" ht="15">
      <c r="A804" s="124"/>
      <c r="B804" s="99"/>
      <c r="C804" s="110"/>
      <c r="D804" s="110"/>
    </row>
    <row r="805" spans="1:4" ht="15">
      <c r="A805" s="124"/>
      <c r="B805" s="99"/>
      <c r="C805" s="110"/>
      <c r="D805" s="110"/>
    </row>
    <row r="806" spans="1:4" ht="15">
      <c r="A806" s="124"/>
      <c r="B806" s="99"/>
      <c r="C806" s="110"/>
      <c r="D806" s="110"/>
    </row>
    <row r="807" spans="1:4" ht="15">
      <c r="A807" s="124"/>
      <c r="B807" s="99"/>
      <c r="C807" s="110"/>
      <c r="D807" s="110"/>
    </row>
    <row r="808" spans="1:4" ht="15">
      <c r="A808" s="124"/>
      <c r="B808" s="99"/>
      <c r="C808" s="110"/>
      <c r="D808" s="110"/>
    </row>
    <row r="809" spans="1:4" ht="15">
      <c r="A809" s="124"/>
      <c r="B809" s="99"/>
      <c r="C809" s="110"/>
      <c r="D809" s="110"/>
    </row>
    <row r="810" spans="1:4" ht="15">
      <c r="A810" s="124"/>
      <c r="B810" s="99"/>
      <c r="C810" s="110"/>
      <c r="D810" s="110"/>
    </row>
    <row r="811" spans="1:4" ht="15">
      <c r="A811" s="124"/>
      <c r="B811" s="99"/>
      <c r="C811" s="110"/>
      <c r="D811" s="110"/>
    </row>
    <row r="812" spans="1:4" ht="15">
      <c r="A812" s="124"/>
      <c r="B812" s="99"/>
      <c r="C812" s="110"/>
      <c r="D812" s="110"/>
    </row>
    <row r="813" spans="1:4" ht="15">
      <c r="A813" s="124"/>
      <c r="B813" s="99"/>
      <c r="C813" s="110"/>
      <c r="D813" s="110"/>
    </row>
    <row r="814" spans="1:4" ht="15">
      <c r="A814" s="124"/>
      <c r="B814" s="99"/>
      <c r="C814" s="110"/>
      <c r="D814" s="110"/>
    </row>
    <row r="815" spans="1:4" ht="15">
      <c r="A815" s="124"/>
      <c r="B815" s="99"/>
      <c r="C815" s="110"/>
      <c r="D815" s="110"/>
    </row>
    <row r="816" spans="1:4" ht="15">
      <c r="A816" s="124"/>
      <c r="B816" s="99"/>
      <c r="C816" s="110"/>
      <c r="D816" s="110"/>
    </row>
    <row r="817" spans="1:4" ht="15">
      <c r="A817" s="124"/>
      <c r="B817" s="99"/>
      <c r="C817" s="110"/>
      <c r="D817" s="110"/>
    </row>
    <row r="818" spans="1:4" ht="15">
      <c r="A818" s="124"/>
      <c r="B818" s="99"/>
      <c r="C818" s="110"/>
      <c r="D818" s="110"/>
    </row>
    <row r="819" spans="1:4" ht="15">
      <c r="A819" s="124"/>
      <c r="B819" s="99"/>
      <c r="C819" s="110"/>
      <c r="D819" s="110"/>
    </row>
    <row r="820" spans="1:4" ht="15">
      <c r="A820" s="124"/>
      <c r="B820" s="99"/>
      <c r="C820" s="110"/>
      <c r="D820" s="110"/>
    </row>
    <row r="821" spans="1:4" ht="15">
      <c r="A821" s="124"/>
      <c r="B821" s="99"/>
      <c r="C821" s="110"/>
      <c r="D821" s="110"/>
    </row>
    <row r="822" spans="1:4" ht="15">
      <c r="A822" s="124"/>
      <c r="B822" s="99"/>
      <c r="C822" s="110"/>
      <c r="D822" s="110"/>
    </row>
    <row r="823" spans="1:4" ht="15">
      <c r="A823" s="124"/>
      <c r="B823" s="99"/>
      <c r="C823" s="110"/>
      <c r="D823" s="110"/>
    </row>
    <row r="824" spans="1:4" ht="15">
      <c r="A824" s="124"/>
      <c r="B824" s="99"/>
      <c r="C824" s="110"/>
      <c r="D824" s="110"/>
    </row>
    <row r="825" spans="1:4" ht="15">
      <c r="A825" s="124"/>
      <c r="B825" s="99"/>
      <c r="C825" s="110"/>
      <c r="D825" s="110"/>
    </row>
    <row r="826" spans="1:4" ht="15">
      <c r="A826" s="124"/>
      <c r="B826" s="99"/>
      <c r="C826" s="110"/>
      <c r="D826" s="110"/>
    </row>
    <row r="827" spans="1:4" ht="15">
      <c r="A827" s="124"/>
      <c r="B827" s="99"/>
      <c r="C827" s="110"/>
      <c r="D827" s="110"/>
    </row>
    <row r="828" spans="1:4" ht="15">
      <c r="A828" s="124"/>
      <c r="B828" s="99"/>
      <c r="C828" s="110"/>
      <c r="D828" s="110"/>
    </row>
    <row r="829" spans="1:4" ht="15">
      <c r="A829" s="124"/>
      <c r="B829" s="99"/>
      <c r="C829" s="110"/>
      <c r="D829" s="110"/>
    </row>
    <row r="830" spans="1:4" ht="15">
      <c r="A830" s="124"/>
      <c r="B830" s="99"/>
      <c r="C830" s="110"/>
      <c r="D830" s="110"/>
    </row>
    <row r="831" spans="1:4" ht="15">
      <c r="A831" s="124"/>
      <c r="B831" s="99"/>
      <c r="C831" s="110"/>
      <c r="D831" s="110"/>
    </row>
    <row r="832" spans="1:4" ht="15">
      <c r="A832" s="124"/>
      <c r="B832" s="99"/>
      <c r="C832" s="110"/>
      <c r="D832" s="110"/>
    </row>
    <row r="833" spans="1:4" ht="15">
      <c r="A833" s="124"/>
      <c r="B833" s="99"/>
      <c r="C833" s="110"/>
      <c r="D833" s="110"/>
    </row>
    <row r="834" spans="1:4" ht="15">
      <c r="A834" s="124"/>
      <c r="B834" s="99"/>
      <c r="C834" s="110"/>
      <c r="D834" s="110"/>
    </row>
    <row r="835" spans="1:4" ht="15">
      <c r="A835" s="124"/>
      <c r="B835" s="99"/>
      <c r="C835" s="110"/>
      <c r="D835" s="110"/>
    </row>
    <row r="836" spans="1:4" ht="15">
      <c r="A836" s="124"/>
      <c r="B836" s="99"/>
      <c r="C836" s="110"/>
      <c r="D836" s="110"/>
    </row>
    <row r="837" spans="1:4" ht="15">
      <c r="A837" s="124"/>
      <c r="B837" s="99"/>
      <c r="C837" s="110"/>
      <c r="D837" s="110"/>
    </row>
    <row r="838" spans="1:4" ht="15">
      <c r="A838" s="124"/>
      <c r="B838" s="99"/>
      <c r="C838" s="110"/>
      <c r="D838" s="110"/>
    </row>
    <row r="839" spans="1:4" ht="15">
      <c r="A839" s="124"/>
      <c r="B839" s="99"/>
      <c r="C839" s="110"/>
      <c r="D839" s="110"/>
    </row>
    <row r="840" spans="1:4" ht="15">
      <c r="A840" s="124"/>
      <c r="B840" s="99"/>
      <c r="C840" s="110"/>
      <c r="D840" s="110"/>
    </row>
    <row r="841" spans="1:4" ht="15">
      <c r="A841" s="124"/>
      <c r="B841" s="99"/>
      <c r="C841" s="110"/>
      <c r="D841" s="110"/>
    </row>
    <row r="842" spans="1:4" ht="15">
      <c r="A842" s="124"/>
      <c r="B842" s="99"/>
      <c r="C842" s="110"/>
      <c r="D842" s="110"/>
    </row>
    <row r="843" spans="1:4" ht="15">
      <c r="A843" s="124"/>
      <c r="B843" s="99"/>
      <c r="C843" s="110"/>
      <c r="D843" s="110"/>
    </row>
    <row r="844" spans="1:4" ht="15">
      <c r="A844" s="124"/>
      <c r="B844" s="99"/>
      <c r="C844" s="110"/>
      <c r="D844" s="110"/>
    </row>
    <row r="845" spans="1:4" ht="15">
      <c r="A845" s="124"/>
      <c r="B845" s="99"/>
      <c r="C845" s="110"/>
      <c r="D845" s="110"/>
    </row>
    <row r="846" spans="1:4" ht="15">
      <c r="A846" s="124"/>
      <c r="B846" s="99"/>
      <c r="C846" s="110"/>
      <c r="D846" s="110"/>
    </row>
    <row r="847" spans="1:4" ht="15">
      <c r="A847" s="124"/>
      <c r="B847" s="99"/>
      <c r="C847" s="110"/>
      <c r="D847" s="110"/>
    </row>
    <row r="848" spans="1:4" ht="15">
      <c r="A848" s="124"/>
      <c r="B848" s="99"/>
      <c r="C848" s="110"/>
      <c r="D848" s="110"/>
    </row>
    <row r="849" spans="1:4" ht="15">
      <c r="A849" s="124"/>
      <c r="B849" s="99"/>
      <c r="C849" s="110"/>
      <c r="D849" s="110"/>
    </row>
    <row r="850" spans="1:4" ht="15">
      <c r="A850" s="124"/>
      <c r="B850" s="99"/>
      <c r="C850" s="110"/>
      <c r="D850" s="110"/>
    </row>
    <row r="851" spans="1:4" ht="15">
      <c r="A851" s="124"/>
      <c r="B851" s="99"/>
      <c r="C851" s="110"/>
      <c r="D851" s="110"/>
    </row>
    <row r="852" spans="1:4" ht="15">
      <c r="A852" s="124"/>
      <c r="B852" s="99"/>
      <c r="C852" s="110"/>
      <c r="D852" s="110"/>
    </row>
    <row r="853" spans="1:4" ht="15">
      <c r="A853" s="124"/>
      <c r="B853" s="99"/>
      <c r="C853" s="110"/>
      <c r="D853" s="110"/>
    </row>
    <row r="854" spans="1:4" ht="15">
      <c r="A854" s="124"/>
      <c r="B854" s="99"/>
      <c r="C854" s="110"/>
      <c r="D854" s="110"/>
    </row>
    <row r="855" spans="1:4" ht="15">
      <c r="A855" s="124"/>
      <c r="B855" s="99"/>
      <c r="C855" s="110"/>
      <c r="D855" s="110"/>
    </row>
    <row r="856" spans="1:4" ht="15">
      <c r="A856" s="124"/>
      <c r="B856" s="99"/>
      <c r="C856" s="110"/>
      <c r="D856" s="110"/>
    </row>
    <row r="857" spans="1:4" ht="15">
      <c r="A857" s="124"/>
      <c r="B857" s="99"/>
      <c r="C857" s="110"/>
      <c r="D857" s="110"/>
    </row>
    <row r="858" spans="1:4" ht="15">
      <c r="A858" s="124"/>
      <c r="B858" s="99"/>
      <c r="C858" s="110"/>
      <c r="D858" s="110"/>
    </row>
    <row r="859" spans="1:4" ht="15">
      <c r="A859" s="124"/>
      <c r="B859" s="99"/>
      <c r="C859" s="110"/>
      <c r="D859" s="110"/>
    </row>
    <row r="860" spans="1:4" ht="15">
      <c r="A860" s="124"/>
      <c r="B860" s="99"/>
      <c r="C860" s="110"/>
      <c r="D860" s="110"/>
    </row>
    <row r="861" spans="1:4" ht="15">
      <c r="A861" s="124"/>
      <c r="B861" s="99"/>
      <c r="C861" s="110"/>
      <c r="D861" s="110"/>
    </row>
    <row r="862" spans="1:4" ht="15">
      <c r="A862" s="124"/>
      <c r="B862" s="99"/>
      <c r="C862" s="110"/>
      <c r="D862" s="110"/>
    </row>
    <row r="863" spans="1:4" ht="15">
      <c r="A863" s="124"/>
      <c r="B863" s="99"/>
      <c r="C863" s="110"/>
      <c r="D863" s="110"/>
    </row>
    <row r="864" spans="1:4" ht="15">
      <c r="A864" s="124"/>
      <c r="B864" s="99"/>
      <c r="C864" s="110"/>
      <c r="D864" s="110"/>
    </row>
    <row r="865" spans="1:4" ht="15">
      <c r="A865" s="124"/>
      <c r="B865" s="99"/>
      <c r="C865" s="110"/>
      <c r="D865" s="110"/>
    </row>
    <row r="866" spans="1:4" ht="15">
      <c r="A866" s="124"/>
      <c r="B866" s="99"/>
      <c r="C866" s="110"/>
      <c r="D866" s="110"/>
    </row>
    <row r="867" spans="1:4" ht="15">
      <c r="A867" s="124"/>
      <c r="B867" s="99"/>
      <c r="C867" s="110"/>
      <c r="D867" s="110"/>
    </row>
    <row r="868" spans="1:4" ht="15">
      <c r="A868" s="124"/>
      <c r="B868" s="99"/>
      <c r="C868" s="110"/>
      <c r="D868" s="110"/>
    </row>
    <row r="869" spans="1:4" ht="15">
      <c r="A869" s="124"/>
      <c r="B869" s="99"/>
      <c r="C869" s="110"/>
      <c r="D869" s="110"/>
    </row>
    <row r="870" spans="1:4" ht="15">
      <c r="A870" s="124"/>
      <c r="B870" s="99"/>
      <c r="C870" s="110"/>
      <c r="D870" s="110"/>
    </row>
    <row r="871" spans="1:4" ht="15">
      <c r="A871" s="124"/>
      <c r="B871" s="99"/>
      <c r="C871" s="110"/>
      <c r="D871" s="110"/>
    </row>
    <row r="872" spans="1:4" ht="15">
      <c r="A872" s="124"/>
      <c r="B872" s="99"/>
      <c r="C872" s="110"/>
      <c r="D872" s="110"/>
    </row>
    <row r="873" spans="1:4" ht="15">
      <c r="A873" s="124"/>
      <c r="B873" s="99"/>
      <c r="C873" s="110"/>
      <c r="D873" s="110"/>
    </row>
    <row r="874" spans="1:4" ht="15">
      <c r="A874" s="124"/>
      <c r="B874" s="99"/>
      <c r="C874" s="110"/>
      <c r="D874" s="110"/>
    </row>
    <row r="875" spans="1:4" ht="15">
      <c r="A875" s="124"/>
      <c r="B875" s="99"/>
      <c r="C875" s="110"/>
      <c r="D875" s="110"/>
    </row>
    <row r="876" spans="1:4" ht="15">
      <c r="A876" s="124"/>
      <c r="B876" s="99"/>
      <c r="C876" s="110"/>
      <c r="D876" s="110"/>
    </row>
    <row r="877" spans="1:4" ht="15">
      <c r="A877" s="124"/>
      <c r="B877" s="99"/>
      <c r="C877" s="110"/>
      <c r="D877" s="110"/>
    </row>
    <row r="878" spans="1:4" ht="15">
      <c r="A878" s="124"/>
      <c r="B878" s="99"/>
      <c r="C878" s="110"/>
      <c r="D878" s="110"/>
    </row>
    <row r="879" spans="1:4" ht="15">
      <c r="A879" s="124"/>
      <c r="B879" s="99"/>
      <c r="C879" s="110"/>
      <c r="D879" s="110"/>
    </row>
    <row r="880" spans="1:4" ht="15">
      <c r="A880" s="124"/>
      <c r="B880" s="99"/>
      <c r="C880" s="110"/>
      <c r="D880" s="110"/>
    </row>
    <row r="881" spans="1:4" ht="15">
      <c r="A881" s="124"/>
      <c r="B881" s="99"/>
      <c r="C881" s="110"/>
      <c r="D881" s="110"/>
    </row>
    <row r="882" spans="1:4" ht="15">
      <c r="A882" s="124"/>
      <c r="B882" s="99"/>
      <c r="C882" s="110"/>
      <c r="D882" s="110"/>
    </row>
    <row r="883" spans="1:4" ht="15">
      <c r="A883" s="124"/>
      <c r="B883" s="99"/>
      <c r="C883" s="110"/>
      <c r="D883" s="110"/>
    </row>
    <row r="884" spans="1:4" ht="15">
      <c r="A884" s="124"/>
      <c r="B884" s="99"/>
      <c r="C884" s="110"/>
      <c r="D884" s="110"/>
    </row>
    <row r="885" spans="1:4" ht="15">
      <c r="A885" s="124"/>
      <c r="B885" s="99"/>
      <c r="C885" s="110"/>
      <c r="D885" s="110"/>
    </row>
    <row r="886" spans="1:4" ht="15">
      <c r="A886" s="124"/>
      <c r="B886" s="99"/>
      <c r="C886" s="110"/>
      <c r="D886" s="110"/>
    </row>
    <row r="887" spans="1:4" ht="15">
      <c r="A887" s="124"/>
      <c r="B887" s="99"/>
      <c r="C887" s="110"/>
      <c r="D887" s="110"/>
    </row>
    <row r="888" spans="1:4" ht="15">
      <c r="A888" s="124"/>
      <c r="B888" s="99"/>
      <c r="C888" s="110"/>
      <c r="D888" s="110"/>
    </row>
    <row r="889" spans="1:4" ht="15">
      <c r="A889" s="124"/>
      <c r="B889" s="99"/>
      <c r="C889" s="110"/>
      <c r="D889" s="110"/>
    </row>
    <row r="890" spans="1:4" ht="15">
      <c r="A890" s="124"/>
      <c r="B890" s="99"/>
      <c r="C890" s="110"/>
      <c r="D890" s="110"/>
    </row>
    <row r="891" spans="1:4" ht="15">
      <c r="A891" s="124"/>
      <c r="B891" s="99"/>
      <c r="C891" s="110"/>
      <c r="D891" s="110"/>
    </row>
    <row r="892" spans="1:4" ht="15">
      <c r="A892" s="124"/>
      <c r="B892" s="99"/>
      <c r="C892" s="110"/>
      <c r="D892" s="110"/>
    </row>
    <row r="893" spans="1:4" ht="15">
      <c r="A893" s="124"/>
      <c r="B893" s="99"/>
      <c r="C893" s="110"/>
      <c r="D893" s="110"/>
    </row>
    <row r="894" spans="1:4" ht="15">
      <c r="A894" s="124"/>
      <c r="B894" s="99"/>
      <c r="C894" s="110"/>
      <c r="D894" s="110"/>
    </row>
    <row r="895" spans="1:4" ht="15">
      <c r="A895" s="124"/>
      <c r="B895" s="99"/>
      <c r="C895" s="110"/>
      <c r="D895" s="110"/>
    </row>
    <row r="896" spans="1:4" ht="15">
      <c r="A896" s="124"/>
      <c r="B896" s="99"/>
      <c r="C896" s="110"/>
      <c r="D896" s="110"/>
    </row>
    <row r="897" spans="1:4" ht="15">
      <c r="A897" s="124"/>
      <c r="B897" s="99"/>
      <c r="C897" s="110"/>
      <c r="D897" s="110"/>
    </row>
    <row r="898" spans="1:4" ht="15">
      <c r="A898" s="124"/>
      <c r="B898" s="99"/>
      <c r="C898" s="110"/>
      <c r="D898" s="110"/>
    </row>
    <row r="899" spans="1:4" ht="15">
      <c r="A899" s="124"/>
      <c r="B899" s="99"/>
      <c r="C899" s="110"/>
      <c r="D899" s="110"/>
    </row>
    <row r="900" spans="1:4" ht="15">
      <c r="A900" s="124"/>
      <c r="B900" s="99"/>
      <c r="C900" s="110"/>
      <c r="D900" s="110"/>
    </row>
    <row r="901" spans="1:4" ht="15">
      <c r="A901" s="124"/>
      <c r="B901" s="99"/>
      <c r="C901" s="110"/>
      <c r="D901" s="110"/>
    </row>
    <row r="902" spans="1:4" ht="15">
      <c r="A902" s="124"/>
      <c r="B902" s="99"/>
      <c r="C902" s="110"/>
      <c r="D902" s="110"/>
    </row>
    <row r="903" spans="1:4" ht="15">
      <c r="A903" s="124"/>
      <c r="B903" s="99"/>
      <c r="C903" s="110"/>
      <c r="D903" s="110"/>
    </row>
    <row r="904" spans="1:4" ht="15">
      <c r="A904" s="124"/>
      <c r="B904" s="99"/>
      <c r="C904" s="110"/>
      <c r="D904" s="110"/>
    </row>
    <row r="905" spans="1:4" ht="15">
      <c r="A905" s="124"/>
      <c r="B905" s="99"/>
      <c r="C905" s="110"/>
      <c r="D905" s="110"/>
    </row>
    <row r="906" spans="1:4" ht="15">
      <c r="A906" s="124"/>
      <c r="B906" s="99"/>
      <c r="C906" s="110"/>
      <c r="D906" s="110"/>
    </row>
    <row r="907" spans="1:4" ht="15">
      <c r="A907" s="124"/>
      <c r="B907" s="99"/>
      <c r="C907" s="110"/>
      <c r="D907" s="110"/>
    </row>
    <row r="908" spans="1:4" ht="15">
      <c r="A908" s="124"/>
      <c r="B908" s="99"/>
      <c r="C908" s="110"/>
      <c r="D908" s="110"/>
    </row>
    <row r="909" spans="1:4" ht="15">
      <c r="A909" s="124"/>
      <c r="B909" s="99"/>
      <c r="C909" s="110"/>
      <c r="D909" s="110"/>
    </row>
    <row r="910" spans="1:4" ht="15">
      <c r="A910" s="124"/>
      <c r="B910" s="99"/>
      <c r="C910" s="110"/>
      <c r="D910" s="110"/>
    </row>
    <row r="911" spans="1:4" ht="15">
      <c r="A911" s="124"/>
      <c r="B911" s="99"/>
      <c r="C911" s="110"/>
      <c r="D911" s="110"/>
    </row>
    <row r="912" spans="1:4" ht="15">
      <c r="A912" s="124"/>
      <c r="B912" s="99"/>
      <c r="C912" s="110"/>
      <c r="D912" s="110"/>
    </row>
    <row r="913" spans="1:4" ht="15">
      <c r="A913" s="124"/>
      <c r="B913" s="99"/>
      <c r="C913" s="110"/>
      <c r="D913" s="110"/>
    </row>
    <row r="914" spans="1:4" ht="15">
      <c r="A914" s="124"/>
      <c r="B914" s="99"/>
      <c r="C914" s="110"/>
      <c r="D914" s="110"/>
    </row>
    <row r="915" spans="1:4" ht="15">
      <c r="A915" s="124"/>
      <c r="B915" s="99"/>
      <c r="C915" s="110"/>
      <c r="D915" s="110"/>
    </row>
    <row r="916" spans="1:4" ht="15">
      <c r="A916" s="124"/>
      <c r="B916" s="99"/>
      <c r="C916" s="110"/>
      <c r="D916" s="110"/>
    </row>
    <row r="917" spans="1:4" ht="15">
      <c r="A917" s="124"/>
      <c r="B917" s="99"/>
      <c r="C917" s="110"/>
      <c r="D917" s="110"/>
    </row>
    <row r="918" spans="1:4" ht="15">
      <c r="A918" s="124"/>
      <c r="B918" s="99"/>
      <c r="C918" s="110"/>
      <c r="D918" s="110"/>
    </row>
    <row r="919" spans="1:4" ht="15">
      <c r="A919" s="124"/>
      <c r="B919" s="99"/>
      <c r="C919" s="110"/>
      <c r="D919" s="110"/>
    </row>
    <row r="920" spans="1:4" ht="15">
      <c r="A920" s="124"/>
      <c r="B920" s="99"/>
      <c r="C920" s="110"/>
      <c r="D920" s="110"/>
    </row>
    <row r="921" spans="1:4" ht="15">
      <c r="A921" s="124"/>
      <c r="B921" s="99"/>
      <c r="C921" s="110"/>
      <c r="D921" s="110"/>
    </row>
    <row r="922" spans="1:4" ht="15">
      <c r="A922" s="124"/>
      <c r="B922" s="99"/>
      <c r="C922" s="110"/>
      <c r="D922" s="110"/>
    </row>
    <row r="923" spans="1:4" ht="15">
      <c r="A923" s="124"/>
      <c r="B923" s="99"/>
      <c r="C923" s="110"/>
      <c r="D923" s="110"/>
    </row>
    <row r="924" spans="1:4" ht="15">
      <c r="A924" s="124"/>
      <c r="B924" s="99"/>
      <c r="C924" s="110"/>
      <c r="D924" s="110"/>
    </row>
    <row r="925" spans="1:4" ht="15">
      <c r="A925" s="124"/>
      <c r="B925" s="99"/>
      <c r="C925" s="110"/>
      <c r="D925" s="110"/>
    </row>
    <row r="926" spans="1:4" ht="15">
      <c r="A926" s="124"/>
      <c r="B926" s="99"/>
      <c r="C926" s="110"/>
      <c r="D926" s="110"/>
    </row>
    <row r="927" spans="1:4" ht="15">
      <c r="A927" s="124"/>
      <c r="B927" s="99"/>
      <c r="C927" s="110"/>
      <c r="D927" s="110"/>
    </row>
    <row r="928" spans="1:4" ht="15">
      <c r="A928" s="124"/>
      <c r="B928" s="99"/>
      <c r="C928" s="110"/>
      <c r="D928" s="110"/>
    </row>
    <row r="929" spans="1:4" ht="15">
      <c r="A929" s="124"/>
      <c r="B929" s="99"/>
      <c r="C929" s="110"/>
      <c r="D929" s="110"/>
    </row>
    <row r="930" spans="1:4" ht="15">
      <c r="A930" s="124"/>
      <c r="B930" s="99"/>
      <c r="C930" s="110"/>
      <c r="D930" s="110"/>
    </row>
    <row r="931" spans="1:4" ht="15">
      <c r="A931" s="124"/>
      <c r="B931" s="99"/>
      <c r="C931" s="110"/>
      <c r="D931" s="110"/>
    </row>
    <row r="932" spans="1:4" ht="15">
      <c r="A932" s="124"/>
      <c r="B932" s="99"/>
      <c r="C932" s="110"/>
      <c r="D932" s="110"/>
    </row>
    <row r="933" spans="1:4" ht="15">
      <c r="A933" s="124"/>
      <c r="B933" s="99"/>
      <c r="C933" s="110"/>
      <c r="D933" s="110"/>
    </row>
    <row r="934" spans="1:4" ht="15">
      <c r="A934" s="124"/>
      <c r="B934" s="99"/>
      <c r="C934" s="110"/>
      <c r="D934" s="110"/>
    </row>
    <row r="935" spans="1:4" ht="15">
      <c r="A935" s="124"/>
      <c r="B935" s="99"/>
      <c r="C935" s="110"/>
      <c r="D935" s="110"/>
    </row>
    <row r="936" spans="1:4" ht="15">
      <c r="A936" s="124"/>
      <c r="B936" s="99"/>
      <c r="C936" s="110"/>
      <c r="D936" s="110"/>
    </row>
    <row r="937" spans="1:4" ht="15">
      <c r="A937" s="124"/>
      <c r="B937" s="99"/>
      <c r="C937" s="110"/>
      <c r="D937" s="110"/>
    </row>
    <row r="938" spans="1:4" ht="15">
      <c r="A938" s="124"/>
      <c r="B938" s="99"/>
      <c r="C938" s="110"/>
      <c r="D938" s="110"/>
    </row>
    <row r="939" spans="1:4" ht="15">
      <c r="A939" s="124"/>
      <c r="B939" s="99"/>
      <c r="C939" s="110"/>
      <c r="D939" s="110"/>
    </row>
    <row r="940" spans="1:4" ht="15">
      <c r="A940" s="124"/>
      <c r="B940" s="99"/>
      <c r="C940" s="110"/>
      <c r="D940" s="110"/>
    </row>
    <row r="941" spans="1:4" ht="15">
      <c r="A941" s="124"/>
      <c r="B941" s="99"/>
      <c r="C941" s="110"/>
      <c r="D941" s="110"/>
    </row>
    <row r="942" spans="1:4" ht="15">
      <c r="A942" s="124"/>
      <c r="B942" s="99"/>
      <c r="C942" s="110"/>
      <c r="D942" s="110"/>
    </row>
    <row r="943" spans="1:4" ht="15">
      <c r="A943" s="124"/>
      <c r="B943" s="99"/>
      <c r="C943" s="110"/>
      <c r="D943" s="110"/>
    </row>
    <row r="944" spans="1:4" ht="15">
      <c r="A944" s="124"/>
      <c r="B944" s="99"/>
      <c r="C944" s="110"/>
      <c r="D944" s="110"/>
    </row>
    <row r="945" spans="1:4" ht="15">
      <c r="A945" s="124"/>
      <c r="B945" s="99"/>
      <c r="C945" s="110"/>
      <c r="D945" s="110"/>
    </row>
    <row r="946" spans="1:4" ht="15">
      <c r="A946" s="124"/>
      <c r="B946" s="99"/>
      <c r="C946" s="110"/>
      <c r="D946" s="110"/>
    </row>
    <row r="947" spans="1:4" ht="15">
      <c r="A947" s="124"/>
      <c r="B947" s="99"/>
      <c r="C947" s="110"/>
      <c r="D947" s="110"/>
    </row>
    <row r="948" spans="1:4" ht="15">
      <c r="A948" s="124"/>
      <c r="B948" s="99"/>
      <c r="C948" s="110"/>
      <c r="D948" s="110"/>
    </row>
    <row r="949" spans="1:4" ht="15">
      <c r="A949" s="124"/>
      <c r="B949" s="99"/>
      <c r="C949" s="110"/>
      <c r="D949" s="110"/>
    </row>
    <row r="950" spans="1:4" ht="15">
      <c r="A950" s="124"/>
      <c r="B950" s="99"/>
      <c r="C950" s="110"/>
      <c r="D950" s="110"/>
    </row>
    <row r="951" spans="1:4" ht="15">
      <c r="A951" s="124"/>
      <c r="B951" s="99"/>
      <c r="C951" s="110"/>
      <c r="D951" s="110"/>
    </row>
    <row r="952" spans="1:4" ht="15">
      <c r="A952" s="124"/>
      <c r="B952" s="99"/>
      <c r="C952" s="110"/>
      <c r="D952" s="110"/>
    </row>
    <row r="953" spans="1:4" ht="15">
      <c r="A953" s="124"/>
      <c r="B953" s="99"/>
      <c r="C953" s="110"/>
      <c r="D953" s="110"/>
    </row>
    <row r="954" spans="1:4" ht="15">
      <c r="A954" s="124"/>
      <c r="B954" s="99"/>
      <c r="C954" s="110"/>
      <c r="D954" s="110"/>
    </row>
    <row r="955" spans="1:4" ht="15">
      <c r="A955" s="124"/>
      <c r="B955" s="99"/>
      <c r="C955" s="110"/>
      <c r="D955" s="110"/>
    </row>
    <row r="956" spans="1:4" ht="15">
      <c r="A956" s="124"/>
      <c r="B956" s="99"/>
      <c r="C956" s="110"/>
      <c r="D956" s="110"/>
    </row>
    <row r="957" spans="1:4" ht="15">
      <c r="A957" s="124"/>
      <c r="B957" s="99"/>
      <c r="C957" s="110"/>
      <c r="D957" s="110"/>
    </row>
    <row r="958" spans="1:4" ht="15">
      <c r="A958" s="124"/>
      <c r="B958" s="99"/>
      <c r="C958" s="110"/>
      <c r="D958" s="110"/>
    </row>
    <row r="959" spans="1:4" ht="15">
      <c r="A959" s="124"/>
      <c r="B959" s="99"/>
      <c r="C959" s="110"/>
      <c r="D959" s="110"/>
    </row>
    <row r="960" spans="1:4" ht="15">
      <c r="A960" s="124"/>
      <c r="B960" s="99"/>
      <c r="C960" s="110"/>
      <c r="D960" s="110"/>
    </row>
    <row r="961" spans="1:4" ht="15">
      <c r="A961" s="124"/>
      <c r="B961" s="99"/>
      <c r="C961" s="110"/>
      <c r="D961" s="110"/>
    </row>
    <row r="962" spans="1:4" ht="15">
      <c r="A962" s="124"/>
      <c r="B962" s="99"/>
      <c r="C962" s="110"/>
      <c r="D962" s="110"/>
    </row>
    <row r="963" spans="1:4" ht="15">
      <c r="A963" s="124"/>
      <c r="B963" s="99"/>
      <c r="C963" s="110"/>
      <c r="D963" s="110"/>
    </row>
    <row r="964" spans="1:4" ht="15">
      <c r="A964" s="124"/>
      <c r="B964" s="99"/>
      <c r="C964" s="110"/>
      <c r="D964" s="110"/>
    </row>
    <row r="965" spans="1:4" ht="15">
      <c r="A965" s="124"/>
      <c r="B965" s="99"/>
      <c r="C965" s="110"/>
      <c r="D965" s="110"/>
    </row>
    <row r="966" spans="1:4" ht="15">
      <c r="A966" s="124"/>
      <c r="B966" s="99"/>
      <c r="C966" s="110"/>
      <c r="D966" s="110"/>
    </row>
    <row r="967" spans="1:4" ht="15">
      <c r="A967" s="124"/>
      <c r="B967" s="99"/>
      <c r="C967" s="110"/>
      <c r="D967" s="110"/>
    </row>
    <row r="968" spans="1:4" ht="15">
      <c r="A968" s="124"/>
      <c r="B968" s="99"/>
      <c r="C968" s="110"/>
      <c r="D968" s="110"/>
    </row>
    <row r="969" spans="1:4" ht="15">
      <c r="A969" s="124"/>
      <c r="B969" s="99"/>
      <c r="C969" s="110"/>
      <c r="D969" s="110"/>
    </row>
    <row r="970" spans="1:4" ht="15">
      <c r="A970" s="124"/>
      <c r="B970" s="99"/>
      <c r="C970" s="110"/>
      <c r="D970" s="110"/>
    </row>
    <row r="971" spans="1:4" ht="15">
      <c r="A971" s="124"/>
      <c r="B971" s="99"/>
      <c r="C971" s="110"/>
      <c r="D971" s="110"/>
    </row>
    <row r="972" spans="1:4" ht="15">
      <c r="A972" s="124"/>
      <c r="B972" s="99"/>
      <c r="C972" s="110"/>
      <c r="D972" s="110"/>
    </row>
    <row r="973" spans="1:4" ht="15">
      <c r="A973" s="124"/>
      <c r="B973" s="99"/>
      <c r="C973" s="110"/>
      <c r="D973" s="110"/>
    </row>
    <row r="974" spans="1:4" ht="15">
      <c r="A974" s="124"/>
      <c r="B974" s="99"/>
      <c r="C974" s="110"/>
      <c r="D974" s="110"/>
    </row>
    <row r="975" spans="1:4" ht="15">
      <c r="A975" s="124"/>
      <c r="B975" s="99"/>
      <c r="C975" s="110"/>
      <c r="D975" s="110"/>
    </row>
    <row r="976" spans="1:4" ht="15">
      <c r="A976" s="124"/>
      <c r="B976" s="99"/>
      <c r="C976" s="110"/>
      <c r="D976" s="110"/>
    </row>
    <row r="977" spans="1:4" ht="15">
      <c r="A977" s="124"/>
      <c r="B977" s="99"/>
      <c r="C977" s="110"/>
      <c r="D977" s="110"/>
    </row>
    <row r="978" spans="1:4" ht="15">
      <c r="A978" s="124"/>
      <c r="B978" s="99"/>
      <c r="C978" s="110"/>
      <c r="D978" s="110"/>
    </row>
    <row r="979" spans="1:4" ht="15">
      <c r="A979" s="124"/>
      <c r="B979" s="99"/>
      <c r="C979" s="110"/>
      <c r="D979" s="110"/>
    </row>
    <row r="980" spans="1:4" ht="15">
      <c r="A980" s="124"/>
      <c r="B980" s="99"/>
      <c r="C980" s="110"/>
      <c r="D980" s="110"/>
    </row>
    <row r="981" spans="1:4" ht="15">
      <c r="A981" s="124"/>
      <c r="B981" s="99"/>
      <c r="C981" s="110"/>
      <c r="D981" s="110"/>
    </row>
    <row r="982" spans="1:4" ht="15">
      <c r="A982" s="124"/>
      <c r="B982" s="99"/>
      <c r="C982" s="110"/>
      <c r="D982" s="110"/>
    </row>
    <row r="983" spans="1:4" ht="15">
      <c r="A983" s="124"/>
      <c r="B983" s="99"/>
      <c r="C983" s="110"/>
      <c r="D983" s="110"/>
    </row>
    <row r="984" spans="1:4" ht="15">
      <c r="A984" s="124"/>
      <c r="B984" s="99"/>
      <c r="C984" s="110"/>
      <c r="D984" s="110"/>
    </row>
    <row r="985" spans="1:4" ht="15">
      <c r="A985" s="124"/>
      <c r="B985" s="99"/>
      <c r="C985" s="110"/>
      <c r="D985" s="110"/>
    </row>
    <row r="986" spans="1:4" ht="15">
      <c r="A986" s="124"/>
      <c r="B986" s="99"/>
      <c r="C986" s="110"/>
      <c r="D986" s="110"/>
    </row>
    <row r="987" spans="1:4" ht="15">
      <c r="A987" s="124"/>
      <c r="B987" s="99"/>
      <c r="C987" s="110"/>
      <c r="D987" s="110"/>
    </row>
    <row r="988" spans="1:4" ht="15">
      <c r="A988" s="124"/>
      <c r="B988" s="99"/>
      <c r="C988" s="110"/>
      <c r="D988" s="110"/>
    </row>
    <row r="989" spans="1:4" ht="15">
      <c r="A989" s="124"/>
      <c r="B989" s="99"/>
      <c r="C989" s="110"/>
      <c r="D989" s="110"/>
    </row>
    <row r="990" spans="1:4" ht="15">
      <c r="A990" s="124"/>
      <c r="B990" s="99"/>
      <c r="C990" s="110"/>
      <c r="D990" s="110"/>
    </row>
    <row r="991" spans="1:4" ht="15">
      <c r="A991" s="124"/>
      <c r="B991" s="99"/>
      <c r="C991" s="110"/>
      <c r="D991" s="110"/>
    </row>
    <row r="992" spans="1:4" ht="15">
      <c r="A992" s="124"/>
      <c r="B992" s="99"/>
      <c r="C992" s="110"/>
      <c r="D992" s="110"/>
    </row>
    <row r="993" spans="1:4" ht="15">
      <c r="A993" s="124"/>
      <c r="B993" s="99"/>
      <c r="C993" s="110"/>
      <c r="D993" s="110"/>
    </row>
    <row r="994" spans="1:4" ht="15">
      <c r="A994" s="124"/>
      <c r="B994" s="99"/>
      <c r="C994" s="110"/>
      <c r="D994" s="110"/>
    </row>
    <row r="995" spans="1:4" ht="15">
      <c r="A995" s="124"/>
      <c r="B995" s="99"/>
      <c r="C995" s="110"/>
      <c r="D995" s="110"/>
    </row>
    <row r="996" spans="1:4" ht="15">
      <c r="A996" s="124"/>
      <c r="B996" s="99"/>
      <c r="C996" s="110"/>
      <c r="D996" s="110"/>
    </row>
    <row r="997" spans="1:4" ht="15">
      <c r="A997" s="124"/>
      <c r="B997" s="99"/>
      <c r="C997" s="110"/>
      <c r="D997" s="110"/>
    </row>
    <row r="998" spans="1:4" ht="15">
      <c r="A998" s="124"/>
      <c r="B998" s="99"/>
      <c r="C998" s="110"/>
      <c r="D998" s="110"/>
    </row>
    <row r="999" spans="1:4" ht="15">
      <c r="A999" s="124"/>
      <c r="B999" s="99"/>
      <c r="C999" s="110"/>
      <c r="D999" s="110"/>
    </row>
    <row r="1000" spans="1:4" ht="15">
      <c r="A1000" s="124"/>
      <c r="B1000" s="99"/>
      <c r="C1000" s="110"/>
      <c r="D1000" s="110"/>
    </row>
    <row r="1001" spans="1:4" ht="15">
      <c r="A1001" s="124"/>
      <c r="B1001" s="99"/>
      <c r="C1001" s="110"/>
      <c r="D1001" s="110"/>
    </row>
    <row r="1002" spans="1:4" ht="15">
      <c r="A1002" s="124"/>
      <c r="B1002" s="99"/>
      <c r="C1002" s="110"/>
      <c r="D1002" s="110"/>
    </row>
    <row r="1003" spans="1:4" ht="15">
      <c r="A1003" s="124"/>
      <c r="B1003" s="99"/>
      <c r="C1003" s="110"/>
      <c r="D1003" s="110"/>
    </row>
    <row r="1004" spans="1:4" ht="15">
      <c r="A1004" s="124"/>
      <c r="B1004" s="99"/>
      <c r="C1004" s="110"/>
      <c r="D1004" s="110"/>
    </row>
    <row r="1005" spans="1:4" ht="15">
      <c r="A1005" s="124"/>
      <c r="B1005" s="99"/>
      <c r="C1005" s="110"/>
      <c r="D1005" s="110"/>
    </row>
    <row r="1006" spans="1:4" ht="15">
      <c r="A1006" s="124"/>
      <c r="B1006" s="99"/>
      <c r="C1006" s="110"/>
      <c r="D1006" s="110"/>
    </row>
    <row r="1007" spans="1:4" ht="15">
      <c r="A1007" s="124"/>
      <c r="B1007" s="99"/>
      <c r="C1007" s="110"/>
      <c r="D1007" s="110"/>
    </row>
    <row r="1008" spans="1:4" ht="15">
      <c r="A1008" s="124"/>
      <c r="B1008" s="99"/>
      <c r="C1008" s="110"/>
      <c r="D1008" s="110"/>
    </row>
    <row r="1009" spans="1:4" ht="15">
      <c r="A1009" s="124"/>
      <c r="B1009" s="99"/>
      <c r="C1009" s="110"/>
      <c r="D1009" s="110"/>
    </row>
    <row r="1010" spans="1:4" ht="15">
      <c r="A1010" s="124"/>
      <c r="B1010" s="99"/>
      <c r="C1010" s="110"/>
      <c r="D1010" s="110"/>
    </row>
    <row r="1011" spans="1:4" ht="15">
      <c r="A1011" s="124"/>
      <c r="B1011" s="99"/>
      <c r="C1011" s="110"/>
      <c r="D1011" s="110"/>
    </row>
    <row r="1012" spans="1:4" ht="15">
      <c r="A1012" s="124"/>
      <c r="B1012" s="99"/>
      <c r="C1012" s="110"/>
      <c r="D1012" s="110"/>
    </row>
    <row r="1013" spans="1:4" ht="15">
      <c r="A1013" s="124"/>
      <c r="B1013" s="99"/>
      <c r="C1013" s="110"/>
      <c r="D1013" s="110"/>
    </row>
    <row r="1014" spans="1:4" ht="15">
      <c r="A1014" s="124"/>
      <c r="B1014" s="99"/>
      <c r="C1014" s="110"/>
      <c r="D1014" s="110"/>
    </row>
    <row r="1015" spans="1:4" ht="15">
      <c r="A1015" s="124"/>
      <c r="B1015" s="99"/>
      <c r="C1015" s="110"/>
      <c r="D1015" s="110"/>
    </row>
    <row r="1016" spans="1:4" ht="15">
      <c r="A1016" s="124"/>
      <c r="B1016" s="99"/>
      <c r="C1016" s="110"/>
      <c r="D1016" s="110"/>
    </row>
    <row r="1017" spans="1:4" ht="15">
      <c r="A1017" s="124"/>
      <c r="B1017" s="99"/>
      <c r="C1017" s="110"/>
      <c r="D1017" s="110"/>
    </row>
    <row r="1018" spans="1:4" ht="15">
      <c r="A1018" s="124"/>
      <c r="B1018" s="99"/>
      <c r="C1018" s="110"/>
      <c r="D1018" s="110"/>
    </row>
    <row r="1019" spans="1:4" ht="15">
      <c r="A1019" s="124"/>
      <c r="B1019" s="99"/>
      <c r="C1019" s="110"/>
      <c r="D1019" s="110"/>
    </row>
    <row r="1020" spans="1:4" ht="15">
      <c r="A1020" s="124"/>
      <c r="B1020" s="99"/>
      <c r="C1020" s="110"/>
      <c r="D1020" s="110"/>
    </row>
    <row r="1021" spans="1:4" ht="15">
      <c r="A1021" s="124"/>
      <c r="B1021" s="99"/>
      <c r="C1021" s="110"/>
      <c r="D1021" s="110"/>
    </row>
    <row r="1022" spans="1:4" ht="15">
      <c r="A1022" s="124"/>
      <c r="B1022" s="99"/>
      <c r="C1022" s="110"/>
      <c r="D1022" s="110"/>
    </row>
    <row r="1023" spans="1:4" ht="15">
      <c r="A1023" s="124"/>
      <c r="B1023" s="99"/>
      <c r="C1023" s="110"/>
      <c r="D1023" s="110"/>
    </row>
    <row r="1024" spans="1:4" ht="15">
      <c r="A1024" s="124"/>
      <c r="B1024" s="99"/>
      <c r="C1024" s="110"/>
      <c r="D1024" s="110"/>
    </row>
    <row r="1025" spans="1:4" ht="15">
      <c r="A1025" s="124"/>
      <c r="B1025" s="99"/>
      <c r="C1025" s="110"/>
      <c r="D1025" s="110"/>
    </row>
    <row r="1026" spans="1:4" ht="15">
      <c r="A1026" s="124"/>
      <c r="B1026" s="99"/>
      <c r="C1026" s="110"/>
      <c r="D1026" s="110"/>
    </row>
    <row r="1027" spans="1:4" ht="15">
      <c r="A1027" s="124"/>
      <c r="B1027" s="99"/>
      <c r="C1027" s="110"/>
      <c r="D1027" s="110"/>
    </row>
    <row r="1028" spans="1:4" ht="15">
      <c r="A1028" s="124"/>
      <c r="B1028" s="99"/>
      <c r="C1028" s="110"/>
      <c r="D1028" s="110"/>
    </row>
    <row r="1029" spans="1:4" ht="15">
      <c r="A1029" s="124"/>
      <c r="B1029" s="99"/>
      <c r="C1029" s="110"/>
      <c r="D1029" s="110"/>
    </row>
    <row r="1030" spans="1:4" ht="15">
      <c r="A1030" s="124"/>
      <c r="B1030" s="99"/>
      <c r="C1030" s="110"/>
      <c r="D1030" s="110"/>
    </row>
    <row r="1031" spans="1:4" ht="15">
      <c r="A1031" s="124"/>
      <c r="B1031" s="99"/>
      <c r="C1031" s="110"/>
      <c r="D1031" s="110"/>
    </row>
    <row r="1032" spans="1:4" ht="15">
      <c r="A1032" s="124"/>
      <c r="B1032" s="99"/>
      <c r="C1032" s="110"/>
      <c r="D1032" s="110"/>
    </row>
    <row r="1033" spans="1:4" ht="15">
      <c r="A1033" s="124"/>
      <c r="B1033" s="99"/>
      <c r="C1033" s="110"/>
      <c r="D1033" s="110"/>
    </row>
    <row r="1034" spans="1:4" ht="15">
      <c r="A1034" s="124"/>
      <c r="B1034" s="99"/>
      <c r="C1034" s="110"/>
      <c r="D1034" s="110"/>
    </row>
    <row r="1035" spans="1:4" ht="15">
      <c r="A1035" s="124"/>
      <c r="B1035" s="99"/>
      <c r="C1035" s="110"/>
      <c r="D1035" s="110"/>
    </row>
    <row r="1036" spans="1:4" ht="15">
      <c r="A1036" s="124"/>
      <c r="B1036" s="99"/>
      <c r="C1036" s="110"/>
      <c r="D1036" s="110"/>
    </row>
    <row r="1037" spans="1:4" ht="15">
      <c r="A1037" s="124"/>
      <c r="B1037" s="99"/>
      <c r="C1037" s="110"/>
      <c r="D1037" s="110"/>
    </row>
    <row r="1038" spans="1:4" ht="15">
      <c r="A1038" s="124"/>
      <c r="B1038" s="99"/>
      <c r="C1038" s="110"/>
      <c r="D1038" s="110"/>
    </row>
    <row r="1039" spans="1:4" ht="15">
      <c r="A1039" s="124"/>
      <c r="B1039" s="99"/>
      <c r="C1039" s="110"/>
      <c r="D1039" s="110"/>
    </row>
    <row r="1040" spans="1:4" ht="15">
      <c r="A1040" s="124"/>
      <c r="B1040" s="99"/>
      <c r="C1040" s="110"/>
      <c r="D1040" s="110"/>
    </row>
    <row r="1041" spans="1:4" ht="15">
      <c r="A1041" s="124"/>
      <c r="B1041" s="99"/>
      <c r="C1041" s="110"/>
      <c r="D1041" s="110"/>
    </row>
    <row r="1042" spans="1:4" ht="15">
      <c r="A1042" s="124"/>
      <c r="B1042" s="99"/>
      <c r="C1042" s="110"/>
      <c r="D1042" s="110"/>
    </row>
    <row r="1043" spans="1:4" ht="15">
      <c r="A1043" s="124"/>
      <c r="B1043" s="99"/>
      <c r="C1043" s="110"/>
      <c r="D1043" s="110"/>
    </row>
    <row r="1044" spans="1:4" ht="15">
      <c r="A1044" s="124"/>
      <c r="B1044" s="99"/>
      <c r="C1044" s="110"/>
      <c r="D1044" s="110"/>
    </row>
    <row r="1045" spans="1:4" ht="15">
      <c r="A1045" s="124"/>
      <c r="B1045" s="99"/>
      <c r="C1045" s="110"/>
      <c r="D1045" s="110"/>
    </row>
    <row r="1046" spans="1:4" ht="15">
      <c r="A1046" s="124"/>
      <c r="B1046" s="99"/>
      <c r="C1046" s="110"/>
      <c r="D1046" s="110"/>
    </row>
    <row r="1047" spans="1:4" ht="15">
      <c r="A1047" s="124"/>
      <c r="B1047" s="99"/>
      <c r="C1047" s="110"/>
      <c r="D1047" s="110"/>
    </row>
    <row r="1048" spans="1:4" ht="15">
      <c r="A1048" s="124"/>
      <c r="B1048" s="99"/>
      <c r="C1048" s="110"/>
      <c r="D1048" s="110"/>
    </row>
    <row r="1049" spans="1:4" ht="15">
      <c r="A1049" s="124"/>
      <c r="B1049" s="99"/>
      <c r="C1049" s="110"/>
      <c r="D1049" s="110"/>
    </row>
    <row r="1050" spans="1:4" ht="15">
      <c r="A1050" s="124"/>
      <c r="B1050" s="99"/>
      <c r="C1050" s="110"/>
      <c r="D1050" s="110"/>
    </row>
    <row r="1051" spans="1:4" ht="15">
      <c r="A1051" s="124"/>
      <c r="B1051" s="99"/>
      <c r="C1051" s="110"/>
      <c r="D1051" s="110"/>
    </row>
    <row r="1052" spans="1:4" ht="15">
      <c r="A1052" s="124"/>
      <c r="B1052" s="99"/>
      <c r="C1052" s="110"/>
      <c r="D1052" s="110"/>
    </row>
    <row r="1053" spans="1:4" ht="15">
      <c r="A1053" s="124"/>
      <c r="B1053" s="99"/>
      <c r="C1053" s="110"/>
      <c r="D1053" s="110"/>
    </row>
    <row r="1054" spans="1:4" ht="15">
      <c r="A1054" s="124"/>
      <c r="B1054" s="99"/>
      <c r="C1054" s="110"/>
      <c r="D1054" s="110"/>
    </row>
    <row r="1055" spans="1:4" ht="15">
      <c r="A1055" s="124"/>
      <c r="B1055" s="99"/>
      <c r="C1055" s="110"/>
      <c r="D1055" s="110"/>
    </row>
    <row r="1056" spans="1:4" ht="15">
      <c r="A1056" s="124"/>
      <c r="B1056" s="99"/>
      <c r="C1056" s="110"/>
      <c r="D1056" s="110"/>
    </row>
    <row r="1057" spans="1:4" ht="15">
      <c r="A1057" s="124"/>
      <c r="B1057" s="99"/>
      <c r="C1057" s="110"/>
      <c r="D1057" s="110"/>
    </row>
    <row r="1058" spans="1:4" ht="15">
      <c r="A1058" s="124"/>
      <c r="B1058" s="99"/>
      <c r="C1058" s="110"/>
      <c r="D1058" s="110"/>
    </row>
    <row r="1059" spans="1:4" ht="15">
      <c r="A1059" s="124"/>
      <c r="B1059" s="99"/>
      <c r="C1059" s="110"/>
      <c r="D1059" s="110"/>
    </row>
    <row r="1060" spans="1:4" ht="15">
      <c r="A1060" s="124"/>
      <c r="B1060" s="99"/>
      <c r="C1060" s="110"/>
      <c r="D1060" s="110"/>
    </row>
    <row r="1061" spans="1:4" ht="15">
      <c r="A1061" s="124"/>
      <c r="B1061" s="99"/>
      <c r="C1061" s="110"/>
      <c r="D1061" s="110"/>
    </row>
    <row r="1062" spans="1:4" ht="15">
      <c r="A1062" s="124"/>
      <c r="B1062" s="99"/>
      <c r="C1062" s="110"/>
      <c r="D1062" s="110"/>
    </row>
    <row r="1063" spans="1:4" ht="15">
      <c r="A1063" s="124"/>
      <c r="B1063" s="99"/>
      <c r="C1063" s="110"/>
      <c r="D1063" s="110"/>
    </row>
    <row r="1064" spans="1:4" ht="15">
      <c r="A1064" s="124"/>
      <c r="B1064" s="99"/>
      <c r="C1064" s="110"/>
      <c r="D1064" s="110"/>
    </row>
    <row r="1065" spans="1:4" ht="15">
      <c r="A1065" s="124"/>
      <c r="B1065" s="99"/>
      <c r="C1065" s="110"/>
      <c r="D1065" s="110"/>
    </row>
    <row r="1066" spans="1:4" ht="15">
      <c r="A1066" s="124"/>
      <c r="B1066" s="99"/>
      <c r="C1066" s="110"/>
      <c r="D1066" s="110"/>
    </row>
    <row r="1067" spans="1:4" ht="15">
      <c r="A1067" s="124"/>
      <c r="B1067" s="99"/>
      <c r="C1067" s="110"/>
      <c r="D1067" s="110"/>
    </row>
    <row r="1068" spans="1:4" ht="15">
      <c r="A1068" s="124"/>
      <c r="B1068" s="99"/>
      <c r="C1068" s="110"/>
      <c r="D1068" s="110"/>
    </row>
    <row r="1069" spans="1:4" ht="15">
      <c r="A1069" s="124"/>
      <c r="B1069" s="99"/>
      <c r="C1069" s="110"/>
      <c r="D1069" s="110"/>
    </row>
    <row r="1070" spans="1:4" ht="15">
      <c r="A1070" s="124"/>
      <c r="B1070" s="99"/>
      <c r="C1070" s="110"/>
      <c r="D1070" s="110"/>
    </row>
    <row r="1071" spans="1:4" ht="15">
      <c r="A1071" s="124"/>
      <c r="B1071" s="99"/>
      <c r="C1071" s="110"/>
      <c r="D1071" s="110"/>
    </row>
    <row r="1072" spans="1:4" ht="15">
      <c r="A1072" s="124"/>
      <c r="B1072" s="99"/>
      <c r="C1072" s="110"/>
      <c r="D1072" s="110"/>
    </row>
    <row r="1073" spans="1:4" ht="15">
      <c r="A1073" s="124"/>
      <c r="B1073" s="99"/>
      <c r="C1073" s="110"/>
      <c r="D1073" s="110"/>
    </row>
    <row r="1074" spans="1:4" ht="15">
      <c r="A1074" s="124"/>
      <c r="B1074" s="99"/>
      <c r="C1074" s="110"/>
      <c r="D1074" s="110"/>
    </row>
    <row r="1075" spans="1:4" ht="15">
      <c r="A1075" s="124"/>
      <c r="B1075" s="99"/>
      <c r="C1075" s="110"/>
      <c r="D1075" s="110"/>
    </row>
    <row r="1076" spans="1:4" ht="15">
      <c r="A1076" s="124"/>
      <c r="B1076" s="99"/>
      <c r="C1076" s="110"/>
      <c r="D1076" s="110"/>
    </row>
    <row r="1077" spans="1:4" ht="15">
      <c r="A1077" s="124"/>
      <c r="B1077" s="99"/>
      <c r="C1077" s="110"/>
      <c r="D1077" s="110"/>
    </row>
    <row r="1078" spans="1:4" ht="15">
      <c r="A1078" s="124"/>
      <c r="B1078" s="99"/>
      <c r="C1078" s="110"/>
      <c r="D1078" s="110"/>
    </row>
    <row r="1079" spans="1:4" ht="15">
      <c r="A1079" s="124"/>
      <c r="B1079" s="99"/>
      <c r="C1079" s="110"/>
      <c r="D1079" s="110"/>
    </row>
    <row r="1080" spans="1:4" ht="15">
      <c r="A1080" s="124"/>
      <c r="B1080" s="99"/>
      <c r="C1080" s="110"/>
      <c r="D1080" s="110"/>
    </row>
    <row r="1081" spans="1:4" ht="15">
      <c r="A1081" s="124"/>
      <c r="B1081" s="99"/>
      <c r="C1081" s="110"/>
      <c r="D1081" s="110"/>
    </row>
    <row r="1082" spans="1:4" ht="15">
      <c r="A1082" s="124"/>
      <c r="B1082" s="99"/>
      <c r="C1082" s="110"/>
      <c r="D1082" s="110"/>
    </row>
    <row r="1083" spans="1:4" ht="15">
      <c r="A1083" s="124"/>
      <c r="B1083" s="99"/>
      <c r="C1083" s="110"/>
      <c r="D1083" s="110"/>
    </row>
    <row r="1084" spans="1:4" ht="15">
      <c r="A1084" s="124"/>
      <c r="B1084" s="99"/>
      <c r="C1084" s="110"/>
      <c r="D1084" s="110"/>
    </row>
    <row r="1085" spans="1:4" ht="15">
      <c r="A1085" s="124"/>
      <c r="B1085" s="99"/>
      <c r="C1085" s="110"/>
      <c r="D1085" s="110"/>
    </row>
    <row r="1086" spans="1:4" ht="15">
      <c r="A1086" s="124"/>
      <c r="B1086" s="99"/>
      <c r="C1086" s="110"/>
      <c r="D1086" s="110"/>
    </row>
    <row r="1087" spans="1:4" ht="15">
      <c r="A1087" s="124"/>
      <c r="B1087" s="99"/>
      <c r="C1087" s="110"/>
      <c r="D1087" s="110"/>
    </row>
    <row r="1088" spans="1:4" ht="15">
      <c r="A1088" s="124"/>
      <c r="B1088" s="99"/>
      <c r="C1088" s="110"/>
      <c r="D1088" s="110"/>
    </row>
    <row r="1089" spans="1:4" ht="15">
      <c r="A1089" s="124"/>
      <c r="B1089" s="99"/>
      <c r="C1089" s="110"/>
      <c r="D1089" s="110"/>
    </row>
    <row r="1090" spans="1:4" ht="15">
      <c r="A1090" s="124"/>
      <c r="B1090" s="99"/>
      <c r="C1090" s="110"/>
      <c r="D1090" s="110"/>
    </row>
    <row r="1091" spans="1:4" ht="15">
      <c r="A1091" s="124"/>
      <c r="B1091" s="99"/>
      <c r="C1091" s="110"/>
      <c r="D1091" s="110"/>
    </row>
    <row r="1092" spans="1:4" ht="15">
      <c r="A1092" s="124"/>
      <c r="B1092" s="99"/>
      <c r="C1092" s="110"/>
      <c r="D1092" s="110"/>
    </row>
    <row r="1093" spans="1:4" ht="15">
      <c r="A1093" s="124"/>
      <c r="B1093" s="99"/>
      <c r="C1093" s="110"/>
      <c r="D1093" s="110"/>
    </row>
    <row r="1094" spans="1:4" ht="15">
      <c r="A1094" s="124"/>
      <c r="B1094" s="99"/>
      <c r="C1094" s="110"/>
      <c r="D1094" s="110"/>
    </row>
    <row r="1095" spans="1:4" ht="15">
      <c r="A1095" s="124"/>
      <c r="B1095" s="99"/>
      <c r="C1095" s="110"/>
      <c r="D1095" s="110"/>
    </row>
    <row r="1096" spans="1:4" ht="15">
      <c r="A1096" s="124"/>
      <c r="B1096" s="99"/>
      <c r="C1096" s="110"/>
      <c r="D1096" s="110"/>
    </row>
    <row r="1097" spans="1:4" ht="15">
      <c r="A1097" s="124"/>
      <c r="B1097" s="99"/>
      <c r="C1097" s="110"/>
      <c r="D1097" s="110"/>
    </row>
    <row r="1098" spans="1:4" ht="15">
      <c r="A1098" s="124"/>
      <c r="B1098" s="99"/>
      <c r="C1098" s="110"/>
      <c r="D1098" s="110"/>
    </row>
    <row r="1099" spans="1:4" ht="15">
      <c r="A1099" s="124"/>
      <c r="B1099" s="99"/>
      <c r="C1099" s="110"/>
      <c r="D1099" s="110"/>
    </row>
    <row r="1100" spans="1:4" ht="15">
      <c r="A1100" s="124"/>
      <c r="B1100" s="99"/>
      <c r="C1100" s="110"/>
      <c r="D1100" s="110"/>
    </row>
    <row r="1101" spans="1:4" ht="15">
      <c r="A1101" s="124"/>
      <c r="B1101" s="99"/>
      <c r="C1101" s="110"/>
      <c r="D1101" s="110"/>
    </row>
    <row r="1102" spans="1:4" ht="15">
      <c r="A1102" s="124"/>
      <c r="B1102" s="99"/>
      <c r="C1102" s="110"/>
      <c r="D1102" s="110"/>
    </row>
    <row r="1103" spans="1:4" ht="15">
      <c r="A1103" s="124"/>
      <c r="B1103" s="99"/>
      <c r="C1103" s="110"/>
      <c r="D1103" s="110"/>
    </row>
    <row r="1104" spans="1:4" ht="15">
      <c r="A1104" s="124"/>
      <c r="B1104" s="99"/>
      <c r="C1104" s="110"/>
      <c r="D1104" s="110"/>
    </row>
    <row r="1105" spans="1:4" ht="15">
      <c r="A1105" s="124"/>
      <c r="B1105" s="99"/>
      <c r="C1105" s="110"/>
      <c r="D1105" s="110"/>
    </row>
    <row r="1106" spans="1:4" ht="15">
      <c r="A1106" s="124"/>
      <c r="B1106" s="99"/>
      <c r="C1106" s="110"/>
      <c r="D1106" s="110"/>
    </row>
    <row r="1107" spans="1:4" ht="15">
      <c r="A1107" s="124"/>
      <c r="B1107" s="99"/>
      <c r="C1107" s="110"/>
      <c r="D1107" s="110"/>
    </row>
    <row r="1108" spans="1:4" ht="15">
      <c r="A1108" s="124"/>
      <c r="B1108" s="99"/>
      <c r="C1108" s="110"/>
      <c r="D1108" s="110"/>
    </row>
    <row r="1109" spans="1:4" ht="15">
      <c r="A1109" s="124"/>
      <c r="B1109" s="99"/>
      <c r="C1109" s="110"/>
      <c r="D1109" s="110"/>
    </row>
    <row r="1110" spans="1:4" ht="15">
      <c r="A1110" s="124"/>
      <c r="B1110" s="99"/>
      <c r="C1110" s="110"/>
      <c r="D1110" s="110"/>
    </row>
    <row r="1111" spans="1:4" ht="15">
      <c r="A1111" s="124"/>
      <c r="B1111" s="99"/>
      <c r="C1111" s="110"/>
      <c r="D1111" s="110"/>
    </row>
    <row r="1112" spans="1:4" ht="15">
      <c r="A1112" s="124"/>
      <c r="B1112" s="99"/>
      <c r="C1112" s="110"/>
      <c r="D1112" s="110"/>
    </row>
    <row r="1113" spans="1:4" ht="15">
      <c r="A1113" s="124"/>
      <c r="B1113" s="99"/>
      <c r="C1113" s="110"/>
      <c r="D1113" s="110"/>
    </row>
    <row r="1114" spans="1:4" ht="15">
      <c r="A1114" s="124"/>
      <c r="B1114" s="99"/>
      <c r="C1114" s="110"/>
      <c r="D1114" s="110"/>
    </row>
    <row r="1115" spans="1:4" ht="15">
      <c r="A1115" s="124"/>
      <c r="B1115" s="99"/>
      <c r="C1115" s="110"/>
      <c r="D1115" s="110"/>
    </row>
    <row r="1116" spans="1:4" ht="15">
      <c r="A1116" s="124"/>
      <c r="B1116" s="99"/>
      <c r="C1116" s="110"/>
      <c r="D1116" s="110"/>
    </row>
    <row r="1117" spans="1:4" ht="15">
      <c r="A1117" s="124"/>
      <c r="B1117" s="99"/>
      <c r="C1117" s="110"/>
      <c r="D1117" s="110"/>
    </row>
    <row r="1118" spans="1:4" ht="15">
      <c r="A1118" s="124"/>
      <c r="B1118" s="99"/>
      <c r="C1118" s="110"/>
      <c r="D1118" s="110"/>
    </row>
    <row r="1119" spans="1:4" ht="15">
      <c r="A1119" s="124"/>
      <c r="B1119" s="99"/>
      <c r="C1119" s="110"/>
      <c r="D1119" s="110"/>
    </row>
    <row r="1120" spans="1:4" ht="15">
      <c r="A1120" s="124"/>
      <c r="B1120" s="99"/>
      <c r="C1120" s="110"/>
      <c r="D1120" s="110"/>
    </row>
    <row r="1121" spans="1:4" ht="15">
      <c r="A1121" s="124"/>
      <c r="B1121" s="99"/>
      <c r="C1121" s="110"/>
      <c r="D1121" s="110"/>
    </row>
    <row r="1122" spans="1:4" ht="15">
      <c r="A1122" s="124"/>
      <c r="B1122" s="99"/>
      <c r="C1122" s="110"/>
      <c r="D1122" s="110"/>
    </row>
    <row r="1123" spans="1:4" ht="15">
      <c r="A1123" s="124"/>
      <c r="B1123" s="99"/>
      <c r="C1123" s="110"/>
      <c r="D1123" s="110"/>
    </row>
    <row r="1124" spans="1:4" ht="15">
      <c r="A1124" s="124"/>
      <c r="B1124" s="99"/>
      <c r="C1124" s="110"/>
      <c r="D1124" s="110"/>
    </row>
    <row r="1125" spans="1:4" ht="15">
      <c r="A1125" s="124"/>
      <c r="B1125" s="99"/>
      <c r="C1125" s="110"/>
      <c r="D1125" s="110"/>
    </row>
    <row r="1126" spans="1:4" ht="15">
      <c r="A1126" s="124"/>
      <c r="B1126" s="99"/>
      <c r="C1126" s="110"/>
      <c r="D1126" s="110"/>
    </row>
    <row r="1127" spans="1:4" ht="15">
      <c r="A1127" s="124"/>
      <c r="B1127" s="99"/>
      <c r="C1127" s="110"/>
      <c r="D1127" s="110"/>
    </row>
    <row r="1128" spans="1:4" ht="15">
      <c r="A1128" s="124"/>
      <c r="B1128" s="99"/>
      <c r="C1128" s="110"/>
      <c r="D1128" s="110"/>
    </row>
    <row r="1129" spans="1:4" ht="15">
      <c r="A1129" s="124"/>
      <c r="B1129" s="99"/>
      <c r="C1129" s="110"/>
      <c r="D1129" s="110"/>
    </row>
    <row r="1130" spans="1:4" ht="15">
      <c r="A1130" s="124"/>
      <c r="B1130" s="99"/>
      <c r="C1130" s="110"/>
      <c r="D1130" s="110"/>
    </row>
    <row r="1131" spans="1:4" ht="15">
      <c r="A1131" s="124"/>
      <c r="B1131" s="99"/>
      <c r="C1131" s="110"/>
      <c r="D1131" s="110"/>
    </row>
    <row r="1132" spans="1:4" ht="15">
      <c r="A1132" s="124"/>
      <c r="B1132" s="99"/>
      <c r="C1132" s="110"/>
      <c r="D1132" s="110"/>
    </row>
    <row r="1133" spans="1:4" ht="15">
      <c r="A1133" s="124"/>
      <c r="B1133" s="99"/>
      <c r="C1133" s="110"/>
      <c r="D1133" s="110"/>
    </row>
    <row r="1134" spans="1:4" ht="15">
      <c r="A1134" s="124"/>
      <c r="B1134" s="99"/>
      <c r="C1134" s="110"/>
      <c r="D1134" s="110"/>
    </row>
    <row r="1135" spans="1:4" ht="15">
      <c r="A1135" s="124"/>
      <c r="B1135" s="99"/>
      <c r="C1135" s="110"/>
      <c r="D1135" s="110"/>
    </row>
    <row r="1136" spans="1:4" ht="15">
      <c r="A1136" s="124"/>
      <c r="B1136" s="99"/>
      <c r="C1136" s="110"/>
      <c r="D1136" s="110"/>
    </row>
    <row r="1137" spans="1:4" ht="15">
      <c r="A1137" s="124"/>
      <c r="B1137" s="99"/>
      <c r="C1137" s="110"/>
      <c r="D1137" s="110"/>
    </row>
    <row r="1138" spans="1:4" ht="15">
      <c r="A1138" s="124"/>
      <c r="B1138" s="99"/>
      <c r="C1138" s="110"/>
      <c r="D1138" s="110"/>
    </row>
    <row r="1139" spans="1:4" ht="15">
      <c r="A1139" s="124"/>
      <c r="B1139" s="99"/>
      <c r="C1139" s="110"/>
      <c r="D1139" s="110"/>
    </row>
    <row r="1140" spans="1:4" ht="15">
      <c r="A1140" s="124"/>
      <c r="B1140" s="99"/>
      <c r="C1140" s="110"/>
      <c r="D1140" s="110"/>
    </row>
    <row r="1141" spans="1:4" ht="15">
      <c r="A1141" s="124"/>
      <c r="B1141" s="99"/>
      <c r="C1141" s="110"/>
      <c r="D1141" s="110"/>
    </row>
    <row r="1142" spans="1:4" ht="15">
      <c r="A1142" s="124"/>
      <c r="B1142" s="99"/>
      <c r="C1142" s="110"/>
      <c r="D1142" s="110"/>
    </row>
    <row r="1143" spans="1:4" ht="15">
      <c r="A1143" s="124"/>
      <c r="B1143" s="99"/>
      <c r="C1143" s="110"/>
      <c r="D1143" s="110"/>
    </row>
    <row r="1144" spans="1:4" ht="15">
      <c r="A1144" s="124"/>
      <c r="B1144" s="99"/>
      <c r="C1144" s="110"/>
      <c r="D1144" s="110"/>
    </row>
    <row r="1145" spans="1:4" ht="15">
      <c r="A1145" s="124"/>
      <c r="B1145" s="99"/>
      <c r="C1145" s="110"/>
      <c r="D1145" s="110"/>
    </row>
    <row r="1146" spans="1:4" ht="15">
      <c r="A1146" s="124"/>
      <c r="B1146" s="99"/>
      <c r="C1146" s="110"/>
      <c r="D1146" s="110"/>
    </row>
    <row r="1147" spans="1:4" ht="15">
      <c r="A1147" s="124"/>
      <c r="B1147" s="99"/>
      <c r="C1147" s="110"/>
      <c r="D1147" s="110"/>
    </row>
    <row r="1148" spans="1:4" ht="15">
      <c r="A1148" s="124"/>
      <c r="B1148" s="99"/>
      <c r="C1148" s="110"/>
      <c r="D1148" s="110"/>
    </row>
    <row r="1149" spans="1:4" ht="15">
      <c r="A1149" s="124"/>
      <c r="B1149" s="99"/>
      <c r="C1149" s="110"/>
      <c r="D1149" s="110"/>
    </row>
    <row r="1150" spans="1:4" ht="15">
      <c r="A1150" s="124"/>
      <c r="B1150" s="99"/>
      <c r="C1150" s="110"/>
      <c r="D1150" s="110"/>
    </row>
    <row r="1151" spans="1:4" ht="15">
      <c r="A1151" s="124"/>
      <c r="B1151" s="99"/>
      <c r="C1151" s="110"/>
      <c r="D1151" s="110"/>
    </row>
    <row r="1152" spans="1:4" ht="15">
      <c r="A1152" s="124"/>
      <c r="B1152" s="99"/>
      <c r="C1152" s="110"/>
      <c r="D1152" s="110"/>
    </row>
    <row r="1153" spans="1:4" ht="15">
      <c r="A1153" s="124"/>
      <c r="B1153" s="99"/>
      <c r="C1153" s="110"/>
      <c r="D1153" s="110"/>
    </row>
    <row r="1154" spans="1:4" ht="15">
      <c r="A1154" s="124"/>
      <c r="B1154" s="99"/>
      <c r="C1154" s="110"/>
      <c r="D1154" s="110"/>
    </row>
    <row r="1155" spans="1:4" ht="15">
      <c r="A1155" s="124"/>
      <c r="B1155" s="99"/>
      <c r="C1155" s="110"/>
      <c r="D1155" s="110"/>
    </row>
    <row r="1156" spans="1:4" ht="15">
      <c r="A1156" s="124"/>
      <c r="B1156" s="99"/>
      <c r="C1156" s="110"/>
      <c r="D1156" s="110"/>
    </row>
    <row r="1157" spans="1:4" ht="15">
      <c r="A1157" s="124"/>
      <c r="B1157" s="99"/>
      <c r="C1157" s="110"/>
      <c r="D1157" s="110"/>
    </row>
    <row r="1158" spans="1:4" ht="15">
      <c r="A1158" s="124"/>
      <c r="B1158" s="99"/>
      <c r="C1158" s="110"/>
      <c r="D1158" s="110"/>
    </row>
    <row r="1159" spans="1:4" ht="15">
      <c r="A1159" s="124"/>
      <c r="B1159" s="99"/>
      <c r="C1159" s="110"/>
      <c r="D1159" s="110"/>
    </row>
    <row r="1160" spans="1:4" ht="15">
      <c r="A1160" s="124"/>
      <c r="B1160" s="99"/>
      <c r="C1160" s="110"/>
      <c r="D1160" s="110"/>
    </row>
    <row r="1161" spans="1:4" ht="15">
      <c r="A1161" s="124"/>
      <c r="B1161" s="99"/>
      <c r="C1161" s="110"/>
      <c r="D1161" s="110"/>
    </row>
    <row r="1162" spans="1:4" ht="15">
      <c r="A1162" s="124"/>
      <c r="B1162" s="99"/>
      <c r="C1162" s="110"/>
      <c r="D1162" s="110"/>
    </row>
    <row r="1163" spans="1:4" ht="15">
      <c r="A1163" s="124"/>
      <c r="B1163" s="99"/>
      <c r="C1163" s="110"/>
      <c r="D1163" s="110"/>
    </row>
    <row r="1164" spans="1:4" ht="15">
      <c r="A1164" s="124"/>
      <c r="B1164" s="99"/>
      <c r="C1164" s="110"/>
      <c r="D1164" s="110"/>
    </row>
    <row r="1165" spans="1:4" ht="15">
      <c r="A1165" s="124"/>
      <c r="B1165" s="99"/>
      <c r="C1165" s="110"/>
      <c r="D1165" s="110"/>
    </row>
    <row r="1166" spans="1:4" ht="15">
      <c r="A1166" s="124"/>
      <c r="B1166" s="99"/>
      <c r="C1166" s="110"/>
      <c r="D1166" s="110"/>
    </row>
    <row r="1167" spans="1:4" ht="15">
      <c r="A1167" s="124"/>
      <c r="B1167" s="99"/>
      <c r="C1167" s="110"/>
      <c r="D1167" s="110"/>
    </row>
    <row r="1168" spans="1:4" ht="15">
      <c r="A1168" s="124"/>
      <c r="B1168" s="99"/>
      <c r="C1168" s="110"/>
      <c r="D1168" s="110"/>
    </row>
    <row r="1169" spans="1:4" ht="15">
      <c r="A1169" s="124"/>
      <c r="B1169" s="99"/>
      <c r="C1169" s="110"/>
      <c r="D1169" s="110"/>
    </row>
    <row r="1170" spans="1:4" ht="15">
      <c r="A1170" s="124"/>
      <c r="B1170" s="99"/>
      <c r="C1170" s="110"/>
      <c r="D1170" s="110"/>
    </row>
    <row r="1171" spans="1:4" ht="15">
      <c r="A1171" s="124"/>
      <c r="B1171" s="99"/>
      <c r="C1171" s="110"/>
      <c r="D1171" s="110"/>
    </row>
    <row r="1172" spans="1:4" ht="15">
      <c r="A1172" s="124"/>
      <c r="B1172" s="99"/>
      <c r="C1172" s="110"/>
      <c r="D1172" s="110"/>
    </row>
    <row r="1173" spans="1:4" ht="15">
      <c r="A1173" s="124"/>
      <c r="B1173" s="99"/>
      <c r="C1173" s="110"/>
      <c r="D1173" s="110"/>
    </row>
    <row r="1174" spans="1:4" ht="15">
      <c r="A1174" s="124"/>
      <c r="B1174" s="99"/>
      <c r="C1174" s="110"/>
      <c r="D1174" s="110"/>
    </row>
    <row r="1175" spans="1:4" ht="15">
      <c r="A1175" s="124"/>
      <c r="B1175" s="99"/>
      <c r="C1175" s="110"/>
      <c r="D1175" s="110"/>
    </row>
    <row r="1176" spans="1:4" ht="15">
      <c r="A1176" s="124"/>
      <c r="B1176" s="99"/>
      <c r="C1176" s="110"/>
      <c r="D1176" s="110"/>
    </row>
    <row r="1177" spans="1:4" ht="15">
      <c r="A1177" s="124"/>
      <c r="B1177" s="99"/>
      <c r="C1177" s="110"/>
      <c r="D1177" s="110"/>
    </row>
    <row r="1178" spans="1:4" ht="15">
      <c r="A1178" s="124"/>
      <c r="B1178" s="99"/>
      <c r="C1178" s="110"/>
      <c r="D1178" s="110"/>
    </row>
    <row r="1179" spans="1:4" ht="15">
      <c r="A1179" s="124"/>
      <c r="B1179" s="99"/>
      <c r="C1179" s="110"/>
      <c r="D1179" s="110"/>
    </row>
    <row r="1180" spans="1:4" ht="15">
      <c r="A1180" s="124"/>
      <c r="B1180" s="99"/>
      <c r="C1180" s="110"/>
      <c r="D1180" s="110"/>
    </row>
    <row r="1181" spans="1:4" ht="15">
      <c r="A1181" s="124"/>
      <c r="B1181" s="99"/>
      <c r="C1181" s="110"/>
      <c r="D1181" s="110"/>
    </row>
    <row r="1182" spans="1:4" ht="15">
      <c r="A1182" s="124"/>
      <c r="B1182" s="99"/>
      <c r="C1182" s="110"/>
      <c r="D1182" s="110"/>
    </row>
    <row r="1183" spans="1:4" ht="15">
      <c r="A1183" s="124"/>
      <c r="B1183" s="99"/>
      <c r="C1183" s="110"/>
      <c r="D1183" s="110"/>
    </row>
    <row r="1184" spans="1:4" ht="15">
      <c r="A1184" s="124"/>
      <c r="B1184" s="99"/>
      <c r="C1184" s="110"/>
      <c r="D1184" s="110"/>
    </row>
    <row r="1185" spans="1:4" ht="15">
      <c r="A1185" s="124"/>
      <c r="B1185" s="99"/>
      <c r="C1185" s="110"/>
      <c r="D1185" s="110"/>
    </row>
    <row r="1186" spans="1:4" ht="15">
      <c r="A1186" s="124"/>
      <c r="B1186" s="99"/>
      <c r="C1186" s="110"/>
      <c r="D1186" s="110"/>
    </row>
    <row r="1187" spans="1:4" ht="15">
      <c r="A1187" s="124"/>
      <c r="B1187" s="99"/>
      <c r="C1187" s="110"/>
      <c r="D1187" s="110"/>
    </row>
    <row r="1188" spans="1:4" ht="15">
      <c r="A1188" s="124"/>
      <c r="B1188" s="99"/>
      <c r="C1188" s="110"/>
      <c r="D1188" s="110"/>
    </row>
    <row r="1189" spans="1:4" ht="15">
      <c r="A1189" s="124"/>
      <c r="B1189" s="99"/>
      <c r="C1189" s="110"/>
      <c r="D1189" s="110"/>
    </row>
    <row r="1190" spans="1:4" ht="15">
      <c r="A1190" s="124"/>
      <c r="B1190" s="99"/>
      <c r="C1190" s="110"/>
      <c r="D1190" s="110"/>
    </row>
    <row r="1191" spans="1:4" ht="15">
      <c r="A1191" s="124"/>
      <c r="B1191" s="99"/>
      <c r="C1191" s="110"/>
      <c r="D1191" s="110"/>
    </row>
    <row r="1192" spans="1:4" ht="15">
      <c r="A1192" s="124"/>
      <c r="B1192" s="99"/>
      <c r="C1192" s="110"/>
      <c r="D1192" s="110"/>
    </row>
    <row r="1193" spans="1:4" ht="15">
      <c r="A1193" s="124"/>
      <c r="B1193" s="99"/>
      <c r="C1193" s="110"/>
      <c r="D1193" s="110"/>
    </row>
    <row r="1194" spans="1:4" ht="15">
      <c r="A1194" s="124"/>
      <c r="B1194" s="99"/>
      <c r="C1194" s="110"/>
      <c r="D1194" s="110"/>
    </row>
    <row r="1195" spans="1:4" ht="15">
      <c r="A1195" s="124"/>
      <c r="B1195" s="99"/>
      <c r="C1195" s="110"/>
      <c r="D1195" s="110"/>
    </row>
    <row r="1196" spans="1:4" ht="15">
      <c r="A1196" s="124"/>
      <c r="B1196" s="99"/>
      <c r="C1196" s="110"/>
      <c r="D1196" s="110"/>
    </row>
    <row r="1197" spans="1:4" ht="15">
      <c r="A1197" s="124"/>
      <c r="B1197" s="99"/>
      <c r="C1197" s="110"/>
      <c r="D1197" s="110"/>
    </row>
    <row r="1198" spans="1:4" ht="15">
      <c r="A1198" s="124"/>
      <c r="B1198" s="99"/>
      <c r="C1198" s="110"/>
      <c r="D1198" s="110"/>
    </row>
    <row r="1199" spans="1:4" ht="15">
      <c r="A1199" s="124"/>
      <c r="B1199" s="99"/>
      <c r="C1199" s="110"/>
      <c r="D1199" s="110"/>
    </row>
    <row r="1200" spans="1:4" ht="15">
      <c r="A1200" s="124"/>
      <c r="B1200" s="99"/>
      <c r="C1200" s="110"/>
      <c r="D1200" s="110"/>
    </row>
    <row r="1201" spans="1:4" ht="15">
      <c r="A1201" s="124"/>
      <c r="B1201" s="99"/>
      <c r="C1201" s="110"/>
      <c r="D1201" s="110"/>
    </row>
    <row r="1202" spans="1:4" ht="15">
      <c r="A1202" s="124"/>
      <c r="B1202" s="99"/>
      <c r="C1202" s="110"/>
      <c r="D1202" s="110"/>
    </row>
    <row r="1203" spans="1:4" ht="15">
      <c r="A1203" s="124"/>
      <c r="B1203" s="99"/>
      <c r="C1203" s="110"/>
      <c r="D1203" s="110"/>
    </row>
    <row r="1204" spans="1:4" ht="15">
      <c r="A1204" s="124"/>
      <c r="B1204" s="99"/>
      <c r="C1204" s="110"/>
      <c r="D1204" s="110"/>
    </row>
    <row r="1205" spans="1:4" ht="15">
      <c r="A1205" s="124"/>
      <c r="B1205" s="99"/>
      <c r="C1205" s="110"/>
      <c r="D1205" s="110"/>
    </row>
    <row r="1206" spans="1:4" ht="15">
      <c r="A1206" s="124"/>
      <c r="B1206" s="99"/>
      <c r="C1206" s="110"/>
      <c r="D1206" s="110"/>
    </row>
    <row r="1207" spans="1:4" ht="15">
      <c r="A1207" s="124"/>
      <c r="B1207" s="99"/>
      <c r="C1207" s="110"/>
      <c r="D1207" s="110"/>
    </row>
    <row r="1208" spans="1:4" ht="15">
      <c r="A1208" s="124"/>
      <c r="B1208" s="99"/>
      <c r="C1208" s="110"/>
      <c r="D1208" s="110"/>
    </row>
    <row r="1209" spans="1:4" ht="15">
      <c r="A1209" s="124"/>
      <c r="B1209" s="99"/>
      <c r="C1209" s="110"/>
      <c r="D1209" s="110"/>
    </row>
    <row r="1210" spans="1:4" ht="15">
      <c r="A1210" s="124"/>
      <c r="B1210" s="99"/>
      <c r="C1210" s="110"/>
      <c r="D1210" s="110"/>
    </row>
    <row r="1211" spans="1:4" ht="15">
      <c r="A1211" s="124"/>
      <c r="B1211" s="99"/>
      <c r="C1211" s="110"/>
      <c r="D1211" s="110"/>
    </row>
    <row r="1212" spans="1:4" ht="15">
      <c r="A1212" s="124"/>
      <c r="B1212" s="99"/>
      <c r="C1212" s="110"/>
      <c r="D1212" s="110"/>
    </row>
    <row r="1213" spans="1:4" ht="15">
      <c r="A1213" s="124"/>
      <c r="B1213" s="99"/>
      <c r="C1213" s="110"/>
      <c r="D1213" s="110"/>
    </row>
    <row r="1214" spans="1:4" ht="15">
      <c r="A1214" s="124"/>
      <c r="B1214" s="99"/>
      <c r="C1214" s="110"/>
      <c r="D1214" s="110"/>
    </row>
    <row r="1215" spans="1:4" ht="15">
      <c r="A1215" s="124"/>
      <c r="B1215" s="99"/>
      <c r="C1215" s="110"/>
      <c r="D1215" s="110"/>
    </row>
    <row r="1216" spans="1:4" ht="15">
      <c r="A1216" s="124"/>
      <c r="B1216" s="99"/>
      <c r="C1216" s="110"/>
      <c r="D1216" s="110"/>
    </row>
    <row r="1217" spans="1:4" ht="15">
      <c r="A1217" s="124"/>
      <c r="B1217" s="99"/>
      <c r="C1217" s="110"/>
      <c r="D1217" s="110"/>
    </row>
    <row r="1218" spans="1:4" ht="15">
      <c r="A1218" s="124"/>
      <c r="B1218" s="99"/>
      <c r="C1218" s="110"/>
      <c r="D1218" s="110"/>
    </row>
    <row r="1219" spans="1:4" ht="15">
      <c r="A1219" s="124"/>
      <c r="B1219" s="99"/>
      <c r="C1219" s="110"/>
      <c r="D1219" s="110"/>
    </row>
    <row r="1220" spans="1:4" ht="15">
      <c r="A1220" s="124"/>
      <c r="B1220" s="99"/>
      <c r="C1220" s="110"/>
      <c r="D1220" s="110"/>
    </row>
    <row r="1221" spans="1:4" ht="15">
      <c r="A1221" s="124"/>
      <c r="B1221" s="99"/>
      <c r="C1221" s="110"/>
      <c r="D1221" s="110"/>
    </row>
    <row r="1222" spans="1:4" ht="15">
      <c r="A1222" s="124"/>
      <c r="B1222" s="99"/>
      <c r="C1222" s="110"/>
      <c r="D1222" s="110"/>
    </row>
    <row r="1223" spans="1:4" ht="15">
      <c r="A1223" s="124"/>
      <c r="B1223" s="99"/>
      <c r="C1223" s="110"/>
      <c r="D1223" s="110"/>
    </row>
    <row r="1224" spans="1:4" ht="15">
      <c r="A1224" s="124"/>
      <c r="B1224" s="99"/>
      <c r="C1224" s="110"/>
      <c r="D1224" s="110"/>
    </row>
    <row r="1225" spans="1:4" ht="15">
      <c r="A1225" s="124"/>
      <c r="B1225" s="99"/>
      <c r="C1225" s="110"/>
      <c r="D1225" s="110"/>
    </row>
    <row r="1226" spans="1:4" ht="15">
      <c r="A1226" s="124"/>
      <c r="B1226" s="99"/>
      <c r="C1226" s="110"/>
      <c r="D1226" s="110"/>
    </row>
    <row r="1227" spans="1:4" ht="15">
      <c r="A1227" s="124"/>
      <c r="B1227" s="99"/>
      <c r="C1227" s="110"/>
      <c r="D1227" s="110"/>
    </row>
    <row r="1228" spans="1:4" ht="15">
      <c r="A1228" s="124"/>
      <c r="B1228" s="99"/>
      <c r="C1228" s="110"/>
      <c r="D1228" s="110"/>
    </row>
    <row r="1229" spans="1:4" ht="15">
      <c r="A1229" s="124"/>
      <c r="B1229" s="99"/>
      <c r="C1229" s="110"/>
      <c r="D1229" s="110"/>
    </row>
    <row r="1230" spans="1:4" ht="15">
      <c r="A1230" s="124"/>
      <c r="B1230" s="99"/>
      <c r="C1230" s="110"/>
      <c r="D1230" s="110"/>
    </row>
    <row r="1231" spans="1:4" ht="15">
      <c r="A1231" s="124"/>
      <c r="B1231" s="99"/>
      <c r="C1231" s="110"/>
      <c r="D1231" s="110"/>
    </row>
    <row r="1232" spans="1:4" ht="15">
      <c r="A1232" s="124"/>
      <c r="B1232" s="99"/>
      <c r="C1232" s="110"/>
      <c r="D1232" s="110"/>
    </row>
    <row r="1233" spans="1:4" ht="15">
      <c r="A1233" s="124"/>
      <c r="B1233" s="99"/>
      <c r="C1233" s="110"/>
      <c r="D1233" s="110"/>
    </row>
    <row r="1234" spans="1:4" ht="15">
      <c r="A1234" s="124"/>
      <c r="B1234" s="99"/>
      <c r="C1234" s="110"/>
      <c r="D1234" s="110"/>
    </row>
    <row r="1235" spans="1:4" ht="15">
      <c r="A1235" s="124"/>
      <c r="B1235" s="99"/>
      <c r="C1235" s="110"/>
      <c r="D1235" s="110"/>
    </row>
    <row r="1236" spans="1:4" ht="15">
      <c r="A1236" s="124"/>
      <c r="B1236" s="99"/>
      <c r="C1236" s="110"/>
      <c r="D1236" s="110"/>
    </row>
    <row r="1237" spans="1:4" ht="15">
      <c r="A1237" s="124"/>
      <c r="B1237" s="99"/>
      <c r="C1237" s="110"/>
      <c r="D1237" s="110"/>
    </row>
    <row r="1238" spans="1:4" ht="15">
      <c r="A1238" s="124"/>
      <c r="B1238" s="99"/>
      <c r="C1238" s="110"/>
      <c r="D1238" s="110"/>
    </row>
    <row r="1239" spans="1:4" ht="15">
      <c r="A1239" s="124"/>
      <c r="B1239" s="99"/>
      <c r="C1239" s="110"/>
      <c r="D1239" s="110"/>
    </row>
    <row r="1240" spans="1:4" ht="15">
      <c r="A1240" s="124"/>
      <c r="B1240" s="99"/>
      <c r="C1240" s="110"/>
      <c r="D1240" s="110"/>
    </row>
    <row r="1241" spans="1:4" ht="15">
      <c r="A1241" s="124"/>
      <c r="B1241" s="99"/>
      <c r="C1241" s="110"/>
      <c r="D1241" s="110"/>
    </row>
    <row r="1242" spans="1:4" ht="15">
      <c r="A1242" s="124"/>
      <c r="B1242" s="99"/>
      <c r="C1242" s="110"/>
      <c r="D1242" s="110"/>
    </row>
    <row r="1243" spans="1:4" ht="15">
      <c r="A1243" s="124"/>
      <c r="B1243" s="99"/>
      <c r="C1243" s="110"/>
      <c r="D1243" s="110"/>
    </row>
    <row r="1244" spans="1:4" ht="15">
      <c r="A1244" s="124"/>
      <c r="B1244" s="99"/>
      <c r="C1244" s="110"/>
      <c r="D1244" s="110"/>
    </row>
    <row r="1245" spans="1:4" ht="15">
      <c r="A1245" s="124"/>
      <c r="B1245" s="99"/>
      <c r="C1245" s="110"/>
      <c r="D1245" s="110"/>
    </row>
    <row r="1246" spans="1:4" ht="15">
      <c r="A1246" s="124"/>
      <c r="B1246" s="99"/>
      <c r="C1246" s="110"/>
      <c r="D1246" s="110"/>
    </row>
    <row r="1247" spans="1:4" ht="15">
      <c r="A1247" s="124"/>
      <c r="B1247" s="99"/>
      <c r="C1247" s="110"/>
      <c r="D1247" s="110"/>
    </row>
    <row r="1248" spans="1:4" ht="15">
      <c r="A1248" s="124"/>
      <c r="B1248" s="99"/>
      <c r="C1248" s="110"/>
      <c r="D1248" s="110"/>
    </row>
    <row r="1249" spans="1:4" ht="15">
      <c r="A1249" s="124"/>
      <c r="B1249" s="99"/>
      <c r="C1249" s="110"/>
      <c r="D1249" s="110"/>
    </row>
    <row r="1250" spans="1:4" ht="15">
      <c r="A1250" s="124"/>
      <c r="B1250" s="99"/>
      <c r="C1250" s="110"/>
      <c r="D1250" s="110"/>
    </row>
    <row r="1251" spans="1:4" ht="15">
      <c r="A1251" s="124"/>
      <c r="B1251" s="99"/>
      <c r="C1251" s="110"/>
      <c r="D1251" s="110"/>
    </row>
    <row r="1252" spans="1:4" ht="15">
      <c r="A1252" s="124"/>
      <c r="B1252" s="99"/>
      <c r="C1252" s="110"/>
      <c r="D1252" s="110"/>
    </row>
    <row r="1253" spans="1:4" ht="15">
      <c r="A1253" s="124"/>
      <c r="B1253" s="99"/>
      <c r="C1253" s="110"/>
      <c r="D1253" s="110"/>
    </row>
    <row r="1254" spans="1:4" ht="15">
      <c r="A1254" s="124"/>
      <c r="B1254" s="99"/>
      <c r="C1254" s="110"/>
      <c r="D1254" s="110"/>
    </row>
    <row r="1255" spans="1:4" ht="15">
      <c r="A1255" s="124"/>
      <c r="B1255" s="99"/>
      <c r="C1255" s="110"/>
      <c r="D1255" s="110"/>
    </row>
    <row r="1256" spans="1:4" ht="15">
      <c r="A1256" s="124"/>
      <c r="B1256" s="99"/>
      <c r="C1256" s="110"/>
      <c r="D1256" s="110"/>
    </row>
    <row r="1257" spans="1:4" ht="15">
      <c r="A1257" s="124"/>
      <c r="B1257" s="99"/>
      <c r="C1257" s="110"/>
      <c r="D1257" s="110"/>
    </row>
    <row r="1258" spans="1:4" ht="15">
      <c r="A1258" s="124"/>
      <c r="B1258" s="99"/>
      <c r="C1258" s="110"/>
      <c r="D1258" s="110"/>
    </row>
    <row r="1259" spans="1:4" ht="15">
      <c r="A1259" s="124"/>
      <c r="B1259" s="99"/>
      <c r="C1259" s="110"/>
      <c r="D1259" s="110"/>
    </row>
    <row r="1260" spans="1:4" ht="15">
      <c r="A1260" s="124"/>
      <c r="B1260" s="99"/>
      <c r="C1260" s="110"/>
      <c r="D1260" s="110"/>
    </row>
    <row r="1261" spans="1:4" ht="15">
      <c r="A1261" s="124"/>
      <c r="B1261" s="99"/>
      <c r="C1261" s="110"/>
      <c r="D1261" s="110"/>
    </row>
    <row r="1262" spans="1:4" ht="15">
      <c r="A1262" s="124"/>
      <c r="B1262" s="99"/>
      <c r="C1262" s="110"/>
      <c r="D1262" s="110"/>
    </row>
    <row r="1263" spans="1:4" ht="15">
      <c r="A1263" s="124"/>
      <c r="B1263" s="99"/>
      <c r="C1263" s="110"/>
      <c r="D1263" s="110"/>
    </row>
    <row r="1264" spans="1:4" ht="15">
      <c r="A1264" s="124"/>
      <c r="B1264" s="99"/>
      <c r="C1264" s="110"/>
      <c r="D1264" s="110"/>
    </row>
    <row r="1265" spans="1:4" ht="15">
      <c r="A1265" s="124"/>
      <c r="B1265" s="99"/>
      <c r="C1265" s="110"/>
      <c r="D1265" s="110"/>
    </row>
    <row r="1266" spans="1:4" ht="15">
      <c r="A1266" s="124"/>
      <c r="B1266" s="99"/>
      <c r="C1266" s="110"/>
      <c r="D1266" s="110"/>
    </row>
    <row r="1267" spans="1:4" ht="15">
      <c r="A1267" s="124"/>
      <c r="B1267" s="99"/>
      <c r="C1267" s="110"/>
      <c r="D1267" s="110"/>
    </row>
    <row r="1268" spans="1:4" ht="15">
      <c r="A1268" s="124"/>
      <c r="B1268" s="99"/>
      <c r="C1268" s="110"/>
      <c r="D1268" s="110"/>
    </row>
    <row r="1269" spans="1:4" ht="15">
      <c r="A1269" s="124"/>
      <c r="B1269" s="99"/>
      <c r="C1269" s="110"/>
      <c r="D1269" s="110"/>
    </row>
    <row r="1270" spans="1:4" ht="15">
      <c r="A1270" s="124"/>
      <c r="B1270" s="99"/>
      <c r="C1270" s="110"/>
      <c r="D1270" s="110"/>
    </row>
    <row r="1271" spans="1:4" ht="15">
      <c r="A1271" s="124"/>
      <c r="B1271" s="99"/>
      <c r="C1271" s="110"/>
      <c r="D1271" s="110"/>
    </row>
    <row r="1272" spans="1:4" ht="15">
      <c r="A1272" s="124"/>
      <c r="B1272" s="99"/>
      <c r="C1272" s="110"/>
      <c r="D1272" s="110"/>
    </row>
    <row r="1273" spans="1:4" ht="15">
      <c r="A1273" s="124"/>
      <c r="B1273" s="99"/>
      <c r="C1273" s="110"/>
      <c r="D1273" s="110"/>
    </row>
    <row r="1274" spans="1:4" ht="15">
      <c r="A1274" s="124"/>
      <c r="B1274" s="99"/>
      <c r="C1274" s="110"/>
      <c r="D1274" s="110"/>
    </row>
    <row r="1275" spans="1:4" ht="15">
      <c r="A1275" s="124"/>
      <c r="B1275" s="99"/>
      <c r="C1275" s="110"/>
      <c r="D1275" s="110"/>
    </row>
    <row r="1276" spans="1:4" ht="15">
      <c r="A1276" s="124"/>
      <c r="B1276" s="99"/>
      <c r="C1276" s="110"/>
      <c r="D1276" s="110"/>
    </row>
    <row r="1277" spans="1:4" ht="15">
      <c r="A1277" s="124"/>
      <c r="B1277" s="99"/>
      <c r="C1277" s="110"/>
      <c r="D1277" s="110"/>
    </row>
    <row r="1278" spans="1:4" ht="15">
      <c r="A1278" s="124"/>
      <c r="B1278" s="99"/>
      <c r="C1278" s="110"/>
      <c r="D1278" s="110"/>
    </row>
    <row r="1279" spans="1:4" ht="15">
      <c r="A1279" s="124"/>
      <c r="B1279" s="99"/>
      <c r="C1279" s="110"/>
      <c r="D1279" s="110"/>
    </row>
    <row r="1280" spans="1:4" ht="15">
      <c r="A1280" s="124"/>
      <c r="B1280" s="99"/>
      <c r="C1280" s="110"/>
      <c r="D1280" s="110"/>
    </row>
    <row r="1281" spans="1:4" ht="15">
      <c r="A1281" s="124"/>
      <c r="B1281" s="99"/>
      <c r="C1281" s="110"/>
      <c r="D1281" s="110"/>
    </row>
    <row r="1282" spans="1:4" ht="15">
      <c r="A1282" s="124"/>
      <c r="B1282" s="99"/>
      <c r="C1282" s="110"/>
      <c r="D1282" s="110"/>
    </row>
    <row r="1283" spans="1:4" ht="15">
      <c r="A1283" s="124"/>
      <c r="B1283" s="99"/>
      <c r="C1283" s="110"/>
      <c r="D1283" s="110"/>
    </row>
    <row r="1284" spans="1:4" ht="15">
      <c r="A1284" s="124"/>
      <c r="B1284" s="99"/>
      <c r="C1284" s="110"/>
      <c r="D1284" s="110"/>
    </row>
    <row r="1285" spans="1:4" ht="15">
      <c r="A1285" s="124"/>
      <c r="B1285" s="99"/>
      <c r="C1285" s="110"/>
      <c r="D1285" s="110"/>
    </row>
    <row r="1286" spans="1:4" ht="15">
      <c r="A1286" s="124"/>
      <c r="B1286" s="99"/>
      <c r="C1286" s="110"/>
      <c r="D1286" s="110"/>
    </row>
    <row r="1287" spans="1:4" ht="15">
      <c r="A1287" s="124"/>
      <c r="B1287" s="99"/>
      <c r="C1287" s="110"/>
      <c r="D1287" s="110"/>
    </row>
    <row r="1288" spans="1:4" ht="15">
      <c r="A1288" s="124"/>
      <c r="B1288" s="99"/>
      <c r="C1288" s="110"/>
      <c r="D1288" s="110"/>
    </row>
    <row r="1289" spans="1:4" ht="15">
      <c r="A1289" s="124"/>
      <c r="B1289" s="99"/>
      <c r="C1289" s="110"/>
      <c r="D1289" s="110"/>
    </row>
    <row r="1290" spans="1:4" ht="15">
      <c r="A1290" s="124"/>
      <c r="B1290" s="99"/>
      <c r="C1290" s="110"/>
      <c r="D1290" s="110"/>
    </row>
    <row r="1291" spans="1:4" ht="15">
      <c r="A1291" s="124"/>
      <c r="B1291" s="99"/>
      <c r="C1291" s="110"/>
      <c r="D1291" s="110"/>
    </row>
    <row r="1292" spans="1:4" ht="15">
      <c r="A1292" s="124"/>
      <c r="B1292" s="99"/>
      <c r="C1292" s="110"/>
      <c r="D1292" s="110"/>
    </row>
    <row r="1293" spans="1:4" ht="15">
      <c r="A1293" s="124"/>
      <c r="B1293" s="99"/>
      <c r="C1293" s="110"/>
      <c r="D1293" s="110"/>
    </row>
    <row r="1294" spans="1:4" ht="15">
      <c r="A1294" s="124"/>
      <c r="B1294" s="99"/>
      <c r="C1294" s="110"/>
      <c r="D1294" s="110"/>
    </row>
    <row r="1295" spans="1:4" ht="15">
      <c r="A1295" s="124"/>
      <c r="B1295" s="99"/>
      <c r="C1295" s="110"/>
      <c r="D1295" s="110"/>
    </row>
    <row r="1296" spans="1:4" ht="15">
      <c r="A1296" s="124"/>
      <c r="B1296" s="99"/>
      <c r="C1296" s="110"/>
      <c r="D1296" s="110"/>
    </row>
    <row r="1297" spans="1:4" ht="15">
      <c r="A1297" s="124"/>
      <c r="B1297" s="99"/>
      <c r="C1297" s="110"/>
      <c r="D1297" s="110"/>
    </row>
    <row r="1298" spans="1:4" ht="15">
      <c r="A1298" s="124"/>
      <c r="B1298" s="99"/>
      <c r="C1298" s="110"/>
      <c r="D1298" s="110"/>
    </row>
    <row r="1299" spans="1:4" ht="15">
      <c r="A1299" s="124"/>
      <c r="B1299" s="99"/>
      <c r="C1299" s="110"/>
      <c r="D1299" s="110"/>
    </row>
    <row r="1300" spans="1:4" ht="15">
      <c r="A1300" s="124"/>
      <c r="B1300" s="99"/>
      <c r="C1300" s="110"/>
      <c r="D1300" s="110"/>
    </row>
    <row r="1301" spans="1:4" ht="15">
      <c r="A1301" s="124"/>
      <c r="B1301" s="99"/>
      <c r="C1301" s="110"/>
      <c r="D1301" s="110"/>
    </row>
    <row r="1302" spans="1:4" ht="15">
      <c r="A1302" s="124"/>
      <c r="B1302" s="99"/>
      <c r="C1302" s="110"/>
      <c r="D1302" s="110"/>
    </row>
    <row r="1303" spans="1:4" ht="15">
      <c r="A1303" s="124"/>
      <c r="B1303" s="99"/>
      <c r="C1303" s="110"/>
      <c r="D1303" s="110"/>
    </row>
    <row r="1304" spans="1:4" ht="15">
      <c r="A1304" s="124"/>
      <c r="B1304" s="99"/>
      <c r="C1304" s="110"/>
      <c r="D1304" s="110"/>
    </row>
    <row r="1305" spans="1:4" ht="15">
      <c r="A1305" s="124"/>
      <c r="B1305" s="99"/>
      <c r="C1305" s="110"/>
      <c r="D1305" s="110"/>
    </row>
    <row r="1306" spans="1:4" ht="15">
      <c r="A1306" s="124"/>
      <c r="B1306" s="99"/>
      <c r="C1306" s="110"/>
      <c r="D1306" s="110"/>
    </row>
    <row r="1307" spans="1:4" ht="15">
      <c r="A1307" s="124"/>
      <c r="B1307" s="99"/>
      <c r="C1307" s="110"/>
      <c r="D1307" s="110"/>
    </row>
    <row r="1308" spans="1:4" ht="15">
      <c r="A1308" s="124"/>
      <c r="B1308" s="99"/>
      <c r="C1308" s="110"/>
      <c r="D1308" s="110"/>
    </row>
    <row r="1309" spans="1:4" ht="15">
      <c r="A1309" s="124"/>
      <c r="B1309" s="99"/>
      <c r="C1309" s="110"/>
      <c r="D1309" s="110"/>
    </row>
    <row r="1310" spans="1:4" ht="15">
      <c r="A1310" s="124"/>
      <c r="B1310" s="99"/>
      <c r="C1310" s="110"/>
      <c r="D1310" s="110"/>
    </row>
    <row r="1311" spans="1:4" ht="15">
      <c r="A1311" s="124"/>
      <c r="B1311" s="99"/>
      <c r="C1311" s="110"/>
      <c r="D1311" s="110"/>
    </row>
    <row r="1312" spans="1:4" ht="15">
      <c r="A1312" s="124"/>
      <c r="B1312" s="99"/>
      <c r="C1312" s="110"/>
      <c r="D1312" s="110"/>
    </row>
    <row r="1313" spans="1:4" ht="15">
      <c r="A1313" s="124"/>
      <c r="B1313" s="99"/>
      <c r="C1313" s="110"/>
      <c r="D1313" s="110"/>
    </row>
    <row r="1314" spans="1:4" ht="15">
      <c r="A1314" s="124"/>
      <c r="B1314" s="99"/>
      <c r="C1314" s="110"/>
      <c r="D1314" s="110"/>
    </row>
    <row r="1315" spans="1:4" ht="15">
      <c r="A1315" s="124"/>
      <c r="B1315" s="99"/>
      <c r="C1315" s="110"/>
      <c r="D1315" s="110"/>
    </row>
    <row r="1316" spans="1:4" ht="15">
      <c r="A1316" s="124"/>
      <c r="B1316" s="99"/>
      <c r="C1316" s="110"/>
      <c r="D1316" s="110"/>
    </row>
    <row r="1317" spans="1:4" ht="15">
      <c r="A1317" s="124"/>
      <c r="B1317" s="99"/>
      <c r="C1317" s="110"/>
      <c r="D1317" s="110"/>
    </row>
    <row r="1318" spans="1:4" ht="15">
      <c r="A1318" s="124"/>
      <c r="B1318" s="99"/>
      <c r="C1318" s="110"/>
      <c r="D1318" s="110"/>
    </row>
    <row r="1319" spans="1:4" ht="15">
      <c r="A1319" s="124"/>
      <c r="B1319" s="99"/>
      <c r="C1319" s="110"/>
      <c r="D1319" s="110"/>
    </row>
    <row r="1320" spans="1:4" ht="15">
      <c r="A1320" s="124"/>
      <c r="B1320" s="99"/>
      <c r="C1320" s="110"/>
      <c r="D1320" s="110"/>
    </row>
    <row r="1321" spans="1:4" ht="15">
      <c r="A1321" s="124"/>
      <c r="B1321" s="99"/>
      <c r="C1321" s="110"/>
      <c r="D1321" s="110"/>
    </row>
    <row r="1322" spans="1:4" ht="15">
      <c r="A1322" s="124"/>
      <c r="B1322" s="99"/>
      <c r="C1322" s="110"/>
      <c r="D1322" s="110"/>
    </row>
    <row r="1323" spans="1:4" ht="15">
      <c r="A1323" s="124"/>
      <c r="B1323" s="99"/>
      <c r="C1323" s="110"/>
      <c r="D1323" s="110"/>
    </row>
    <row r="1324" spans="1:4" ht="15">
      <c r="A1324" s="124"/>
      <c r="B1324" s="99"/>
      <c r="C1324" s="110"/>
      <c r="D1324" s="110"/>
    </row>
    <row r="1325" spans="1:4" ht="15">
      <c r="A1325" s="124"/>
      <c r="B1325" s="99"/>
      <c r="C1325" s="110"/>
      <c r="D1325" s="110"/>
    </row>
    <row r="1326" spans="1:4" ht="15">
      <c r="A1326" s="124"/>
      <c r="B1326" s="99"/>
      <c r="C1326" s="110"/>
      <c r="D1326" s="110"/>
    </row>
    <row r="1327" spans="1:4" ht="15">
      <c r="A1327" s="124"/>
      <c r="B1327" s="99"/>
      <c r="C1327" s="110"/>
      <c r="D1327" s="110"/>
    </row>
    <row r="1328" spans="1:4" ht="15">
      <c r="A1328" s="124"/>
      <c r="B1328" s="99"/>
      <c r="C1328" s="110"/>
      <c r="D1328" s="110"/>
    </row>
    <row r="1329" spans="1:4" ht="15">
      <c r="A1329" s="124"/>
      <c r="B1329" s="99"/>
      <c r="C1329" s="110"/>
      <c r="D1329" s="110"/>
    </row>
    <row r="1330" spans="1:4" ht="15">
      <c r="A1330" s="124"/>
      <c r="B1330" s="99"/>
      <c r="C1330" s="110"/>
      <c r="D1330" s="110"/>
    </row>
    <row r="1331" spans="1:4" ht="15">
      <c r="A1331" s="124"/>
      <c r="B1331" s="99"/>
      <c r="C1331" s="110"/>
      <c r="D1331" s="110"/>
    </row>
    <row r="1332" spans="1:4" ht="15">
      <c r="A1332" s="124"/>
      <c r="B1332" s="99"/>
      <c r="C1332" s="110"/>
      <c r="D1332" s="110"/>
    </row>
    <row r="1333" spans="1:4" ht="15">
      <c r="A1333" s="124"/>
      <c r="B1333" s="99"/>
      <c r="C1333" s="110"/>
      <c r="D1333" s="110"/>
    </row>
    <row r="1334" spans="1:4" ht="15">
      <c r="A1334" s="124"/>
      <c r="B1334" s="99"/>
      <c r="C1334" s="110"/>
      <c r="D1334" s="110"/>
    </row>
    <row r="1335" spans="1:4" ht="15">
      <c r="A1335" s="124"/>
      <c r="B1335" s="99"/>
      <c r="C1335" s="110"/>
      <c r="D1335" s="110"/>
    </row>
    <row r="1336" spans="1:4" ht="15">
      <c r="A1336" s="124"/>
      <c r="B1336" s="99"/>
      <c r="C1336" s="110"/>
      <c r="D1336" s="110"/>
    </row>
    <row r="1337" spans="1:4" ht="15">
      <c r="A1337" s="124"/>
      <c r="B1337" s="99"/>
      <c r="C1337" s="110"/>
      <c r="D1337" s="110"/>
    </row>
    <row r="1338" spans="1:4" ht="15">
      <c r="A1338" s="124"/>
      <c r="B1338" s="99"/>
      <c r="C1338" s="110"/>
      <c r="D1338" s="110"/>
    </row>
    <row r="1339" spans="1:4" ht="15">
      <c r="A1339" s="124"/>
      <c r="B1339" s="99"/>
      <c r="C1339" s="110"/>
      <c r="D1339" s="110"/>
    </row>
    <row r="1340" spans="1:4" ht="15">
      <c r="A1340" s="124"/>
      <c r="B1340" s="99"/>
      <c r="C1340" s="110"/>
      <c r="D1340" s="110"/>
    </row>
    <row r="1341" spans="1:4" ht="15">
      <c r="A1341" s="124"/>
      <c r="B1341" s="99"/>
      <c r="C1341" s="110"/>
      <c r="D1341" s="110"/>
    </row>
    <row r="1342" spans="1:4" ht="15">
      <c r="A1342" s="124"/>
      <c r="B1342" s="99"/>
      <c r="C1342" s="110"/>
      <c r="D1342" s="110"/>
    </row>
    <row r="1343" spans="1:4" ht="15">
      <c r="A1343" s="124"/>
      <c r="B1343" s="99"/>
      <c r="C1343" s="110"/>
      <c r="D1343" s="110"/>
    </row>
    <row r="1344" spans="1:4" ht="15">
      <c r="A1344" s="124"/>
      <c r="B1344" s="99"/>
      <c r="C1344" s="110"/>
      <c r="D1344" s="110"/>
    </row>
    <row r="1345" spans="1:4" ht="15">
      <c r="A1345" s="124"/>
      <c r="B1345" s="99"/>
      <c r="C1345" s="110"/>
      <c r="D1345" s="110"/>
    </row>
    <row r="1346" spans="1:4" ht="15">
      <c r="A1346" s="124"/>
      <c r="B1346" s="99"/>
      <c r="C1346" s="110"/>
      <c r="D1346" s="110"/>
    </row>
    <row r="1347" spans="1:4" ht="15">
      <c r="A1347" s="124"/>
      <c r="B1347" s="99"/>
      <c r="C1347" s="110"/>
      <c r="D1347" s="110"/>
    </row>
    <row r="1348" spans="1:4" ht="15">
      <c r="A1348" s="124"/>
      <c r="B1348" s="99"/>
      <c r="C1348" s="110"/>
      <c r="D1348" s="110"/>
    </row>
    <row r="1349" spans="1:4" ht="15">
      <c r="A1349" s="124"/>
      <c r="B1349" s="99"/>
      <c r="C1349" s="110"/>
      <c r="D1349" s="110"/>
    </row>
    <row r="1350" spans="1:4" ht="15">
      <c r="A1350" s="124"/>
      <c r="B1350" s="99"/>
      <c r="C1350" s="110"/>
      <c r="D1350" s="110"/>
    </row>
    <row r="1351" spans="1:4" ht="15">
      <c r="A1351" s="124"/>
      <c r="B1351" s="99"/>
      <c r="C1351" s="110"/>
      <c r="D1351" s="110"/>
    </row>
    <row r="1352" spans="1:4" ht="15">
      <c r="A1352" s="124"/>
      <c r="B1352" s="99"/>
      <c r="C1352" s="110"/>
      <c r="D1352" s="110"/>
    </row>
    <row r="1353" spans="1:4" ht="15">
      <c r="A1353" s="124"/>
      <c r="B1353" s="99"/>
      <c r="C1353" s="110"/>
      <c r="D1353" s="110"/>
    </row>
    <row r="1354" spans="1:4" ht="15">
      <c r="A1354" s="124"/>
      <c r="B1354" s="99"/>
      <c r="C1354" s="110"/>
      <c r="D1354" s="110"/>
    </row>
    <row r="1355" spans="1:4" ht="15">
      <c r="A1355" s="124"/>
      <c r="B1355" s="99"/>
      <c r="C1355" s="110"/>
      <c r="D1355" s="110"/>
    </row>
    <row r="1356" spans="1:4" ht="15">
      <c r="A1356" s="124"/>
      <c r="B1356" s="99"/>
      <c r="C1356" s="110"/>
      <c r="D1356" s="110"/>
    </row>
    <row r="1357" spans="1:4" ht="15">
      <c r="A1357" s="124"/>
      <c r="B1357" s="99"/>
      <c r="C1357" s="110"/>
      <c r="D1357" s="110"/>
    </row>
    <row r="1358" spans="1:4" ht="15">
      <c r="A1358" s="124"/>
      <c r="B1358" s="99"/>
      <c r="C1358" s="110"/>
      <c r="D1358" s="110"/>
    </row>
    <row r="1359" spans="1:4" ht="15">
      <c r="A1359" s="124"/>
      <c r="B1359" s="99"/>
      <c r="C1359" s="110"/>
      <c r="D1359" s="110"/>
    </row>
    <row r="1360" spans="1:4" ht="15">
      <c r="A1360" s="124"/>
      <c r="B1360" s="99"/>
      <c r="C1360" s="110"/>
      <c r="D1360" s="110"/>
    </row>
    <row r="1361" spans="1:4" ht="15">
      <c r="A1361" s="124"/>
      <c r="B1361" s="99"/>
      <c r="C1361" s="110"/>
      <c r="D1361" s="110"/>
    </row>
    <row r="1362" spans="1:4" ht="15">
      <c r="A1362" s="124"/>
      <c r="B1362" s="99"/>
      <c r="C1362" s="110"/>
      <c r="D1362" s="110"/>
    </row>
    <row r="1363" spans="1:4" ht="15">
      <c r="A1363" s="124"/>
      <c r="B1363" s="99"/>
      <c r="C1363" s="110"/>
      <c r="D1363" s="110"/>
    </row>
    <row r="1364" spans="1:4" ht="15">
      <c r="A1364" s="124"/>
      <c r="B1364" s="99"/>
      <c r="C1364" s="110"/>
      <c r="D1364" s="110"/>
    </row>
    <row r="1365" spans="1:4" ht="15">
      <c r="A1365" s="124"/>
      <c r="B1365" s="99"/>
      <c r="C1365" s="110"/>
      <c r="D1365" s="110"/>
    </row>
    <row r="1366" spans="1:4" ht="15">
      <c r="A1366" s="124"/>
      <c r="B1366" s="99"/>
      <c r="C1366" s="110"/>
      <c r="D1366" s="110"/>
    </row>
    <row r="1367" spans="1:4" ht="15">
      <c r="A1367" s="124"/>
      <c r="B1367" s="99"/>
      <c r="C1367" s="110"/>
      <c r="D1367" s="110"/>
    </row>
    <row r="1368" spans="1:4" ht="15">
      <c r="A1368" s="124"/>
      <c r="B1368" s="99"/>
      <c r="C1368" s="110"/>
      <c r="D1368" s="110"/>
    </row>
    <row r="1369" spans="1:4" ht="15">
      <c r="A1369" s="124"/>
      <c r="B1369" s="99"/>
      <c r="C1369" s="110"/>
      <c r="D1369" s="110"/>
    </row>
    <row r="1370" spans="1:4" ht="15">
      <c r="A1370" s="124"/>
      <c r="B1370" s="99"/>
      <c r="C1370" s="110"/>
      <c r="D1370" s="110"/>
    </row>
    <row r="1371" spans="1:4" ht="15">
      <c r="A1371" s="124"/>
      <c r="B1371" s="99"/>
      <c r="C1371" s="110"/>
      <c r="D1371" s="110"/>
    </row>
    <row r="1372" spans="1:4" ht="15">
      <c r="A1372" s="124"/>
      <c r="B1372" s="99"/>
      <c r="C1372" s="110"/>
      <c r="D1372" s="110"/>
    </row>
    <row r="1373" spans="1:4" ht="15">
      <c r="A1373" s="124"/>
      <c r="B1373" s="99"/>
      <c r="C1373" s="110"/>
      <c r="D1373" s="110"/>
    </row>
    <row r="1374" spans="1:4" ht="15">
      <c r="A1374" s="124"/>
      <c r="B1374" s="99"/>
      <c r="C1374" s="110"/>
      <c r="D1374" s="110"/>
    </row>
    <row r="1375" spans="1:4" ht="15">
      <c r="A1375" s="124"/>
      <c r="B1375" s="99"/>
      <c r="C1375" s="110"/>
      <c r="D1375" s="110"/>
    </row>
    <row r="1376" spans="1:4" ht="15">
      <c r="A1376" s="124"/>
      <c r="B1376" s="99"/>
      <c r="C1376" s="110"/>
      <c r="D1376" s="110"/>
    </row>
    <row r="1377" spans="1:4" ht="15">
      <c r="A1377" s="124"/>
      <c r="B1377" s="99"/>
      <c r="C1377" s="110"/>
      <c r="D1377" s="110"/>
    </row>
    <row r="1378" spans="1:4" ht="15">
      <c r="A1378" s="124"/>
      <c r="B1378" s="99"/>
      <c r="C1378" s="110"/>
      <c r="D1378" s="110"/>
    </row>
    <row r="1379" spans="1:4" ht="15">
      <c r="A1379" s="124"/>
      <c r="B1379" s="99"/>
      <c r="C1379" s="110"/>
      <c r="D1379" s="110"/>
    </row>
    <row r="1380" spans="1:4" ht="15">
      <c r="A1380" s="124"/>
      <c r="B1380" s="99"/>
      <c r="C1380" s="110"/>
      <c r="D1380" s="110"/>
    </row>
    <row r="1381" spans="1:4" ht="15">
      <c r="A1381" s="124"/>
      <c r="B1381" s="99"/>
      <c r="C1381" s="110"/>
      <c r="D1381" s="110"/>
    </row>
    <row r="1382" spans="1:4" ht="15">
      <c r="A1382" s="124"/>
      <c r="B1382" s="99"/>
      <c r="C1382" s="110"/>
      <c r="D1382" s="110"/>
    </row>
    <row r="1383" spans="1:4" ht="15">
      <c r="A1383" s="124"/>
      <c r="B1383" s="99"/>
      <c r="C1383" s="110"/>
      <c r="D1383" s="110"/>
    </row>
    <row r="1384" spans="1:4" ht="15">
      <c r="A1384" s="124"/>
      <c r="B1384" s="99"/>
      <c r="C1384" s="110"/>
      <c r="D1384" s="110"/>
    </row>
    <row r="1385" spans="1:4" ht="15">
      <c r="A1385" s="124"/>
      <c r="B1385" s="99"/>
      <c r="C1385" s="110"/>
      <c r="D1385" s="110"/>
    </row>
    <row r="1386" spans="1:4" ht="15">
      <c r="A1386" s="124"/>
      <c r="B1386" s="99"/>
      <c r="C1386" s="110"/>
      <c r="D1386" s="110"/>
    </row>
    <row r="1387" spans="1:4" ht="15">
      <c r="A1387" s="124"/>
      <c r="B1387" s="99"/>
      <c r="C1387" s="110"/>
      <c r="D1387" s="110"/>
    </row>
    <row r="1388" spans="1:4" ht="15">
      <c r="A1388" s="124"/>
      <c r="B1388" s="99"/>
      <c r="C1388" s="110"/>
      <c r="D1388" s="110"/>
    </row>
    <row r="1389" spans="1:4" ht="15">
      <c r="A1389" s="124"/>
      <c r="B1389" s="99"/>
      <c r="C1389" s="110"/>
      <c r="D1389" s="110"/>
    </row>
    <row r="1390" spans="1:4" ht="15">
      <c r="A1390" s="124"/>
      <c r="B1390" s="99"/>
      <c r="C1390" s="110"/>
      <c r="D1390" s="110"/>
    </row>
    <row r="1391" spans="1:4" ht="15">
      <c r="A1391" s="124"/>
      <c r="B1391" s="99"/>
      <c r="C1391" s="110"/>
      <c r="D1391" s="110"/>
    </row>
    <row r="1392" spans="1:4" ht="15">
      <c r="A1392" s="124"/>
      <c r="B1392" s="99"/>
      <c r="C1392" s="110"/>
      <c r="D1392" s="110"/>
    </row>
    <row r="1393" spans="1:4" ht="15">
      <c r="A1393" s="124"/>
      <c r="B1393" s="99"/>
      <c r="C1393" s="110"/>
      <c r="D1393" s="110"/>
    </row>
    <row r="1394" spans="1:4" ht="15">
      <c r="A1394" s="124"/>
      <c r="B1394" s="99"/>
      <c r="C1394" s="110"/>
      <c r="D1394" s="110"/>
    </row>
    <row r="1395" spans="1:4" ht="15">
      <c r="A1395" s="124"/>
      <c r="B1395" s="99"/>
      <c r="C1395" s="110"/>
      <c r="D1395" s="110"/>
    </row>
    <row r="1396" spans="1:4" ht="15">
      <c r="A1396" s="124"/>
      <c r="B1396" s="99"/>
      <c r="C1396" s="110"/>
      <c r="D1396" s="110"/>
    </row>
    <row r="1397" spans="1:4" ht="15">
      <c r="A1397" s="124"/>
      <c r="B1397" s="99"/>
      <c r="C1397" s="110"/>
      <c r="D1397" s="110"/>
    </row>
    <row r="1398" spans="1:4" ht="15">
      <c r="A1398" s="124"/>
      <c r="B1398" s="99"/>
      <c r="C1398" s="110"/>
      <c r="D1398" s="110"/>
    </row>
    <row r="1399" spans="1:4" ht="15">
      <c r="A1399" s="124"/>
      <c r="B1399" s="99"/>
      <c r="C1399" s="110"/>
      <c r="D1399" s="110"/>
    </row>
    <row r="1400" spans="1:4" ht="15">
      <c r="A1400" s="124"/>
      <c r="B1400" s="99"/>
      <c r="C1400" s="110"/>
      <c r="D1400" s="110"/>
    </row>
    <row r="1401" spans="1:4" ht="15">
      <c r="A1401" s="124"/>
      <c r="B1401" s="99"/>
      <c r="C1401" s="110"/>
      <c r="D1401" s="110"/>
    </row>
    <row r="1402" spans="1:4" ht="15">
      <c r="A1402" s="124"/>
      <c r="B1402" s="99"/>
      <c r="C1402" s="110"/>
      <c r="D1402" s="110"/>
    </row>
    <row r="1403" spans="1:4" ht="15">
      <c r="A1403" s="124"/>
      <c r="B1403" s="99"/>
      <c r="C1403" s="110"/>
      <c r="D1403" s="110"/>
    </row>
    <row r="1404" spans="1:4" ht="15">
      <c r="A1404" s="124"/>
      <c r="B1404" s="99"/>
      <c r="C1404" s="110"/>
      <c r="D1404" s="110"/>
    </row>
    <row r="1405" spans="1:4" ht="15">
      <c r="A1405" s="124"/>
      <c r="B1405" s="99"/>
      <c r="C1405" s="110"/>
      <c r="D1405" s="110"/>
    </row>
    <row r="1406" spans="1:4" ht="15">
      <c r="A1406" s="124"/>
      <c r="B1406" s="99"/>
      <c r="C1406" s="110"/>
      <c r="D1406" s="110"/>
    </row>
    <row r="1407" spans="1:4" ht="15">
      <c r="A1407" s="124"/>
      <c r="B1407" s="99"/>
      <c r="C1407" s="110"/>
      <c r="D1407" s="110"/>
    </row>
    <row r="1408" spans="1:4" ht="15">
      <c r="A1408" s="124"/>
      <c r="B1408" s="99"/>
      <c r="C1408" s="110"/>
      <c r="D1408" s="110"/>
    </row>
    <row r="1409" spans="1:4" ht="15">
      <c r="A1409" s="124"/>
      <c r="B1409" s="99"/>
      <c r="C1409" s="110"/>
      <c r="D1409" s="110"/>
    </row>
    <row r="1410" spans="1:4" ht="15">
      <c r="A1410" s="124"/>
      <c r="B1410" s="99"/>
      <c r="C1410" s="110"/>
      <c r="D1410" s="110"/>
    </row>
    <row r="1411" spans="1:4" ht="15">
      <c r="A1411" s="124"/>
      <c r="B1411" s="99"/>
      <c r="C1411" s="110"/>
      <c r="D1411" s="110"/>
    </row>
    <row r="1412" spans="1:4" ht="15">
      <c r="A1412" s="124"/>
      <c r="B1412" s="99"/>
      <c r="C1412" s="110"/>
      <c r="D1412" s="110"/>
    </row>
    <row r="1413" spans="1:4" ht="15">
      <c r="A1413" s="124"/>
      <c r="B1413" s="99"/>
      <c r="C1413" s="110"/>
      <c r="D1413" s="110"/>
    </row>
    <row r="1414" spans="1:4" ht="15">
      <c r="A1414" s="124"/>
      <c r="B1414" s="99"/>
      <c r="C1414" s="110"/>
      <c r="D1414" s="110"/>
    </row>
    <row r="1415" spans="1:4" ht="15">
      <c r="A1415" s="124"/>
      <c r="B1415" s="99"/>
      <c r="C1415" s="110"/>
      <c r="D1415" s="110"/>
    </row>
    <row r="1416" spans="1:4" ht="15">
      <c r="A1416" s="124"/>
      <c r="B1416" s="99"/>
      <c r="C1416" s="110"/>
      <c r="D1416" s="110"/>
    </row>
    <row r="1417" spans="1:4" ht="15">
      <c r="A1417" s="124"/>
      <c r="B1417" s="99"/>
      <c r="C1417" s="110"/>
      <c r="D1417" s="110"/>
    </row>
    <row r="1418" spans="1:4" ht="15">
      <c r="A1418" s="124"/>
      <c r="B1418" s="99"/>
      <c r="C1418" s="110"/>
      <c r="D1418" s="110"/>
    </row>
    <row r="1419" spans="1:4" ht="15">
      <c r="A1419" s="124"/>
      <c r="B1419" s="99"/>
      <c r="C1419" s="110"/>
      <c r="D1419" s="110"/>
    </row>
    <row r="1420" spans="1:4" ht="15">
      <c r="A1420" s="124"/>
      <c r="B1420" s="99"/>
      <c r="C1420" s="110"/>
      <c r="D1420" s="110"/>
    </row>
    <row r="1421" spans="1:4" ht="15">
      <c r="A1421" s="124"/>
      <c r="B1421" s="99"/>
      <c r="C1421" s="110"/>
      <c r="D1421" s="110"/>
    </row>
    <row r="1422" spans="1:4" ht="15">
      <c r="A1422" s="124"/>
      <c r="B1422" s="99"/>
      <c r="C1422" s="110"/>
      <c r="D1422" s="110"/>
    </row>
    <row r="1423" spans="1:4" ht="15">
      <c r="A1423" s="124"/>
      <c r="B1423" s="99"/>
      <c r="C1423" s="110"/>
      <c r="D1423" s="110"/>
    </row>
    <row r="1424" spans="1:4" ht="15">
      <c r="A1424" s="124"/>
      <c r="B1424" s="99"/>
      <c r="C1424" s="110"/>
      <c r="D1424" s="110"/>
    </row>
    <row r="1425" spans="1:4" ht="15">
      <c r="A1425" s="124"/>
      <c r="B1425" s="99"/>
      <c r="C1425" s="110"/>
      <c r="D1425" s="110"/>
    </row>
    <row r="1426" spans="1:4" ht="15">
      <c r="A1426" s="124"/>
      <c r="B1426" s="99"/>
      <c r="C1426" s="110"/>
      <c r="D1426" s="110"/>
    </row>
    <row r="1427" spans="1:4" ht="15">
      <c r="A1427" s="124"/>
      <c r="B1427" s="99"/>
      <c r="C1427" s="110"/>
      <c r="D1427" s="110"/>
    </row>
    <row r="1428" spans="1:4" ht="15">
      <c r="A1428" s="124"/>
      <c r="B1428" s="99"/>
      <c r="C1428" s="110"/>
      <c r="D1428" s="110"/>
    </row>
    <row r="1429" spans="1:4" ht="15">
      <c r="A1429" s="124"/>
      <c r="B1429" s="99"/>
      <c r="C1429" s="110"/>
      <c r="D1429" s="110"/>
    </row>
    <row r="1430" spans="1:4" ht="15">
      <c r="A1430" s="124"/>
      <c r="B1430" s="99"/>
      <c r="C1430" s="110"/>
      <c r="D1430" s="110"/>
    </row>
    <row r="1431" spans="1:4" ht="15">
      <c r="A1431" s="124"/>
      <c r="B1431" s="99"/>
      <c r="C1431" s="110"/>
      <c r="D1431" s="110"/>
    </row>
    <row r="1432" spans="1:4" ht="15">
      <c r="A1432" s="124"/>
      <c r="B1432" s="99"/>
      <c r="C1432" s="110"/>
      <c r="D1432" s="110"/>
    </row>
    <row r="1433" spans="1:4" ht="15">
      <c r="A1433" s="124"/>
      <c r="B1433" s="99"/>
      <c r="C1433" s="110"/>
      <c r="D1433" s="110"/>
    </row>
    <row r="1434" spans="1:4" ht="15">
      <c r="A1434" s="124"/>
      <c r="B1434" s="99"/>
      <c r="C1434" s="110"/>
      <c r="D1434" s="110"/>
    </row>
    <row r="1435" spans="1:4" ht="15">
      <c r="A1435" s="124"/>
      <c r="B1435" s="99"/>
      <c r="C1435" s="110"/>
      <c r="D1435" s="110"/>
    </row>
    <row r="1436" spans="1:4" ht="15">
      <c r="A1436" s="124"/>
      <c r="B1436" s="99"/>
      <c r="C1436" s="110"/>
      <c r="D1436" s="110"/>
    </row>
    <row r="1437" spans="1:4" ht="15">
      <c r="A1437" s="124"/>
      <c r="B1437" s="99"/>
      <c r="C1437" s="110"/>
      <c r="D1437" s="110"/>
    </row>
    <row r="1438" spans="1:4" ht="15">
      <c r="A1438" s="124"/>
      <c r="B1438" s="99"/>
      <c r="C1438" s="110"/>
      <c r="D1438" s="110"/>
    </row>
    <row r="1439" spans="1:4" ht="15">
      <c r="A1439" s="124"/>
      <c r="B1439" s="99"/>
      <c r="C1439" s="110"/>
      <c r="D1439" s="110"/>
    </row>
    <row r="1440" spans="1:4" ht="15">
      <c r="A1440" s="124"/>
      <c r="B1440" s="99"/>
      <c r="C1440" s="110"/>
      <c r="D1440" s="110"/>
    </row>
    <row r="1441" spans="1:4" ht="15">
      <c r="A1441" s="124"/>
      <c r="B1441" s="99"/>
      <c r="C1441" s="110"/>
      <c r="D1441" s="110"/>
    </row>
    <row r="1442" spans="1:4" ht="15">
      <c r="A1442" s="124"/>
      <c r="B1442" s="99"/>
      <c r="C1442" s="110"/>
      <c r="D1442" s="110"/>
    </row>
    <row r="1443" spans="1:4" ht="15">
      <c r="A1443" s="124"/>
      <c r="B1443" s="99"/>
      <c r="C1443" s="110"/>
      <c r="D1443" s="110"/>
    </row>
    <row r="1444" spans="1:4" ht="15">
      <c r="A1444" s="124"/>
      <c r="B1444" s="99"/>
      <c r="C1444" s="110"/>
      <c r="D1444" s="110"/>
    </row>
    <row r="1445" spans="1:4" ht="15">
      <c r="A1445" s="124"/>
      <c r="B1445" s="99"/>
      <c r="C1445" s="110"/>
      <c r="D1445" s="110"/>
    </row>
    <row r="1446" spans="1:4" ht="15">
      <c r="A1446" s="124"/>
      <c r="B1446" s="99"/>
      <c r="C1446" s="110"/>
      <c r="D1446" s="110"/>
    </row>
    <row r="1447" spans="1:4" ht="15">
      <c r="A1447" s="124"/>
      <c r="B1447" s="99"/>
      <c r="C1447" s="110"/>
      <c r="D1447" s="110"/>
    </row>
    <row r="1448" spans="1:4" ht="15">
      <c r="A1448" s="124"/>
      <c r="B1448" s="99"/>
      <c r="C1448" s="110"/>
      <c r="D1448" s="110"/>
    </row>
    <row r="1449" spans="1:4" ht="15">
      <c r="A1449" s="124"/>
      <c r="B1449" s="99"/>
      <c r="C1449" s="110"/>
      <c r="D1449" s="110"/>
    </row>
    <row r="1450" spans="1:4" ht="15">
      <c r="A1450" s="124"/>
      <c r="B1450" s="99"/>
      <c r="C1450" s="110"/>
      <c r="D1450" s="110"/>
    </row>
    <row r="1451" spans="1:4" ht="15">
      <c r="A1451" s="124"/>
      <c r="B1451" s="99"/>
      <c r="C1451" s="110"/>
      <c r="D1451" s="110"/>
    </row>
    <row r="1452" spans="1:4" ht="15">
      <c r="A1452" s="124"/>
      <c r="B1452" s="99"/>
      <c r="C1452" s="110"/>
      <c r="D1452" s="110"/>
    </row>
    <row r="1453" spans="1:4" ht="15">
      <c r="A1453" s="124"/>
      <c r="B1453" s="99"/>
      <c r="C1453" s="110"/>
      <c r="D1453" s="110"/>
    </row>
    <row r="1454" spans="1:4" ht="15">
      <c r="A1454" s="124"/>
      <c r="B1454" s="99"/>
      <c r="C1454" s="110"/>
      <c r="D1454" s="110"/>
    </row>
    <row r="1455" spans="1:4" ht="15">
      <c r="A1455" s="124"/>
      <c r="B1455" s="99"/>
      <c r="C1455" s="110"/>
      <c r="D1455" s="110"/>
    </row>
    <row r="1456" spans="1:4" ht="15">
      <c r="A1456" s="124"/>
      <c r="B1456" s="99"/>
      <c r="C1456" s="110"/>
      <c r="D1456" s="110"/>
    </row>
    <row r="1457" spans="1:4" ht="15">
      <c r="A1457" s="124"/>
      <c r="B1457" s="99"/>
      <c r="C1457" s="110"/>
      <c r="D1457" s="110"/>
    </row>
    <row r="1458" spans="1:4" ht="15">
      <c r="A1458" s="124"/>
      <c r="B1458" s="99"/>
      <c r="C1458" s="110"/>
      <c r="D1458" s="110"/>
    </row>
    <row r="1459" spans="1:4" ht="15">
      <c r="A1459" s="124"/>
      <c r="B1459" s="99"/>
      <c r="C1459" s="110"/>
      <c r="D1459" s="110"/>
    </row>
    <row r="1460" spans="1:4" ht="15">
      <c r="A1460" s="124"/>
      <c r="B1460" s="99"/>
      <c r="C1460" s="110"/>
      <c r="D1460" s="110"/>
    </row>
    <row r="1461" spans="1:4" ht="15">
      <c r="A1461" s="124"/>
      <c r="B1461" s="99"/>
      <c r="C1461" s="110"/>
      <c r="D1461" s="110"/>
    </row>
    <row r="1462" spans="1:4" ht="15">
      <c r="A1462" s="124"/>
      <c r="B1462" s="99"/>
      <c r="C1462" s="110"/>
      <c r="D1462" s="110"/>
    </row>
    <row r="1463" spans="1:4" ht="15">
      <c r="A1463" s="124"/>
      <c r="B1463" s="99"/>
      <c r="C1463" s="110"/>
      <c r="D1463" s="110"/>
    </row>
    <row r="1464" spans="1:4" ht="15">
      <c r="A1464" s="124"/>
      <c r="B1464" s="99"/>
      <c r="C1464" s="110"/>
      <c r="D1464" s="110"/>
    </row>
    <row r="1465" spans="1:4" ht="15">
      <c r="A1465" s="124"/>
      <c r="B1465" s="99"/>
      <c r="C1465" s="110"/>
      <c r="D1465" s="110"/>
    </row>
    <row r="1466" spans="1:4" ht="15">
      <c r="A1466" s="124"/>
      <c r="B1466" s="99"/>
      <c r="C1466" s="110"/>
      <c r="D1466" s="110"/>
    </row>
    <row r="1467" spans="1:4" ht="15">
      <c r="A1467" s="124"/>
      <c r="B1467" s="99"/>
      <c r="C1467" s="110"/>
      <c r="D1467" s="110"/>
    </row>
    <row r="1468" spans="1:4" ht="15">
      <c r="A1468" s="124"/>
      <c r="B1468" s="99"/>
      <c r="C1468" s="110"/>
      <c r="D1468" s="110"/>
    </row>
    <row r="1469" spans="1:4" ht="15">
      <c r="A1469" s="124"/>
      <c r="B1469" s="99"/>
      <c r="C1469" s="110"/>
      <c r="D1469" s="110"/>
    </row>
    <row r="1470" spans="1:4" ht="15">
      <c r="A1470" s="124"/>
      <c r="B1470" s="99"/>
      <c r="C1470" s="110"/>
      <c r="D1470" s="110"/>
    </row>
    <row r="1471" spans="1:4" ht="15">
      <c r="A1471" s="124"/>
      <c r="B1471" s="99"/>
      <c r="C1471" s="110"/>
      <c r="D1471" s="110"/>
    </row>
    <row r="1472" spans="1:4" ht="15">
      <c r="A1472" s="124"/>
      <c r="B1472" s="99"/>
      <c r="C1472" s="110"/>
      <c r="D1472" s="110"/>
    </row>
    <row r="1473" spans="1:4" ht="15">
      <c r="A1473" s="124"/>
      <c r="B1473" s="99"/>
      <c r="C1473" s="110"/>
      <c r="D1473" s="110"/>
    </row>
    <row r="1474" spans="1:4" ht="15">
      <c r="A1474" s="124"/>
      <c r="B1474" s="99"/>
      <c r="C1474" s="110"/>
      <c r="D1474" s="110"/>
    </row>
    <row r="1475" spans="1:4" ht="15">
      <c r="A1475" s="124"/>
      <c r="B1475" s="99"/>
      <c r="C1475" s="110"/>
      <c r="D1475" s="110"/>
    </row>
    <row r="1476" spans="1:4" ht="15">
      <c r="A1476" s="124"/>
      <c r="B1476" s="99"/>
      <c r="C1476" s="110"/>
      <c r="D1476" s="110"/>
    </row>
    <row r="1477" spans="1:4" ht="15">
      <c r="A1477" s="124"/>
      <c r="B1477" s="99"/>
      <c r="C1477" s="110"/>
      <c r="D1477" s="110"/>
    </row>
    <row r="1478" spans="1:4" ht="15">
      <c r="A1478" s="124"/>
      <c r="B1478" s="99"/>
      <c r="C1478" s="110"/>
      <c r="D1478" s="110"/>
    </row>
    <row r="1479" spans="1:4" ht="15">
      <c r="A1479" s="124"/>
      <c r="B1479" s="99"/>
      <c r="C1479" s="110"/>
      <c r="D1479" s="110"/>
    </row>
    <row r="1480" spans="1:4" ht="15">
      <c r="A1480" s="124"/>
      <c r="B1480" s="99"/>
      <c r="C1480" s="110"/>
      <c r="D1480" s="110"/>
    </row>
    <row r="1481" spans="1:4" ht="15">
      <c r="A1481" s="124"/>
      <c r="B1481" s="99"/>
      <c r="C1481" s="110"/>
      <c r="D1481" s="110"/>
    </row>
    <row r="1482" spans="1:4" ht="15">
      <c r="A1482" s="124"/>
      <c r="B1482" s="99"/>
      <c r="C1482" s="110"/>
      <c r="D1482" s="110"/>
    </row>
    <row r="1483" spans="1:4" ht="15">
      <c r="A1483" s="124"/>
      <c r="B1483" s="99"/>
      <c r="C1483" s="110"/>
      <c r="D1483" s="110"/>
    </row>
    <row r="1484" spans="1:4" ht="15">
      <c r="A1484" s="124"/>
      <c r="B1484" s="99"/>
      <c r="C1484" s="110"/>
      <c r="D1484" s="110"/>
    </row>
    <row r="1485" spans="1:4" ht="15">
      <c r="A1485" s="124"/>
      <c r="B1485" s="99"/>
      <c r="C1485" s="110"/>
      <c r="D1485" s="110"/>
    </row>
    <row r="1486" spans="1:4" ht="15">
      <c r="A1486" s="124"/>
      <c r="B1486" s="99"/>
      <c r="C1486" s="110"/>
      <c r="D1486" s="110"/>
    </row>
    <row r="1487" spans="1:4" ht="15">
      <c r="A1487" s="124"/>
      <c r="B1487" s="99"/>
      <c r="C1487" s="110"/>
      <c r="D1487" s="110"/>
    </row>
    <row r="1488" spans="1:4" ht="15">
      <c r="A1488" s="124"/>
      <c r="B1488" s="99"/>
      <c r="C1488" s="110"/>
      <c r="D1488" s="110"/>
    </row>
    <row r="1489" spans="1:4" ht="15">
      <c r="A1489" s="124"/>
      <c r="B1489" s="99"/>
      <c r="C1489" s="110"/>
      <c r="D1489" s="110"/>
    </row>
    <row r="1490" spans="1:4" ht="15">
      <c r="A1490" s="124"/>
      <c r="B1490" s="99"/>
      <c r="C1490" s="110"/>
      <c r="D1490" s="110"/>
    </row>
    <row r="1491" spans="1:4" ht="15">
      <c r="A1491" s="124"/>
      <c r="B1491" s="99"/>
      <c r="C1491" s="110"/>
      <c r="D1491" s="110"/>
    </row>
    <row r="1492" spans="1:4" ht="15">
      <c r="A1492" s="124"/>
      <c r="B1492" s="99"/>
      <c r="C1492" s="110"/>
      <c r="D1492" s="110"/>
    </row>
    <row r="1493" spans="1:4" ht="15">
      <c r="A1493" s="124"/>
      <c r="B1493" s="99"/>
      <c r="C1493" s="110"/>
      <c r="D1493" s="110"/>
    </row>
    <row r="1494" spans="1:4" ht="15">
      <c r="A1494" s="124"/>
      <c r="B1494" s="99"/>
      <c r="C1494" s="110"/>
      <c r="D1494" s="110"/>
    </row>
    <row r="1495" spans="1:4" ht="15">
      <c r="A1495" s="124"/>
      <c r="B1495" s="99"/>
      <c r="C1495" s="110"/>
      <c r="D1495" s="110"/>
    </row>
    <row r="1496" spans="1:4" ht="15">
      <c r="A1496" s="124"/>
      <c r="B1496" s="99"/>
      <c r="C1496" s="110"/>
      <c r="D1496" s="110"/>
    </row>
    <row r="1497" spans="1:4" ht="15">
      <c r="A1497" s="124"/>
      <c r="B1497" s="99"/>
      <c r="C1497" s="110"/>
      <c r="D1497" s="110"/>
    </row>
    <row r="1498" spans="1:4" ht="15">
      <c r="A1498" s="124"/>
      <c r="B1498" s="99"/>
      <c r="C1498" s="110"/>
      <c r="D1498" s="110"/>
    </row>
    <row r="1499" spans="1:4" ht="15">
      <c r="A1499" s="124"/>
      <c r="B1499" s="99"/>
      <c r="C1499" s="110"/>
      <c r="D1499" s="110"/>
    </row>
    <row r="1500" spans="1:4" ht="15">
      <c r="A1500" s="124"/>
      <c r="B1500" s="99"/>
      <c r="C1500" s="110"/>
      <c r="D1500" s="110"/>
    </row>
    <row r="1501" spans="1:4" ht="15">
      <c r="A1501" s="124"/>
      <c r="B1501" s="99"/>
      <c r="C1501" s="110"/>
      <c r="D1501" s="110"/>
    </row>
    <row r="1502" spans="1:4" ht="15">
      <c r="A1502" s="124"/>
      <c r="B1502" s="99"/>
      <c r="C1502" s="110"/>
      <c r="D1502" s="110"/>
    </row>
    <row r="1503" spans="1:4" ht="15">
      <c r="A1503" s="124"/>
      <c r="B1503" s="99"/>
      <c r="C1503" s="110"/>
      <c r="D1503" s="110"/>
    </row>
    <row r="1504" spans="1:4" ht="15">
      <c r="A1504" s="124"/>
      <c r="B1504" s="99"/>
      <c r="C1504" s="110"/>
      <c r="D1504" s="110"/>
    </row>
    <row r="1505" spans="1:4" ht="15">
      <c r="A1505" s="124"/>
      <c r="B1505" s="99"/>
      <c r="C1505" s="110"/>
      <c r="D1505" s="110"/>
    </row>
    <row r="1506" spans="1:4" ht="15">
      <c r="A1506" s="124"/>
      <c r="B1506" s="99"/>
      <c r="C1506" s="110"/>
      <c r="D1506" s="110"/>
    </row>
    <row r="1507" spans="1:4" ht="15">
      <c r="A1507" s="124"/>
      <c r="B1507" s="99"/>
      <c r="C1507" s="110"/>
      <c r="D1507" s="110"/>
    </row>
    <row r="1508" spans="1:4" ht="15">
      <c r="A1508" s="124"/>
      <c r="B1508" s="99"/>
      <c r="C1508" s="110"/>
      <c r="D1508" s="110"/>
    </row>
    <row r="1509" spans="1:4" ht="15">
      <c r="A1509" s="124"/>
      <c r="B1509" s="99"/>
      <c r="C1509" s="110"/>
      <c r="D1509" s="110"/>
    </row>
    <row r="1510" spans="1:4" ht="15">
      <c r="A1510" s="124"/>
      <c r="B1510" s="99"/>
      <c r="C1510" s="110"/>
      <c r="D1510" s="110"/>
    </row>
    <row r="1511" spans="1:4" ht="15">
      <c r="A1511" s="124"/>
      <c r="B1511" s="99"/>
      <c r="C1511" s="110"/>
      <c r="D1511" s="110"/>
    </row>
    <row r="1512" spans="1:4" ht="15">
      <c r="A1512" s="124"/>
      <c r="B1512" s="99"/>
      <c r="C1512" s="110"/>
      <c r="D1512" s="110"/>
    </row>
    <row r="1513" spans="1:4" ht="15">
      <c r="A1513" s="124"/>
      <c r="B1513" s="99"/>
      <c r="C1513" s="110"/>
      <c r="D1513" s="110"/>
    </row>
    <row r="1514" spans="1:4" ht="15">
      <c r="A1514" s="124"/>
      <c r="B1514" s="99"/>
      <c r="C1514" s="110"/>
      <c r="D1514" s="110"/>
    </row>
    <row r="1515" spans="1:4" ht="15">
      <c r="A1515" s="124"/>
      <c r="B1515" s="99"/>
      <c r="C1515" s="110"/>
      <c r="D1515" s="110"/>
    </row>
    <row r="1516" spans="1:4" ht="15">
      <c r="A1516" s="124"/>
      <c r="B1516" s="99"/>
      <c r="C1516" s="110"/>
      <c r="D1516" s="110"/>
    </row>
    <row r="1517" spans="1:4" ht="15">
      <c r="A1517" s="124"/>
      <c r="B1517" s="99"/>
      <c r="C1517" s="110"/>
      <c r="D1517" s="110"/>
    </row>
    <row r="1518" spans="1:4" ht="15">
      <c r="A1518" s="124"/>
      <c r="B1518" s="99"/>
      <c r="C1518" s="110"/>
      <c r="D1518" s="110"/>
    </row>
    <row r="1519" spans="1:4" ht="15">
      <c r="A1519" s="124"/>
      <c r="B1519" s="99"/>
      <c r="C1519" s="110"/>
      <c r="D1519" s="110"/>
    </row>
    <row r="1520" spans="1:4" ht="15">
      <c r="A1520" s="124"/>
      <c r="B1520" s="99"/>
      <c r="C1520" s="110"/>
      <c r="D1520" s="110"/>
    </row>
    <row r="1521" spans="1:4" ht="15">
      <c r="A1521" s="124"/>
      <c r="B1521" s="99"/>
      <c r="C1521" s="110"/>
      <c r="D1521" s="110"/>
    </row>
    <row r="1522" spans="1:4" ht="15">
      <c r="A1522" s="124"/>
      <c r="B1522" s="99"/>
      <c r="C1522" s="110"/>
      <c r="D1522" s="110"/>
    </row>
    <row r="1523" spans="1:4" ht="15">
      <c r="A1523" s="124"/>
      <c r="B1523" s="99"/>
      <c r="C1523" s="110"/>
      <c r="D1523" s="110"/>
    </row>
    <row r="1524" spans="1:4" ht="15">
      <c r="A1524" s="124"/>
      <c r="B1524" s="99"/>
      <c r="C1524" s="110"/>
      <c r="D1524" s="110"/>
    </row>
    <row r="1525" spans="1:4" ht="15">
      <c r="A1525" s="124"/>
      <c r="B1525" s="99"/>
      <c r="C1525" s="110"/>
      <c r="D1525" s="110"/>
    </row>
    <row r="1526" spans="1:4" ht="15">
      <c r="A1526" s="124"/>
      <c r="B1526" s="99"/>
      <c r="C1526" s="110"/>
      <c r="D1526" s="110"/>
    </row>
    <row r="1527" spans="1:4" ht="15">
      <c r="A1527" s="124"/>
      <c r="B1527" s="99"/>
      <c r="C1527" s="110"/>
      <c r="D1527" s="110"/>
    </row>
    <row r="1528" spans="1:4" ht="15">
      <c r="A1528" s="124"/>
      <c r="B1528" s="99"/>
      <c r="C1528" s="110"/>
      <c r="D1528" s="110"/>
    </row>
    <row r="1529" spans="1:4" ht="15">
      <c r="A1529" s="124"/>
      <c r="B1529" s="99"/>
      <c r="C1529" s="110"/>
      <c r="D1529" s="110"/>
    </row>
    <row r="1530" spans="1:4" ht="15">
      <c r="A1530" s="124"/>
      <c r="B1530" s="99"/>
      <c r="C1530" s="110"/>
      <c r="D1530" s="110"/>
    </row>
    <row r="1531" spans="1:4" ht="15">
      <c r="A1531" s="124"/>
      <c r="B1531" s="99"/>
      <c r="C1531" s="110"/>
      <c r="D1531" s="110"/>
    </row>
    <row r="1532" spans="1:4" ht="15">
      <c r="A1532" s="124"/>
      <c r="B1532" s="99"/>
      <c r="C1532" s="110"/>
      <c r="D1532" s="110"/>
    </row>
    <row r="1533" spans="1:4" ht="15">
      <c r="A1533" s="124"/>
      <c r="B1533" s="99"/>
      <c r="C1533" s="110"/>
      <c r="D1533" s="110"/>
    </row>
    <row r="1534" spans="1:4" ht="15">
      <c r="A1534" s="124"/>
      <c r="B1534" s="99"/>
      <c r="C1534" s="110"/>
      <c r="D1534" s="110"/>
    </row>
    <row r="1535" spans="1:4" ht="15">
      <c r="A1535" s="124"/>
      <c r="B1535" s="99"/>
      <c r="C1535" s="110"/>
      <c r="D1535" s="110"/>
    </row>
    <row r="1536" spans="1:4" ht="15">
      <c r="A1536" s="124"/>
      <c r="B1536" s="99"/>
      <c r="C1536" s="110"/>
      <c r="D1536" s="110"/>
    </row>
    <row r="1537" spans="1:4" ht="15">
      <c r="A1537" s="124"/>
      <c r="B1537" s="99"/>
      <c r="C1537" s="110"/>
      <c r="D1537" s="110"/>
    </row>
    <row r="1538" spans="1:4" ht="15">
      <c r="A1538" s="124"/>
      <c r="B1538" s="99"/>
      <c r="C1538" s="110"/>
      <c r="D1538" s="110"/>
    </row>
    <row r="1539" spans="1:4" ht="15">
      <c r="A1539" s="124"/>
      <c r="B1539" s="99"/>
      <c r="C1539" s="110"/>
      <c r="D1539" s="110"/>
    </row>
    <row r="1540" spans="1:4" ht="15">
      <c r="A1540" s="124"/>
      <c r="B1540" s="99"/>
      <c r="C1540" s="110"/>
      <c r="D1540" s="110"/>
    </row>
    <row r="1541" spans="1:4" ht="15">
      <c r="A1541" s="124"/>
      <c r="B1541" s="99"/>
      <c r="C1541" s="110"/>
      <c r="D1541" s="110"/>
    </row>
    <row r="1542" spans="1:4" ht="15">
      <c r="A1542" s="124"/>
      <c r="B1542" s="99"/>
      <c r="C1542" s="110"/>
      <c r="D1542" s="110"/>
    </row>
    <row r="1543" spans="1:4" ht="15">
      <c r="A1543" s="124"/>
      <c r="B1543" s="99"/>
      <c r="C1543" s="110"/>
      <c r="D1543" s="110"/>
    </row>
    <row r="1544" spans="1:4" ht="15">
      <c r="A1544" s="124"/>
      <c r="B1544" s="99"/>
      <c r="C1544" s="110"/>
      <c r="D1544" s="110"/>
    </row>
    <row r="1545" spans="1:4" ht="15">
      <c r="A1545" s="124"/>
      <c r="B1545" s="99"/>
      <c r="C1545" s="110"/>
      <c r="D1545" s="110"/>
    </row>
    <row r="1546" spans="1:4" ht="15">
      <c r="A1546" s="124"/>
      <c r="B1546" s="99"/>
      <c r="C1546" s="110"/>
      <c r="D1546" s="110"/>
    </row>
    <row r="1547" spans="1:4" ht="15">
      <c r="A1547" s="124"/>
      <c r="B1547" s="99"/>
      <c r="C1547" s="110"/>
      <c r="D1547" s="110"/>
    </row>
    <row r="1548" spans="1:4" ht="15">
      <c r="A1548" s="124"/>
      <c r="B1548" s="99"/>
      <c r="C1548" s="110"/>
      <c r="D1548" s="110"/>
    </row>
    <row r="1549" spans="1:4" ht="15">
      <c r="A1549" s="124"/>
      <c r="B1549" s="99"/>
      <c r="C1549" s="110"/>
      <c r="D1549" s="110"/>
    </row>
    <row r="1550" spans="1:4" ht="15">
      <c r="A1550" s="124"/>
      <c r="B1550" s="99"/>
      <c r="C1550" s="110"/>
      <c r="D1550" s="110"/>
    </row>
    <row r="1551" spans="1:4" ht="15">
      <c r="A1551" s="124"/>
      <c r="B1551" s="99"/>
      <c r="C1551" s="110"/>
      <c r="D1551" s="110"/>
    </row>
    <row r="1552" spans="1:4" ht="15">
      <c r="A1552" s="124"/>
      <c r="B1552" s="99"/>
      <c r="C1552" s="110"/>
      <c r="D1552" s="110"/>
    </row>
    <row r="1553" spans="1:4" ht="15">
      <c r="A1553" s="124"/>
      <c r="B1553" s="99"/>
      <c r="C1553" s="110"/>
      <c r="D1553" s="110"/>
    </row>
    <row r="1554" spans="1:4" ht="15">
      <c r="A1554" s="124"/>
      <c r="B1554" s="99"/>
      <c r="C1554" s="110"/>
      <c r="D1554" s="110"/>
    </row>
    <row r="1555" spans="1:4" ht="15">
      <c r="A1555" s="124"/>
      <c r="B1555" s="99"/>
      <c r="C1555" s="110"/>
      <c r="D1555" s="110"/>
    </row>
    <row r="1556" spans="1:4" ht="15">
      <c r="A1556" s="124"/>
      <c r="B1556" s="99"/>
      <c r="C1556" s="110"/>
      <c r="D1556" s="110"/>
    </row>
    <row r="1557" spans="1:4" ht="15">
      <c r="A1557" s="124"/>
      <c r="B1557" s="99"/>
      <c r="C1557" s="110"/>
      <c r="D1557" s="110"/>
    </row>
    <row r="1558" spans="1:4" ht="15">
      <c r="A1558" s="124"/>
      <c r="B1558" s="99"/>
      <c r="C1558" s="110"/>
      <c r="D1558" s="110"/>
    </row>
    <row r="1559" spans="1:4" ht="15">
      <c r="A1559" s="124"/>
      <c r="B1559" s="99"/>
      <c r="C1559" s="110"/>
      <c r="D1559" s="110"/>
    </row>
    <row r="1560" spans="1:4" ht="15">
      <c r="A1560" s="124"/>
      <c r="B1560" s="99"/>
      <c r="C1560" s="110"/>
      <c r="D1560" s="110"/>
    </row>
    <row r="1561" spans="1:4" ht="15">
      <c r="A1561" s="124"/>
      <c r="B1561" s="99"/>
      <c r="C1561" s="110"/>
      <c r="D1561" s="110"/>
    </row>
    <row r="1562" spans="1:4" ht="15">
      <c r="A1562" s="124"/>
      <c r="B1562" s="99"/>
      <c r="C1562" s="110"/>
      <c r="D1562" s="110"/>
    </row>
    <row r="1563" spans="1:4" ht="15">
      <c r="A1563" s="124"/>
      <c r="B1563" s="99"/>
      <c r="C1563" s="110"/>
      <c r="D1563" s="110"/>
    </row>
    <row r="1564" spans="1:4" ht="15">
      <c r="A1564" s="124"/>
      <c r="B1564" s="99"/>
      <c r="C1564" s="110"/>
      <c r="D1564" s="110"/>
    </row>
    <row r="1565" spans="1:4" ht="15">
      <c r="A1565" s="124"/>
      <c r="B1565" s="99"/>
      <c r="C1565" s="110"/>
      <c r="D1565" s="110"/>
    </row>
    <row r="1566" spans="1:4" ht="15">
      <c r="A1566" s="124"/>
      <c r="B1566" s="99"/>
      <c r="C1566" s="110"/>
      <c r="D1566" s="110"/>
    </row>
    <row r="1567" spans="1:4" ht="15">
      <c r="A1567" s="124"/>
      <c r="B1567" s="99"/>
      <c r="C1567" s="110"/>
      <c r="D1567" s="110"/>
    </row>
    <row r="1568" spans="1:4" ht="15">
      <c r="A1568" s="124"/>
      <c r="B1568" s="99"/>
      <c r="C1568" s="110"/>
      <c r="D1568" s="110"/>
    </row>
    <row r="1569" spans="1:4" ht="15">
      <c r="A1569" s="124"/>
      <c r="B1569" s="99"/>
      <c r="C1569" s="110"/>
      <c r="D1569" s="110"/>
    </row>
    <row r="1570" spans="1:4" ht="15">
      <c r="A1570" s="124"/>
      <c r="B1570" s="99"/>
      <c r="C1570" s="110"/>
      <c r="D1570" s="110"/>
    </row>
    <row r="1571" spans="1:4" ht="15">
      <c r="A1571" s="124"/>
      <c r="B1571" s="99"/>
      <c r="C1571" s="110"/>
      <c r="D1571" s="110"/>
    </row>
    <row r="1572" spans="1:4" ht="15">
      <c r="A1572" s="124"/>
      <c r="B1572" s="99"/>
      <c r="C1572" s="110"/>
      <c r="D1572" s="110"/>
    </row>
    <row r="1573" spans="1:4" ht="15">
      <c r="A1573" s="124"/>
      <c r="B1573" s="99"/>
      <c r="C1573" s="110"/>
      <c r="D1573" s="110"/>
    </row>
    <row r="1574" spans="1:4" ht="15">
      <c r="A1574" s="124"/>
      <c r="B1574" s="99"/>
      <c r="C1574" s="110"/>
      <c r="D1574" s="110"/>
    </row>
    <row r="1575" spans="1:4" ht="15">
      <c r="A1575" s="124"/>
      <c r="B1575" s="99"/>
      <c r="C1575" s="110"/>
      <c r="D1575" s="110"/>
    </row>
    <row r="1576" spans="1:4" ht="15">
      <c r="A1576" s="124"/>
      <c r="B1576" s="99"/>
      <c r="C1576" s="110"/>
      <c r="D1576" s="110"/>
    </row>
    <row r="1577" spans="1:4" ht="15">
      <c r="A1577" s="124"/>
      <c r="B1577" s="99"/>
      <c r="C1577" s="110"/>
      <c r="D1577" s="110"/>
    </row>
    <row r="1578" spans="1:4" ht="15">
      <c r="A1578" s="124"/>
      <c r="B1578" s="99"/>
      <c r="C1578" s="110"/>
      <c r="D1578" s="110"/>
    </row>
    <row r="1579" spans="1:4" ht="15">
      <c r="A1579" s="124"/>
      <c r="B1579" s="99"/>
      <c r="C1579" s="110"/>
      <c r="D1579" s="110"/>
    </row>
    <row r="1580" spans="1:4" ht="15">
      <c r="A1580" s="124"/>
      <c r="B1580" s="99"/>
      <c r="C1580" s="110"/>
      <c r="D1580" s="110"/>
    </row>
    <row r="1581" spans="1:4" ht="15">
      <c r="A1581" s="124"/>
      <c r="B1581" s="99"/>
      <c r="C1581" s="110"/>
      <c r="D1581" s="110"/>
    </row>
    <row r="1582" spans="1:4" ht="15">
      <c r="A1582" s="124"/>
      <c r="B1582" s="99"/>
      <c r="C1582" s="110"/>
      <c r="D1582" s="110"/>
    </row>
    <row r="1583" spans="1:4" ht="15">
      <c r="A1583" s="124"/>
      <c r="B1583" s="99"/>
      <c r="C1583" s="110"/>
      <c r="D1583" s="110"/>
    </row>
    <row r="1584" spans="1:4" ht="15">
      <c r="A1584" s="124"/>
      <c r="B1584" s="99"/>
      <c r="C1584" s="110"/>
      <c r="D1584" s="110"/>
    </row>
    <row r="1585" spans="1:4" ht="15">
      <c r="A1585" s="124"/>
      <c r="B1585" s="99"/>
      <c r="C1585" s="110"/>
      <c r="D1585" s="110"/>
    </row>
    <row r="1586" spans="1:4" ht="15">
      <c r="A1586" s="124"/>
      <c r="B1586" s="99"/>
      <c r="C1586" s="110"/>
      <c r="D1586" s="110"/>
    </row>
    <row r="1587" spans="1:4" ht="15">
      <c r="A1587" s="124"/>
      <c r="B1587" s="99"/>
      <c r="C1587" s="110"/>
      <c r="D1587" s="110"/>
    </row>
    <row r="1588" spans="1:4" ht="15">
      <c r="A1588" s="124"/>
      <c r="B1588" s="99"/>
      <c r="C1588" s="110"/>
      <c r="D1588" s="110"/>
    </row>
    <row r="1589" spans="1:4" ht="15">
      <c r="A1589" s="124"/>
      <c r="B1589" s="99"/>
      <c r="C1589" s="110"/>
      <c r="D1589" s="110"/>
    </row>
    <row r="1590" spans="1:4" ht="15">
      <c r="A1590" s="124"/>
      <c r="B1590" s="99"/>
      <c r="C1590" s="110"/>
      <c r="D1590" s="110"/>
    </row>
    <row r="1591" spans="1:4" ht="15">
      <c r="A1591" s="124"/>
      <c r="B1591" s="99"/>
      <c r="C1591" s="110"/>
      <c r="D1591" s="110"/>
    </row>
    <row r="1592" spans="1:4" ht="15">
      <c r="A1592" s="124"/>
      <c r="B1592" s="99"/>
      <c r="C1592" s="110"/>
      <c r="D1592" s="110"/>
    </row>
    <row r="1593" spans="1:4" ht="15">
      <c r="A1593" s="124"/>
      <c r="B1593" s="99"/>
      <c r="C1593" s="110"/>
      <c r="D1593" s="110"/>
    </row>
    <row r="1594" spans="1:4" ht="15">
      <c r="A1594" s="124"/>
      <c r="B1594" s="99"/>
      <c r="C1594" s="110"/>
      <c r="D1594" s="110"/>
    </row>
    <row r="1595" spans="1:4" ht="15">
      <c r="A1595" s="124"/>
      <c r="B1595" s="99"/>
      <c r="C1595" s="110"/>
      <c r="D1595" s="110"/>
    </row>
    <row r="1596" spans="1:4" ht="15">
      <c r="A1596" s="124"/>
      <c r="B1596" s="99"/>
      <c r="C1596" s="110"/>
      <c r="D1596" s="110"/>
    </row>
    <row r="1597" spans="1:4" ht="15">
      <c r="A1597" s="124"/>
      <c r="B1597" s="99"/>
      <c r="C1597" s="110"/>
      <c r="D1597" s="110"/>
    </row>
    <row r="1598" spans="1:4" ht="15">
      <c r="A1598" s="124"/>
      <c r="B1598" s="99"/>
      <c r="C1598" s="110"/>
      <c r="D1598" s="110"/>
    </row>
    <row r="1599" spans="1:4" ht="15">
      <c r="A1599" s="124"/>
      <c r="B1599" s="99"/>
      <c r="C1599" s="110"/>
      <c r="D1599" s="110"/>
    </row>
    <row r="1600" spans="1:4" ht="15">
      <c r="A1600" s="124"/>
      <c r="B1600" s="99"/>
      <c r="C1600" s="110"/>
      <c r="D1600" s="110"/>
    </row>
    <row r="1601" spans="1:4" ht="15">
      <c r="A1601" s="124"/>
      <c r="B1601" s="99"/>
      <c r="C1601" s="110"/>
      <c r="D1601" s="110"/>
    </row>
    <row r="1602" spans="1:4" ht="15">
      <c r="A1602" s="124"/>
      <c r="B1602" s="99"/>
      <c r="C1602" s="110"/>
      <c r="D1602" s="110"/>
    </row>
    <row r="1603" spans="1:4" ht="15">
      <c r="A1603" s="124"/>
      <c r="B1603" s="99"/>
      <c r="C1603" s="110"/>
      <c r="D1603" s="110"/>
    </row>
    <row r="1604" spans="1:4" ht="15">
      <c r="A1604" s="124"/>
      <c r="B1604" s="99"/>
      <c r="C1604" s="110"/>
      <c r="D1604" s="110"/>
    </row>
    <row r="1605" spans="1:4" ht="15">
      <c r="A1605" s="124"/>
      <c r="B1605" s="99"/>
      <c r="C1605" s="110"/>
      <c r="D1605" s="110"/>
    </row>
    <row r="1606" spans="1:4" ht="15">
      <c r="A1606" s="124"/>
      <c r="B1606" s="99"/>
      <c r="C1606" s="110"/>
      <c r="D1606" s="110"/>
    </row>
    <row r="1607" spans="1:4" ht="15">
      <c r="A1607" s="124"/>
      <c r="B1607" s="99"/>
      <c r="C1607" s="110"/>
      <c r="D1607" s="110"/>
    </row>
    <row r="1608" spans="1:4" ht="15">
      <c r="A1608" s="124"/>
      <c r="B1608" s="99"/>
      <c r="C1608" s="110"/>
      <c r="D1608" s="110"/>
    </row>
    <row r="1609" spans="1:4" ht="15">
      <c r="A1609" s="124"/>
      <c r="B1609" s="99"/>
      <c r="C1609" s="110"/>
      <c r="D1609" s="110"/>
    </row>
    <row r="1610" spans="1:4" ht="15">
      <c r="A1610" s="124"/>
      <c r="B1610" s="99"/>
      <c r="C1610" s="110"/>
      <c r="D1610" s="110"/>
    </row>
    <row r="1611" spans="1:4" ht="15">
      <c r="A1611" s="124"/>
      <c r="B1611" s="99"/>
      <c r="C1611" s="110"/>
      <c r="D1611" s="110"/>
    </row>
    <row r="1612" spans="1:4" ht="15">
      <c r="A1612" s="124"/>
      <c r="B1612" s="99"/>
      <c r="C1612" s="110"/>
      <c r="D1612" s="110"/>
    </row>
    <row r="1613" spans="1:4" ht="15">
      <c r="A1613" s="124"/>
      <c r="B1613" s="99"/>
      <c r="C1613" s="110"/>
      <c r="D1613" s="110"/>
    </row>
    <row r="1614" spans="1:4" ht="15">
      <c r="A1614" s="124"/>
      <c r="B1614" s="99"/>
      <c r="C1614" s="110"/>
      <c r="D1614" s="110"/>
    </row>
    <row r="1615" spans="1:4" ht="15">
      <c r="A1615" s="124"/>
      <c r="B1615" s="99"/>
      <c r="C1615" s="110"/>
      <c r="D1615" s="110"/>
    </row>
    <row r="1616" spans="1:4" ht="15">
      <c r="A1616" s="124"/>
      <c r="B1616" s="99"/>
      <c r="C1616" s="110"/>
      <c r="D1616" s="110"/>
    </row>
    <row r="1617" spans="1:4" ht="15">
      <c r="A1617" s="124"/>
      <c r="B1617" s="99"/>
      <c r="C1617" s="110"/>
      <c r="D1617" s="110"/>
    </row>
    <row r="1618" spans="1:4" ht="15">
      <c r="A1618" s="124"/>
      <c r="B1618" s="99"/>
      <c r="C1618" s="110"/>
      <c r="D1618" s="110"/>
    </row>
    <row r="1619" spans="1:4" ht="15">
      <c r="A1619" s="124"/>
      <c r="B1619" s="99"/>
      <c r="C1619" s="110"/>
      <c r="D1619" s="110"/>
    </row>
    <row r="1620" spans="1:4" ht="15">
      <c r="A1620" s="124"/>
      <c r="B1620" s="99"/>
      <c r="C1620" s="110"/>
      <c r="D1620" s="110"/>
    </row>
    <row r="1621" spans="1:4" ht="15">
      <c r="A1621" s="124"/>
      <c r="B1621" s="99"/>
      <c r="C1621" s="110"/>
      <c r="D1621" s="110"/>
    </row>
    <row r="1622" spans="1:4" ht="15">
      <c r="A1622" s="124"/>
      <c r="B1622" s="99"/>
      <c r="C1622" s="110"/>
      <c r="D1622" s="110"/>
    </row>
    <row r="1623" spans="1:4" ht="15">
      <c r="A1623" s="124"/>
      <c r="B1623" s="99"/>
      <c r="C1623" s="110"/>
      <c r="D1623" s="110"/>
    </row>
    <row r="1624" spans="1:4" ht="15">
      <c r="A1624" s="124"/>
      <c r="B1624" s="99"/>
      <c r="C1624" s="110"/>
      <c r="D1624" s="110"/>
    </row>
    <row r="1625" spans="1:4" ht="15">
      <c r="A1625" s="124"/>
      <c r="B1625" s="99"/>
      <c r="C1625" s="110"/>
      <c r="D1625" s="110"/>
    </row>
    <row r="1626" spans="1:4" ht="15">
      <c r="A1626" s="124"/>
      <c r="B1626" s="99"/>
      <c r="C1626" s="110"/>
      <c r="D1626" s="110"/>
    </row>
    <row r="1627" spans="1:4" ht="15">
      <c r="A1627" s="124"/>
      <c r="B1627" s="99"/>
      <c r="C1627" s="110"/>
      <c r="D1627" s="110"/>
    </row>
    <row r="1628" spans="1:4" ht="15">
      <c r="A1628" s="124"/>
      <c r="B1628" s="99"/>
      <c r="C1628" s="110"/>
      <c r="D1628" s="110"/>
    </row>
    <row r="1629" spans="1:4" ht="15">
      <c r="A1629" s="124"/>
      <c r="B1629" s="99"/>
      <c r="C1629" s="110"/>
      <c r="D1629" s="110"/>
    </row>
    <row r="1630" spans="1:4" ht="15">
      <c r="A1630" s="124"/>
      <c r="B1630" s="99"/>
      <c r="C1630" s="110"/>
      <c r="D1630" s="110"/>
    </row>
    <row r="1631" spans="1:4" ht="15">
      <c r="A1631" s="124"/>
      <c r="B1631" s="99"/>
      <c r="C1631" s="110"/>
      <c r="D1631" s="110"/>
    </row>
    <row r="1632" spans="1:4" ht="15">
      <c r="A1632" s="124"/>
      <c r="B1632" s="99"/>
      <c r="C1632" s="110"/>
      <c r="D1632" s="110"/>
    </row>
    <row r="1633" spans="1:4" ht="15">
      <c r="A1633" s="124"/>
      <c r="B1633" s="99"/>
      <c r="C1633" s="110"/>
      <c r="D1633" s="110"/>
    </row>
    <row r="1634" spans="1:4" ht="15">
      <c r="A1634" s="124"/>
      <c r="B1634" s="99"/>
      <c r="C1634" s="110"/>
      <c r="D1634" s="110"/>
    </row>
    <row r="1635" spans="1:4" ht="15">
      <c r="A1635" s="124"/>
      <c r="B1635" s="99"/>
      <c r="C1635" s="110"/>
      <c r="D1635" s="110"/>
    </row>
    <row r="1636" spans="1:4" ht="15">
      <c r="A1636" s="124"/>
      <c r="B1636" s="99"/>
      <c r="C1636" s="110"/>
      <c r="D1636" s="110"/>
    </row>
    <row r="1637" spans="1:4" ht="15">
      <c r="A1637" s="124"/>
      <c r="B1637" s="99"/>
      <c r="C1637" s="110"/>
      <c r="D1637" s="110"/>
    </row>
    <row r="1638" spans="1:4" ht="15">
      <c r="A1638" s="124"/>
      <c r="B1638" s="99"/>
      <c r="C1638" s="110"/>
      <c r="D1638" s="110"/>
    </row>
    <row r="1639" spans="1:4" ht="15">
      <c r="A1639" s="124"/>
      <c r="B1639" s="99"/>
      <c r="C1639" s="110"/>
      <c r="D1639" s="110"/>
    </row>
    <row r="1640" spans="1:4" ht="15">
      <c r="A1640" s="124"/>
      <c r="B1640" s="99"/>
      <c r="C1640" s="110"/>
      <c r="D1640" s="110"/>
    </row>
    <row r="1641" spans="1:4" ht="15">
      <c r="A1641" s="124"/>
      <c r="B1641" s="99"/>
      <c r="C1641" s="110"/>
      <c r="D1641" s="110"/>
    </row>
    <row r="1642" spans="1:4" ht="15">
      <c r="A1642" s="124"/>
      <c r="B1642" s="99"/>
      <c r="C1642" s="110"/>
      <c r="D1642" s="110"/>
    </row>
    <row r="1643" spans="1:4" ht="15">
      <c r="A1643" s="124"/>
      <c r="B1643" s="99"/>
      <c r="C1643" s="110"/>
      <c r="D1643" s="110"/>
    </row>
    <row r="1644" spans="1:4" ht="15">
      <c r="A1644" s="124"/>
      <c r="B1644" s="99"/>
      <c r="C1644" s="110"/>
      <c r="D1644" s="110"/>
    </row>
    <row r="1645" spans="1:4" ht="15">
      <c r="A1645" s="124"/>
      <c r="B1645" s="99"/>
      <c r="C1645" s="110"/>
      <c r="D1645" s="110"/>
    </row>
    <row r="1646" spans="1:4" ht="15">
      <c r="A1646" s="124"/>
      <c r="B1646" s="99"/>
      <c r="C1646" s="110"/>
      <c r="D1646" s="110"/>
    </row>
    <row r="1647" spans="1:4" ht="15">
      <c r="A1647" s="124"/>
      <c r="B1647" s="99"/>
      <c r="C1647" s="110"/>
      <c r="D1647" s="110"/>
    </row>
    <row r="1648" spans="1:4" ht="15">
      <c r="A1648" s="124"/>
      <c r="B1648" s="99"/>
      <c r="C1648" s="110"/>
      <c r="D1648" s="110"/>
    </row>
    <row r="1649" spans="1:4" ht="15">
      <c r="A1649" s="124"/>
      <c r="B1649" s="99"/>
      <c r="C1649" s="110"/>
      <c r="D1649" s="110"/>
    </row>
    <row r="1650" spans="1:4" ht="15">
      <c r="A1650" s="124"/>
      <c r="B1650" s="99"/>
      <c r="C1650" s="110"/>
      <c r="D1650" s="110"/>
    </row>
    <row r="1651" spans="1:4" ht="15">
      <c r="A1651" s="124"/>
      <c r="B1651" s="99"/>
      <c r="C1651" s="110"/>
      <c r="D1651" s="110"/>
    </row>
    <row r="1652" spans="1:4" ht="15">
      <c r="A1652" s="124"/>
      <c r="B1652" s="99"/>
      <c r="C1652" s="110"/>
      <c r="D1652" s="110"/>
    </row>
    <row r="1653" spans="1:4" ht="15">
      <c r="A1653" s="124"/>
      <c r="B1653" s="99"/>
      <c r="C1653" s="110"/>
      <c r="D1653" s="110"/>
    </row>
    <row r="1654" spans="1:4" ht="15">
      <c r="A1654" s="124"/>
      <c r="B1654" s="99"/>
      <c r="C1654" s="110"/>
      <c r="D1654" s="110"/>
    </row>
    <row r="1655" spans="1:4" ht="15">
      <c r="A1655" s="124"/>
      <c r="B1655" s="99"/>
      <c r="C1655" s="110"/>
      <c r="D1655" s="110"/>
    </row>
    <row r="1656" spans="1:4" ht="15">
      <c r="A1656" s="124"/>
      <c r="B1656" s="99"/>
      <c r="C1656" s="110"/>
      <c r="D1656" s="110"/>
    </row>
    <row r="1657" spans="1:4" ht="15">
      <c r="A1657" s="124"/>
      <c r="B1657" s="99"/>
      <c r="C1657" s="110"/>
      <c r="D1657" s="110"/>
    </row>
    <row r="1658" spans="1:4" ht="15">
      <c r="A1658" s="124"/>
      <c r="B1658" s="99"/>
      <c r="C1658" s="110"/>
      <c r="D1658" s="110"/>
    </row>
    <row r="1659" spans="1:4" ht="15">
      <c r="A1659" s="124"/>
      <c r="B1659" s="99"/>
      <c r="C1659" s="110"/>
      <c r="D1659" s="110"/>
    </row>
    <row r="1660" spans="1:4" ht="15">
      <c r="A1660" s="124"/>
      <c r="B1660" s="99"/>
      <c r="C1660" s="110"/>
      <c r="D1660" s="110"/>
    </row>
    <row r="1661" spans="1:4" ht="15">
      <c r="A1661" s="124"/>
      <c r="B1661" s="99"/>
      <c r="C1661" s="110"/>
      <c r="D1661" s="110"/>
    </row>
    <row r="1662" spans="1:4" ht="15">
      <c r="A1662" s="124"/>
      <c r="B1662" s="99"/>
      <c r="C1662" s="110"/>
      <c r="D1662" s="110"/>
    </row>
    <row r="1663" spans="1:4" ht="15">
      <c r="A1663" s="124"/>
      <c r="B1663" s="99"/>
      <c r="C1663" s="110"/>
      <c r="D1663" s="110"/>
    </row>
    <row r="1664" spans="1:4" ht="15">
      <c r="A1664" s="124"/>
      <c r="B1664" s="99"/>
      <c r="C1664" s="110"/>
      <c r="D1664" s="110"/>
    </row>
    <row r="1665" spans="1:4" ht="15">
      <c r="A1665" s="124"/>
      <c r="B1665" s="99"/>
      <c r="C1665" s="110"/>
      <c r="D1665" s="110"/>
    </row>
    <row r="1666" spans="1:4" ht="15">
      <c r="A1666" s="124"/>
      <c r="B1666" s="99"/>
      <c r="C1666" s="110"/>
      <c r="D1666" s="110"/>
    </row>
    <row r="1667" spans="1:4" ht="15">
      <c r="A1667" s="124"/>
      <c r="B1667" s="99"/>
      <c r="C1667" s="110"/>
      <c r="D1667" s="110"/>
    </row>
    <row r="1668" spans="1:4" ht="15">
      <c r="A1668" s="124"/>
      <c r="B1668" s="99"/>
      <c r="C1668" s="110"/>
      <c r="D1668" s="110"/>
    </row>
    <row r="1669" spans="1:4" ht="15">
      <c r="A1669" s="124"/>
      <c r="B1669" s="99"/>
      <c r="C1669" s="110"/>
      <c r="D1669" s="110"/>
    </row>
    <row r="1670" spans="1:4" ht="15">
      <c r="A1670" s="124"/>
      <c r="B1670" s="99"/>
      <c r="C1670" s="110"/>
      <c r="D1670" s="110"/>
    </row>
    <row r="1671" spans="1:4" ht="15">
      <c r="A1671" s="124"/>
      <c r="B1671" s="99"/>
      <c r="C1671" s="110"/>
      <c r="D1671" s="110"/>
    </row>
    <row r="1672" spans="1:4" ht="15">
      <c r="A1672" s="124"/>
      <c r="B1672" s="99"/>
      <c r="C1672" s="110"/>
      <c r="D1672" s="110"/>
    </row>
    <row r="1673" spans="1:4" ht="15">
      <c r="A1673" s="124"/>
      <c r="B1673" s="99"/>
      <c r="C1673" s="110"/>
      <c r="D1673" s="110"/>
    </row>
    <row r="1674" spans="1:4" ht="15">
      <c r="A1674" s="124"/>
      <c r="B1674" s="99"/>
      <c r="C1674" s="110"/>
      <c r="D1674" s="110"/>
    </row>
    <row r="1675" spans="1:4" ht="15">
      <c r="A1675" s="124"/>
      <c r="B1675" s="99"/>
      <c r="C1675" s="110"/>
      <c r="D1675" s="110"/>
    </row>
    <row r="1676" spans="1:4" ht="15">
      <c r="A1676" s="124"/>
      <c r="B1676" s="99"/>
      <c r="C1676" s="110"/>
      <c r="D1676" s="110"/>
    </row>
    <row r="1677" spans="1:4" ht="15">
      <c r="A1677" s="124"/>
      <c r="B1677" s="99"/>
      <c r="C1677" s="110"/>
      <c r="D1677" s="110"/>
    </row>
    <row r="1678" spans="1:4" ht="15">
      <c r="A1678" s="124"/>
      <c r="B1678" s="99"/>
      <c r="C1678" s="110"/>
      <c r="D1678" s="110"/>
    </row>
    <row r="1679" spans="1:4" ht="15">
      <c r="A1679" s="124"/>
      <c r="B1679" s="99"/>
      <c r="C1679" s="110"/>
      <c r="D1679" s="110"/>
    </row>
    <row r="1680" spans="1:4" ht="15">
      <c r="A1680" s="124"/>
      <c r="B1680" s="99"/>
      <c r="C1680" s="110"/>
      <c r="D1680" s="110"/>
    </row>
    <row r="1681" spans="1:4" ht="15">
      <c r="A1681" s="124"/>
      <c r="B1681" s="99"/>
      <c r="C1681" s="110"/>
      <c r="D1681" s="110"/>
    </row>
    <row r="1682" spans="1:4" ht="15">
      <c r="A1682" s="124"/>
      <c r="B1682" s="99"/>
      <c r="C1682" s="110"/>
      <c r="D1682" s="110"/>
    </row>
    <row r="1683" spans="1:4" ht="15">
      <c r="A1683" s="124"/>
      <c r="B1683" s="99"/>
      <c r="C1683" s="110"/>
      <c r="D1683" s="110"/>
    </row>
    <row r="1684" spans="1:4" ht="15">
      <c r="A1684" s="124"/>
      <c r="B1684" s="99"/>
      <c r="C1684" s="110"/>
      <c r="D1684" s="110"/>
    </row>
    <row r="1685" spans="1:4" ht="15">
      <c r="A1685" s="124"/>
      <c r="B1685" s="99"/>
      <c r="C1685" s="110"/>
      <c r="D1685" s="110"/>
    </row>
    <row r="1686" spans="1:4" ht="15">
      <c r="A1686" s="124"/>
      <c r="B1686" s="99"/>
      <c r="C1686" s="110"/>
      <c r="D1686" s="110"/>
    </row>
    <row r="1687" spans="1:4" ht="15">
      <c r="A1687" s="124"/>
      <c r="B1687" s="99"/>
      <c r="C1687" s="110"/>
      <c r="D1687" s="110"/>
    </row>
    <row r="1688" spans="1:4" ht="15">
      <c r="A1688" s="124"/>
      <c r="B1688" s="99"/>
      <c r="C1688" s="110"/>
      <c r="D1688" s="110"/>
    </row>
    <row r="1689" spans="1:4" ht="15">
      <c r="A1689" s="124"/>
      <c r="B1689" s="99"/>
      <c r="C1689" s="110"/>
      <c r="D1689" s="110"/>
    </row>
    <row r="1690" spans="1:4" ht="15">
      <c r="A1690" s="124"/>
      <c r="B1690" s="99"/>
      <c r="C1690" s="110"/>
      <c r="D1690" s="110"/>
    </row>
    <row r="1691" spans="1:4" ht="15">
      <c r="A1691" s="124"/>
      <c r="B1691" s="99"/>
      <c r="C1691" s="110"/>
      <c r="D1691" s="110"/>
    </row>
    <row r="1692" spans="1:4" ht="15">
      <c r="A1692" s="124"/>
      <c r="B1692" s="99"/>
      <c r="C1692" s="110"/>
      <c r="D1692" s="110"/>
    </row>
    <row r="1693" spans="1:4" ht="15">
      <c r="A1693" s="124"/>
      <c r="B1693" s="99"/>
      <c r="C1693" s="110"/>
      <c r="D1693" s="110"/>
    </row>
    <row r="1694" spans="1:4" ht="15">
      <c r="A1694" s="124"/>
      <c r="B1694" s="99"/>
      <c r="C1694" s="110"/>
      <c r="D1694" s="110"/>
    </row>
    <row r="1695" spans="1:4" ht="15">
      <c r="A1695" s="124"/>
      <c r="B1695" s="99"/>
      <c r="C1695" s="110"/>
      <c r="D1695" s="110"/>
    </row>
    <row r="1696" spans="1:4" ht="15">
      <c r="A1696" s="124"/>
      <c r="B1696" s="99"/>
      <c r="C1696" s="110"/>
      <c r="D1696" s="110"/>
    </row>
    <row r="1697" spans="1:4" ht="15">
      <c r="A1697" s="124"/>
      <c r="B1697" s="99"/>
      <c r="C1697" s="110"/>
      <c r="D1697" s="110"/>
    </row>
    <row r="1698" spans="1:4" ht="15">
      <c r="A1698" s="124"/>
      <c r="B1698" s="99"/>
      <c r="C1698" s="110"/>
      <c r="D1698" s="110"/>
    </row>
    <row r="1699" spans="1:4" ht="15">
      <c r="A1699" s="124"/>
      <c r="B1699" s="99"/>
      <c r="C1699" s="110"/>
      <c r="D1699" s="110"/>
    </row>
    <row r="1700" spans="1:4" ht="15">
      <c r="A1700" s="124"/>
      <c r="B1700" s="99"/>
      <c r="C1700" s="110"/>
      <c r="D1700" s="110"/>
    </row>
    <row r="1701" spans="1:4" ht="15">
      <c r="A1701" s="124"/>
      <c r="B1701" s="99"/>
      <c r="C1701" s="110"/>
      <c r="D1701" s="110"/>
    </row>
    <row r="1702" spans="1:4" ht="15">
      <c r="A1702" s="124"/>
      <c r="B1702" s="99"/>
      <c r="C1702" s="110"/>
      <c r="D1702" s="110"/>
    </row>
    <row r="1703" spans="1:4" ht="15">
      <c r="A1703" s="124"/>
      <c r="B1703" s="99"/>
      <c r="C1703" s="110"/>
      <c r="D1703" s="110"/>
    </row>
    <row r="1704" spans="1:4" ht="15">
      <c r="A1704" s="124"/>
      <c r="B1704" s="99"/>
      <c r="C1704" s="110"/>
      <c r="D1704" s="110"/>
    </row>
    <row r="1705" spans="1:4" ht="15">
      <c r="A1705" s="124"/>
      <c r="B1705" s="99"/>
      <c r="C1705" s="110"/>
      <c r="D1705" s="110"/>
    </row>
    <row r="1706" spans="1:4" ht="15">
      <c r="A1706" s="124"/>
      <c r="B1706" s="99"/>
      <c r="C1706" s="110"/>
      <c r="D1706" s="110"/>
    </row>
    <row r="1707" spans="1:4" ht="15">
      <c r="A1707" s="124"/>
      <c r="B1707" s="99"/>
      <c r="C1707" s="110"/>
      <c r="D1707" s="110"/>
    </row>
    <row r="1708" spans="1:4" ht="15">
      <c r="A1708" s="124"/>
      <c r="B1708" s="99"/>
      <c r="C1708" s="110"/>
      <c r="D1708" s="110"/>
    </row>
    <row r="1709" spans="1:4" ht="15">
      <c r="A1709" s="124"/>
      <c r="B1709" s="99"/>
      <c r="C1709" s="110"/>
      <c r="D1709" s="110"/>
    </row>
    <row r="1710" spans="1:4" ht="15">
      <c r="A1710" s="124"/>
      <c r="B1710" s="99"/>
      <c r="C1710" s="110"/>
      <c r="D1710" s="110"/>
    </row>
    <row r="1711" spans="1:4" ht="15">
      <c r="A1711" s="124"/>
      <c r="B1711" s="99"/>
      <c r="C1711" s="110"/>
      <c r="D1711" s="110"/>
    </row>
    <row r="1712" spans="1:4" ht="15">
      <c r="A1712" s="124"/>
      <c r="B1712" s="99"/>
      <c r="C1712" s="110"/>
      <c r="D1712" s="110"/>
    </row>
    <row r="1713" spans="1:4" ht="15">
      <c r="A1713" s="124"/>
      <c r="B1713" s="99"/>
      <c r="C1713" s="110"/>
      <c r="D1713" s="110"/>
    </row>
    <row r="1714" spans="1:4" ht="15">
      <c r="A1714" s="124"/>
      <c r="B1714" s="99"/>
      <c r="C1714" s="110"/>
      <c r="D1714" s="110"/>
    </row>
    <row r="1715" spans="1:4" ht="15">
      <c r="A1715" s="124"/>
      <c r="B1715" s="99"/>
      <c r="C1715" s="110"/>
      <c r="D1715" s="110"/>
    </row>
    <row r="1716" spans="1:4" ht="15">
      <c r="A1716" s="124"/>
      <c r="B1716" s="99"/>
      <c r="C1716" s="110"/>
      <c r="D1716" s="110"/>
    </row>
    <row r="1717" spans="1:4" ht="15">
      <c r="A1717" s="124"/>
      <c r="B1717" s="99"/>
      <c r="C1717" s="110"/>
      <c r="D1717" s="110"/>
    </row>
    <row r="1718" spans="1:4" ht="15">
      <c r="A1718" s="124"/>
      <c r="B1718" s="99"/>
      <c r="C1718" s="110"/>
      <c r="D1718" s="110"/>
    </row>
    <row r="1719" spans="1:4" ht="15">
      <c r="A1719" s="124"/>
      <c r="B1719" s="99"/>
      <c r="C1719" s="110"/>
      <c r="D1719" s="110"/>
    </row>
    <row r="1720" spans="1:4" ht="15">
      <c r="A1720" s="124"/>
      <c r="B1720" s="99"/>
      <c r="C1720" s="110"/>
      <c r="D1720" s="110"/>
    </row>
    <row r="1721" spans="1:4" ht="15">
      <c r="A1721" s="124"/>
      <c r="B1721" s="99"/>
      <c r="C1721" s="110"/>
      <c r="D1721" s="110"/>
    </row>
    <row r="1722" spans="1:4" ht="15">
      <c r="A1722" s="124"/>
      <c r="B1722" s="99"/>
      <c r="C1722" s="110"/>
      <c r="D1722" s="110"/>
    </row>
    <row r="1723" spans="1:4" ht="15">
      <c r="A1723" s="124"/>
      <c r="B1723" s="99"/>
      <c r="C1723" s="110"/>
      <c r="D1723" s="110"/>
    </row>
    <row r="1724" spans="1:4" ht="15">
      <c r="A1724" s="124"/>
      <c r="B1724" s="99"/>
      <c r="C1724" s="110"/>
      <c r="D1724" s="110"/>
    </row>
    <row r="1725" spans="1:4" ht="15">
      <c r="A1725" s="124"/>
      <c r="B1725" s="99"/>
      <c r="C1725" s="110"/>
      <c r="D1725" s="110"/>
    </row>
    <row r="1726" spans="1:4" ht="15">
      <c r="A1726" s="124"/>
      <c r="B1726" s="99"/>
      <c r="C1726" s="110"/>
      <c r="D1726" s="110"/>
    </row>
    <row r="1727" spans="1:4" ht="15">
      <c r="A1727" s="124"/>
      <c r="B1727" s="99"/>
      <c r="C1727" s="110"/>
      <c r="D1727" s="110"/>
    </row>
    <row r="1728" spans="1:4" ht="15">
      <c r="A1728" s="124"/>
      <c r="B1728" s="99"/>
      <c r="C1728" s="110"/>
      <c r="D1728" s="110"/>
    </row>
    <row r="1729" spans="1:4" ht="15">
      <c r="A1729" s="124"/>
      <c r="B1729" s="99"/>
      <c r="C1729" s="110"/>
      <c r="D1729" s="110"/>
    </row>
    <row r="1730" spans="1:4" ht="15">
      <c r="A1730" s="124"/>
      <c r="B1730" s="99"/>
      <c r="C1730" s="110"/>
      <c r="D1730" s="110"/>
    </row>
    <row r="1731" spans="1:4" ht="15">
      <c r="A1731" s="124"/>
      <c r="B1731" s="99"/>
      <c r="C1731" s="110"/>
      <c r="D1731" s="110"/>
    </row>
    <row r="1732" spans="1:4" ht="15">
      <c r="A1732" s="124"/>
      <c r="B1732" s="99"/>
      <c r="C1732" s="110"/>
      <c r="D1732" s="110"/>
    </row>
    <row r="1733" spans="1:4" ht="15">
      <c r="A1733" s="124"/>
      <c r="B1733" s="99"/>
      <c r="C1733" s="110"/>
      <c r="D1733" s="110"/>
    </row>
    <row r="1734" spans="1:4" ht="15">
      <c r="A1734" s="124"/>
      <c r="B1734" s="99"/>
      <c r="C1734" s="110"/>
      <c r="D1734" s="110"/>
    </row>
    <row r="1735" spans="1:4" ht="15">
      <c r="A1735" s="124"/>
      <c r="B1735" s="99"/>
      <c r="C1735" s="110"/>
      <c r="D1735" s="110"/>
    </row>
    <row r="1736" spans="1:4" ht="15">
      <c r="A1736" s="124"/>
      <c r="B1736" s="99"/>
      <c r="C1736" s="110"/>
      <c r="D1736" s="110"/>
    </row>
    <row r="1737" spans="1:4" ht="15">
      <c r="A1737" s="124"/>
      <c r="B1737" s="99"/>
      <c r="C1737" s="110"/>
      <c r="D1737" s="110"/>
    </row>
    <row r="1738" spans="1:4" ht="15">
      <c r="A1738" s="124"/>
      <c r="B1738" s="99"/>
      <c r="C1738" s="110"/>
      <c r="D1738" s="110"/>
    </row>
    <row r="1739" spans="1:4" ht="15">
      <c r="A1739" s="124"/>
      <c r="B1739" s="99"/>
      <c r="C1739" s="110"/>
      <c r="D1739" s="110"/>
    </row>
    <row r="1740" spans="1:4" ht="15">
      <c r="A1740" s="124"/>
      <c r="B1740" s="99"/>
      <c r="C1740" s="110"/>
      <c r="D1740" s="110"/>
    </row>
    <row r="1741" spans="1:4" ht="15">
      <c r="A1741" s="124"/>
      <c r="B1741" s="99"/>
      <c r="C1741" s="110"/>
      <c r="D1741" s="110"/>
    </row>
    <row r="1742" spans="1:4" ht="15">
      <c r="A1742" s="124"/>
      <c r="B1742" s="99"/>
      <c r="C1742" s="110"/>
      <c r="D1742" s="110"/>
    </row>
    <row r="1743" spans="1:4" ht="15">
      <c r="A1743" s="124"/>
      <c r="B1743" s="99"/>
      <c r="C1743" s="110"/>
      <c r="D1743" s="110"/>
    </row>
    <row r="1744" spans="1:4" ht="15">
      <c r="A1744" s="124"/>
      <c r="B1744" s="99"/>
      <c r="C1744" s="110"/>
      <c r="D1744" s="110"/>
    </row>
    <row r="1745" spans="1:4" ht="15">
      <c r="A1745" s="124"/>
      <c r="B1745" s="99"/>
      <c r="C1745" s="110"/>
      <c r="D1745" s="110"/>
    </row>
    <row r="1746" spans="1:4" ht="15">
      <c r="A1746" s="124"/>
      <c r="B1746" s="99"/>
      <c r="C1746" s="110"/>
      <c r="D1746" s="110"/>
    </row>
    <row r="1747" spans="1:4" ht="15">
      <c r="A1747" s="124"/>
      <c r="B1747" s="99"/>
      <c r="C1747" s="110"/>
      <c r="D1747" s="110"/>
    </row>
    <row r="1748" spans="1:4" ht="15">
      <c r="A1748" s="124"/>
      <c r="B1748" s="99"/>
      <c r="C1748" s="110"/>
      <c r="D1748" s="110"/>
    </row>
    <row r="1749" spans="1:4" ht="15">
      <c r="A1749" s="124"/>
      <c r="B1749" s="99"/>
      <c r="C1749" s="110"/>
      <c r="D1749" s="110"/>
    </row>
    <row r="1750" spans="1:4" ht="15">
      <c r="A1750" s="124"/>
      <c r="B1750" s="99"/>
      <c r="C1750" s="110"/>
      <c r="D1750" s="110"/>
    </row>
    <row r="1751" spans="1:4" ht="15">
      <c r="A1751" s="124"/>
      <c r="B1751" s="99"/>
      <c r="C1751" s="110"/>
      <c r="D1751" s="110"/>
    </row>
    <row r="1752" spans="1:4" ht="15">
      <c r="A1752" s="124"/>
      <c r="B1752" s="99"/>
      <c r="C1752" s="110"/>
      <c r="D1752" s="110"/>
    </row>
    <row r="1753" spans="1:4" ht="15">
      <c r="A1753" s="124"/>
      <c r="B1753" s="99"/>
      <c r="C1753" s="110"/>
      <c r="D1753" s="110"/>
    </row>
    <row r="1754" spans="1:4" ht="15">
      <c r="A1754" s="124"/>
      <c r="B1754" s="99"/>
      <c r="C1754" s="110"/>
      <c r="D1754" s="110"/>
    </row>
    <row r="1755" spans="1:4" ht="15">
      <c r="A1755" s="124"/>
      <c r="B1755" s="99"/>
      <c r="C1755" s="110"/>
      <c r="D1755" s="110"/>
    </row>
    <row r="1756" spans="1:4" ht="15">
      <c r="A1756" s="124"/>
      <c r="B1756" s="99"/>
      <c r="C1756" s="110"/>
      <c r="D1756" s="110"/>
    </row>
    <row r="1757" spans="1:4" ht="15">
      <c r="A1757" s="124"/>
      <c r="B1757" s="99"/>
      <c r="C1757" s="110"/>
      <c r="D1757" s="110"/>
    </row>
    <row r="1758" spans="1:4" ht="15">
      <c r="A1758" s="124"/>
      <c r="B1758" s="99"/>
      <c r="C1758" s="110"/>
      <c r="D1758" s="110"/>
    </row>
    <row r="1759" spans="1:4" ht="15">
      <c r="A1759" s="124"/>
      <c r="B1759" s="99"/>
      <c r="C1759" s="110"/>
      <c r="D1759" s="110"/>
    </row>
    <row r="1760" spans="1:4" ht="15">
      <c r="A1760" s="124"/>
      <c r="B1760" s="99"/>
      <c r="C1760" s="110"/>
      <c r="D1760" s="110"/>
    </row>
    <row r="1761" spans="1:4" ht="15">
      <c r="A1761" s="124"/>
      <c r="B1761" s="99"/>
      <c r="C1761" s="110"/>
      <c r="D1761" s="110"/>
    </row>
    <row r="1762" spans="1:4" ht="15">
      <c r="A1762" s="124"/>
      <c r="B1762" s="99"/>
      <c r="C1762" s="110"/>
      <c r="D1762" s="110"/>
    </row>
    <row r="1763" spans="1:4" ht="15">
      <c r="A1763" s="124"/>
      <c r="B1763" s="99"/>
      <c r="C1763" s="110"/>
      <c r="D1763" s="110"/>
    </row>
    <row r="1764" spans="1:4" ht="15">
      <c r="A1764" s="124"/>
      <c r="B1764" s="99"/>
      <c r="C1764" s="110"/>
      <c r="D1764" s="110"/>
    </row>
    <row r="1765" spans="1:4" ht="15">
      <c r="A1765" s="124"/>
      <c r="B1765" s="99"/>
      <c r="C1765" s="110"/>
      <c r="D1765" s="110"/>
    </row>
    <row r="1766" spans="1:4" ht="15">
      <c r="A1766" s="124"/>
      <c r="B1766" s="99"/>
      <c r="C1766" s="110"/>
      <c r="D1766" s="110"/>
    </row>
    <row r="1767" spans="1:4" ht="15">
      <c r="A1767" s="124"/>
      <c r="B1767" s="99"/>
      <c r="C1767" s="110"/>
      <c r="D1767" s="110"/>
    </row>
    <row r="1768" spans="1:4" ht="15">
      <c r="A1768" s="124"/>
      <c r="B1768" s="99"/>
      <c r="C1768" s="110"/>
      <c r="D1768" s="110"/>
    </row>
    <row r="1769" spans="1:4" ht="15">
      <c r="A1769" s="124"/>
      <c r="B1769" s="99"/>
      <c r="C1769" s="110"/>
      <c r="D1769" s="110"/>
    </row>
    <row r="1770" spans="1:4" ht="15">
      <c r="A1770" s="124"/>
      <c r="B1770" s="99"/>
      <c r="C1770" s="110"/>
      <c r="D1770" s="110"/>
    </row>
    <row r="1771" spans="1:4" ht="15">
      <c r="A1771" s="124"/>
      <c r="B1771" s="99"/>
      <c r="C1771" s="110"/>
      <c r="D1771" s="110"/>
    </row>
    <row r="1772" spans="1:4" ht="15">
      <c r="A1772" s="124"/>
      <c r="B1772" s="99"/>
      <c r="C1772" s="110"/>
      <c r="D1772" s="110"/>
    </row>
    <row r="1773" spans="1:4" ht="15">
      <c r="A1773" s="124"/>
      <c r="B1773" s="99"/>
      <c r="C1773" s="110"/>
      <c r="D1773" s="110"/>
    </row>
    <row r="1774" spans="1:4" ht="15">
      <c r="A1774" s="124"/>
      <c r="B1774" s="99"/>
      <c r="C1774" s="110"/>
      <c r="D1774" s="110"/>
    </row>
    <row r="1775" spans="1:4" ht="15">
      <c r="A1775" s="124"/>
      <c r="B1775" s="99"/>
      <c r="C1775" s="110"/>
      <c r="D1775" s="110"/>
    </row>
    <row r="1776" spans="1:4" ht="15">
      <c r="A1776" s="124"/>
      <c r="B1776" s="99"/>
      <c r="C1776" s="110"/>
      <c r="D1776" s="110"/>
    </row>
    <row r="1777" spans="1:4" ht="15">
      <c r="A1777" s="124"/>
      <c r="B1777" s="99"/>
      <c r="C1777" s="110"/>
      <c r="D1777" s="110"/>
    </row>
    <row r="1778" spans="1:4" ht="15">
      <c r="A1778" s="124"/>
      <c r="B1778" s="99"/>
      <c r="C1778" s="110"/>
      <c r="D1778" s="110"/>
    </row>
    <row r="1779" spans="1:4" ht="15">
      <c r="A1779" s="124"/>
      <c r="B1779" s="99"/>
      <c r="C1779" s="110"/>
      <c r="D1779" s="110"/>
    </row>
    <row r="1780" spans="1:4" ht="15">
      <c r="A1780" s="124"/>
      <c r="B1780" s="99"/>
      <c r="C1780" s="110"/>
      <c r="D1780" s="110"/>
    </row>
    <row r="1781" spans="1:4" ht="15">
      <c r="A1781" s="124"/>
      <c r="B1781" s="99"/>
      <c r="C1781" s="110"/>
      <c r="D1781" s="110"/>
    </row>
    <row r="1782" spans="1:4" ht="15">
      <c r="A1782" s="124"/>
      <c r="B1782" s="99"/>
      <c r="C1782" s="110"/>
      <c r="D1782" s="110"/>
    </row>
    <row r="1783" spans="1:4" ht="15">
      <c r="A1783" s="124"/>
      <c r="B1783" s="99"/>
      <c r="C1783" s="110"/>
      <c r="D1783" s="110"/>
    </row>
    <row r="1784" spans="1:4" ht="15">
      <c r="A1784" s="124"/>
      <c r="B1784" s="99"/>
      <c r="C1784" s="110"/>
      <c r="D1784" s="110"/>
    </row>
    <row r="1785" spans="1:4" ht="15">
      <c r="A1785" s="124"/>
      <c r="B1785" s="99"/>
      <c r="C1785" s="110"/>
      <c r="D1785" s="110"/>
    </row>
    <row r="1786" spans="1:4" ht="15">
      <c r="A1786" s="124"/>
      <c r="B1786" s="99"/>
      <c r="C1786" s="110"/>
      <c r="D1786" s="110"/>
    </row>
    <row r="1787" spans="1:4" ht="15">
      <c r="A1787" s="124"/>
      <c r="B1787" s="99"/>
      <c r="C1787" s="110"/>
      <c r="D1787" s="110"/>
    </row>
    <row r="1788" spans="1:4" ht="15">
      <c r="A1788" s="124"/>
      <c r="B1788" s="99"/>
      <c r="C1788" s="110"/>
      <c r="D1788" s="110"/>
    </row>
    <row r="1789" spans="1:4" ht="15">
      <c r="A1789" s="124"/>
      <c r="B1789" s="99"/>
      <c r="C1789" s="110"/>
      <c r="D1789" s="110"/>
    </row>
    <row r="1790" spans="1:4" ht="15">
      <c r="A1790" s="124"/>
      <c r="B1790" s="99"/>
      <c r="C1790" s="110"/>
      <c r="D1790" s="110"/>
    </row>
    <row r="1791" spans="1:4" ht="15">
      <c r="A1791" s="124"/>
      <c r="B1791" s="99"/>
      <c r="C1791" s="110"/>
      <c r="D1791" s="110"/>
    </row>
    <row r="1792" spans="1:4" ht="15">
      <c r="A1792" s="124"/>
      <c r="B1792" s="99"/>
      <c r="C1792" s="110"/>
      <c r="D1792" s="110"/>
    </row>
    <row r="1793" spans="1:4" ht="15">
      <c r="A1793" s="124"/>
      <c r="B1793" s="99"/>
      <c r="C1793" s="110"/>
      <c r="D1793" s="110"/>
    </row>
    <row r="1794" spans="1:4" ht="15">
      <c r="A1794" s="124"/>
      <c r="B1794" s="99"/>
      <c r="C1794" s="110"/>
      <c r="D1794" s="110"/>
    </row>
    <row r="1795" spans="1:4" ht="15">
      <c r="A1795" s="124"/>
      <c r="B1795" s="99"/>
      <c r="C1795" s="110"/>
      <c r="D1795" s="110"/>
    </row>
    <row r="1796" spans="1:4" ht="15">
      <c r="A1796" s="124"/>
      <c r="B1796" s="99"/>
      <c r="C1796" s="110"/>
      <c r="D1796" s="110"/>
    </row>
    <row r="1797" spans="1:4" ht="15">
      <c r="A1797" s="124"/>
      <c r="B1797" s="99"/>
      <c r="C1797" s="110"/>
      <c r="D1797" s="110"/>
    </row>
    <row r="1798" spans="1:4" ht="15">
      <c r="A1798" s="124"/>
      <c r="B1798" s="99"/>
      <c r="C1798" s="110"/>
      <c r="D1798" s="110"/>
    </row>
    <row r="1799" spans="1:4" ht="15">
      <c r="A1799" s="124"/>
      <c r="B1799" s="99"/>
      <c r="C1799" s="110"/>
      <c r="D1799" s="110"/>
    </row>
    <row r="1800" spans="1:4" ht="15">
      <c r="A1800" s="124"/>
      <c r="B1800" s="99"/>
      <c r="C1800" s="110"/>
      <c r="D1800" s="110"/>
    </row>
    <row r="1801" spans="1:4" ht="15">
      <c r="A1801" s="124"/>
      <c r="B1801" s="99"/>
      <c r="C1801" s="110"/>
      <c r="D1801" s="110"/>
    </row>
    <row r="1802" spans="1:4" ht="15">
      <c r="A1802" s="124"/>
      <c r="B1802" s="99"/>
      <c r="C1802" s="110"/>
      <c r="D1802" s="110"/>
    </row>
    <row r="1803" spans="1:4" ht="15">
      <c r="A1803" s="124"/>
      <c r="B1803" s="99"/>
      <c r="C1803" s="110"/>
      <c r="D1803" s="110"/>
    </row>
    <row r="1804" spans="1:4" ht="15">
      <c r="A1804" s="124"/>
      <c r="B1804" s="99"/>
      <c r="C1804" s="110"/>
      <c r="D1804" s="110"/>
    </row>
    <row r="1805" spans="1:4" ht="15">
      <c r="A1805" s="124"/>
      <c r="B1805" s="99"/>
      <c r="C1805" s="110"/>
      <c r="D1805" s="110"/>
    </row>
    <row r="1806" spans="1:4" ht="15">
      <c r="A1806" s="124"/>
      <c r="B1806" s="99"/>
      <c r="C1806" s="110"/>
      <c r="D1806" s="110"/>
    </row>
    <row r="1807" spans="1:4" ht="15">
      <c r="A1807" s="124"/>
      <c r="B1807" s="99"/>
      <c r="C1807" s="110"/>
      <c r="D1807" s="110"/>
    </row>
    <row r="1808" spans="1:4" ht="15">
      <c r="A1808" s="124"/>
      <c r="B1808" s="99"/>
      <c r="C1808" s="110"/>
      <c r="D1808" s="110"/>
    </row>
    <row r="1809" spans="1:4" ht="15">
      <c r="A1809" s="124"/>
      <c r="B1809" s="99"/>
      <c r="C1809" s="110"/>
      <c r="D1809" s="110"/>
    </row>
    <row r="1810" spans="1:4" ht="15">
      <c r="A1810" s="124"/>
      <c r="B1810" s="99"/>
      <c r="C1810" s="110"/>
      <c r="D1810" s="110"/>
    </row>
    <row r="1811" spans="1:4" ht="15">
      <c r="A1811" s="124"/>
      <c r="B1811" s="99"/>
      <c r="C1811" s="110"/>
      <c r="D1811" s="110"/>
    </row>
    <row r="1812" spans="1:4" ht="15">
      <c r="A1812" s="124"/>
      <c r="B1812" s="99"/>
      <c r="C1812" s="110"/>
      <c r="D1812" s="110"/>
    </row>
    <row r="1813" spans="1:4" ht="15">
      <c r="A1813" s="124"/>
      <c r="B1813" s="99"/>
      <c r="C1813" s="110"/>
      <c r="D1813" s="110"/>
    </row>
    <row r="1814" spans="1:4" ht="15">
      <c r="A1814" s="124"/>
      <c r="B1814" s="99"/>
      <c r="C1814" s="110"/>
      <c r="D1814" s="110"/>
    </row>
    <row r="1815" spans="1:4" ht="15">
      <c r="A1815" s="124"/>
      <c r="B1815" s="99"/>
      <c r="C1815" s="110"/>
      <c r="D1815" s="110"/>
    </row>
    <row r="1816" spans="1:4" ht="15">
      <c r="A1816" s="124"/>
      <c r="B1816" s="99"/>
      <c r="C1816" s="110"/>
      <c r="D1816" s="110"/>
    </row>
    <row r="1817" spans="1:4" ht="15">
      <c r="A1817" s="124"/>
      <c r="B1817" s="99"/>
      <c r="C1817" s="110"/>
      <c r="D1817" s="110"/>
    </row>
    <row r="1818" spans="1:4" ht="15">
      <c r="A1818" s="124"/>
      <c r="B1818" s="99"/>
      <c r="C1818" s="110"/>
      <c r="D1818" s="110"/>
    </row>
    <row r="1819" spans="1:4" ht="15">
      <c r="A1819" s="124"/>
      <c r="B1819" s="99"/>
      <c r="C1819" s="110"/>
      <c r="D1819" s="110"/>
    </row>
    <row r="1820" spans="1:4" ht="15">
      <c r="A1820" s="124"/>
      <c r="B1820" s="99"/>
      <c r="C1820" s="110"/>
      <c r="D1820" s="110"/>
    </row>
    <row r="1821" spans="1:4" ht="15">
      <c r="A1821" s="124"/>
      <c r="B1821" s="99"/>
      <c r="C1821" s="110"/>
      <c r="D1821" s="110"/>
    </row>
    <row r="1822" spans="1:4" ht="15">
      <c r="A1822" s="124"/>
      <c r="B1822" s="99"/>
      <c r="C1822" s="110"/>
      <c r="D1822" s="110"/>
    </row>
    <row r="1823" spans="1:4" ht="15">
      <c r="A1823" s="124"/>
      <c r="B1823" s="99"/>
      <c r="C1823" s="110"/>
      <c r="D1823" s="110"/>
    </row>
    <row r="1824" spans="1:4" ht="15">
      <c r="A1824" s="124"/>
      <c r="B1824" s="99"/>
      <c r="C1824" s="110"/>
      <c r="D1824" s="110"/>
    </row>
    <row r="1825" spans="1:4" ht="15">
      <c r="A1825" s="124"/>
      <c r="B1825" s="99"/>
      <c r="C1825" s="110"/>
      <c r="D1825" s="110"/>
    </row>
    <row r="1826" spans="1:4" ht="15">
      <c r="A1826" s="124"/>
      <c r="B1826" s="99"/>
      <c r="C1826" s="110"/>
      <c r="D1826" s="110"/>
    </row>
    <row r="1827" spans="1:4" ht="15">
      <c r="A1827" s="124"/>
      <c r="B1827" s="99"/>
      <c r="C1827" s="110"/>
      <c r="D1827" s="110"/>
    </row>
    <row r="1828" spans="1:4" ht="15">
      <c r="A1828" s="124"/>
      <c r="B1828" s="99"/>
      <c r="C1828" s="110"/>
      <c r="D1828" s="110"/>
    </row>
    <row r="1829" spans="1:4" ht="15">
      <c r="A1829" s="124"/>
      <c r="B1829" s="99"/>
      <c r="C1829" s="110"/>
      <c r="D1829" s="110"/>
    </row>
    <row r="1830" spans="1:4" ht="15">
      <c r="A1830" s="124"/>
      <c r="B1830" s="99"/>
      <c r="C1830" s="110"/>
      <c r="D1830" s="110"/>
    </row>
    <row r="1831" spans="1:4" ht="15">
      <c r="A1831" s="124"/>
      <c r="B1831" s="99"/>
      <c r="C1831" s="110"/>
      <c r="D1831" s="110"/>
    </row>
    <row r="1832" spans="1:4" ht="15">
      <c r="A1832" s="124"/>
      <c r="B1832" s="99"/>
      <c r="C1832" s="110"/>
      <c r="D1832" s="110"/>
    </row>
    <row r="1833" spans="1:4" ht="15">
      <c r="A1833" s="124"/>
      <c r="B1833" s="99"/>
      <c r="C1833" s="110"/>
      <c r="D1833" s="110"/>
    </row>
    <row r="1834" spans="1:4" ht="15">
      <c r="A1834" s="124"/>
      <c r="B1834" s="99"/>
      <c r="C1834" s="110"/>
      <c r="D1834" s="110"/>
    </row>
    <row r="1835" spans="1:4" ht="15">
      <c r="A1835" s="124"/>
      <c r="B1835" s="99"/>
      <c r="C1835" s="110"/>
      <c r="D1835" s="110"/>
    </row>
    <row r="1836" spans="1:4" ht="15">
      <c r="A1836" s="124"/>
      <c r="B1836" s="99"/>
      <c r="C1836" s="110"/>
      <c r="D1836" s="110"/>
    </row>
    <row r="1837" spans="1:4" ht="15">
      <c r="A1837" s="124"/>
      <c r="B1837" s="99"/>
      <c r="C1837" s="110"/>
      <c r="D1837" s="110"/>
    </row>
    <row r="1838" spans="1:4" ht="15">
      <c r="A1838" s="124"/>
      <c r="B1838" s="99"/>
      <c r="C1838" s="110"/>
      <c r="D1838" s="110"/>
    </row>
    <row r="1839" spans="1:4" ht="15">
      <c r="A1839" s="124"/>
      <c r="B1839" s="99"/>
      <c r="C1839" s="110"/>
      <c r="D1839" s="110"/>
    </row>
    <row r="1840" spans="1:4" ht="15">
      <c r="A1840" s="124"/>
      <c r="B1840" s="99"/>
      <c r="C1840" s="110"/>
      <c r="D1840" s="110"/>
    </row>
    <row r="1841" spans="1:4" ht="15">
      <c r="A1841" s="124"/>
      <c r="B1841" s="99"/>
      <c r="C1841" s="110"/>
      <c r="D1841" s="110"/>
    </row>
    <row r="1842" spans="1:4" ht="15">
      <c r="A1842" s="124"/>
      <c r="B1842" s="99"/>
      <c r="C1842" s="110"/>
      <c r="D1842" s="110"/>
    </row>
    <row r="1843" spans="1:4" ht="15">
      <c r="A1843" s="124"/>
      <c r="B1843" s="99"/>
      <c r="C1843" s="110"/>
      <c r="D1843" s="110"/>
    </row>
    <row r="1844" spans="1:4" ht="15">
      <c r="A1844" s="124"/>
      <c r="B1844" s="99"/>
      <c r="C1844" s="110"/>
      <c r="D1844" s="110"/>
    </row>
    <row r="1845" spans="1:4" ht="15">
      <c r="A1845" s="124"/>
      <c r="B1845" s="99"/>
      <c r="C1845" s="110"/>
      <c r="D1845" s="110"/>
    </row>
    <row r="1846" spans="1:4" ht="15">
      <c r="A1846" s="124"/>
      <c r="B1846" s="99"/>
      <c r="C1846" s="110"/>
      <c r="D1846" s="110"/>
    </row>
    <row r="1847" spans="1:4" ht="15">
      <c r="A1847" s="124"/>
      <c r="B1847" s="99"/>
      <c r="C1847" s="110"/>
      <c r="D1847" s="110"/>
    </row>
    <row r="1848" spans="1:4" ht="15">
      <c r="A1848" s="124"/>
      <c r="B1848" s="99"/>
      <c r="C1848" s="110"/>
      <c r="D1848" s="110"/>
    </row>
    <row r="1849" spans="1:4" ht="15">
      <c r="A1849" s="124"/>
      <c r="B1849" s="99"/>
      <c r="C1849" s="110"/>
      <c r="D1849" s="110"/>
    </row>
    <row r="1850" spans="1:4" ht="15">
      <c r="A1850" s="124"/>
      <c r="B1850" s="99"/>
      <c r="C1850" s="110"/>
      <c r="D1850" s="110"/>
    </row>
    <row r="1851" spans="1:4" ht="15">
      <c r="A1851" s="124"/>
      <c r="B1851" s="99"/>
      <c r="C1851" s="110"/>
      <c r="D1851" s="110"/>
    </row>
    <row r="1852" spans="1:4" ht="15">
      <c r="A1852" s="124"/>
      <c r="B1852" s="99"/>
      <c r="C1852" s="110"/>
      <c r="D1852" s="110"/>
    </row>
    <row r="1853" spans="1:4" ht="15">
      <c r="A1853" s="124"/>
      <c r="B1853" s="99"/>
      <c r="C1853" s="110"/>
      <c r="D1853" s="110"/>
    </row>
    <row r="1854" spans="1:4" ht="15">
      <c r="A1854" s="124"/>
      <c r="B1854" s="99"/>
      <c r="C1854" s="110"/>
      <c r="D1854" s="110"/>
    </row>
    <row r="1855" spans="1:4" ht="15">
      <c r="A1855" s="124"/>
      <c r="B1855" s="99"/>
      <c r="C1855" s="110"/>
      <c r="D1855" s="110"/>
    </row>
    <row r="1856" spans="1:4" ht="15">
      <c r="A1856" s="124"/>
      <c r="B1856" s="99"/>
      <c r="C1856" s="110"/>
      <c r="D1856" s="110"/>
    </row>
    <row r="1857" spans="1:4" ht="15">
      <c r="A1857" s="124"/>
      <c r="B1857" s="99"/>
      <c r="C1857" s="110"/>
      <c r="D1857" s="110"/>
    </row>
    <row r="1858" spans="1:4" ht="15">
      <c r="A1858" s="124"/>
      <c r="B1858" s="99"/>
      <c r="C1858" s="110"/>
      <c r="D1858" s="110"/>
    </row>
    <row r="1859" spans="1:4" ht="15">
      <c r="A1859" s="124"/>
      <c r="B1859" s="99"/>
      <c r="C1859" s="110"/>
      <c r="D1859" s="110"/>
    </row>
    <row r="1860" spans="1:4" ht="15">
      <c r="A1860" s="124"/>
      <c r="B1860" s="99"/>
      <c r="C1860" s="110"/>
      <c r="D1860" s="110"/>
    </row>
    <row r="1861" spans="1:4" ht="15">
      <c r="A1861" s="124"/>
      <c r="B1861" s="99"/>
      <c r="C1861" s="110"/>
      <c r="D1861" s="110"/>
    </row>
    <row r="1862" spans="1:4" ht="15">
      <c r="A1862" s="124"/>
      <c r="B1862" s="99"/>
      <c r="C1862" s="110"/>
      <c r="D1862" s="110"/>
    </row>
    <row r="1863" spans="1:4" ht="15">
      <c r="A1863" s="124"/>
      <c r="B1863" s="99"/>
      <c r="C1863" s="110"/>
      <c r="D1863" s="110"/>
    </row>
    <row r="1864" spans="1:4" ht="15">
      <c r="A1864" s="124"/>
      <c r="B1864" s="99"/>
      <c r="C1864" s="110"/>
      <c r="D1864" s="110"/>
    </row>
    <row r="1865" spans="1:4" ht="15">
      <c r="A1865" s="124"/>
      <c r="B1865" s="99"/>
      <c r="C1865" s="110"/>
      <c r="D1865" s="110"/>
    </row>
    <row r="1866" spans="1:4" ht="15">
      <c r="A1866" s="124"/>
      <c r="B1866" s="99"/>
      <c r="C1866" s="110"/>
      <c r="D1866" s="110"/>
    </row>
    <row r="1867" spans="1:4" ht="15">
      <c r="A1867" s="124"/>
      <c r="B1867" s="99"/>
      <c r="C1867" s="110"/>
      <c r="D1867" s="110"/>
    </row>
    <row r="1868" spans="1:4" ht="15">
      <c r="A1868" s="124"/>
      <c r="B1868" s="99"/>
      <c r="C1868" s="110"/>
      <c r="D1868" s="110"/>
    </row>
    <row r="1869" spans="1:4" ht="15">
      <c r="A1869" s="124"/>
      <c r="B1869" s="99"/>
      <c r="C1869" s="110"/>
      <c r="D1869" s="110"/>
    </row>
    <row r="1870" spans="1:4" ht="15">
      <c r="A1870" s="124"/>
      <c r="B1870" s="99"/>
      <c r="C1870" s="110"/>
      <c r="D1870" s="110"/>
    </row>
    <row r="1871" spans="1:4" ht="15">
      <c r="A1871" s="124"/>
      <c r="B1871" s="99"/>
      <c r="C1871" s="110"/>
      <c r="D1871" s="110"/>
    </row>
    <row r="1872" spans="1:4" ht="15">
      <c r="A1872" s="124"/>
      <c r="B1872" s="99"/>
      <c r="C1872" s="110"/>
      <c r="D1872" s="110"/>
    </row>
    <row r="1873" spans="1:4" ht="15">
      <c r="A1873" s="124"/>
      <c r="B1873" s="99"/>
      <c r="C1873" s="110"/>
      <c r="D1873" s="110"/>
    </row>
    <row r="1874" spans="1:4" ht="15">
      <c r="A1874" s="124"/>
      <c r="B1874" s="99"/>
      <c r="C1874" s="110"/>
      <c r="D1874" s="110"/>
    </row>
    <row r="1875" spans="1:4" ht="15">
      <c r="A1875" s="124"/>
      <c r="B1875" s="99"/>
      <c r="C1875" s="110"/>
      <c r="D1875" s="110"/>
    </row>
    <row r="1876" spans="1:4" ht="15">
      <c r="A1876" s="124"/>
      <c r="B1876" s="99"/>
      <c r="C1876" s="110"/>
      <c r="D1876" s="110"/>
    </row>
    <row r="1877" spans="1:4" ht="15">
      <c r="A1877" s="124"/>
      <c r="B1877" s="99"/>
      <c r="C1877" s="110"/>
      <c r="D1877" s="110"/>
    </row>
    <row r="1878" spans="1:4" ht="15">
      <c r="A1878" s="124"/>
      <c r="B1878" s="99"/>
      <c r="C1878" s="110"/>
      <c r="D1878" s="110"/>
    </row>
    <row r="1879" spans="1:4" ht="15">
      <c r="A1879" s="124"/>
      <c r="B1879" s="99"/>
      <c r="C1879" s="110"/>
      <c r="D1879" s="110"/>
    </row>
    <row r="1880" spans="1:4" ht="15">
      <c r="A1880" s="124"/>
      <c r="B1880" s="99"/>
      <c r="C1880" s="110"/>
      <c r="D1880" s="110"/>
    </row>
    <row r="1881" spans="1:4" ht="15">
      <c r="A1881" s="124"/>
      <c r="B1881" s="99"/>
      <c r="C1881" s="110"/>
      <c r="D1881" s="110"/>
    </row>
    <row r="1882" spans="1:4" ht="15">
      <c r="A1882" s="124"/>
      <c r="B1882" s="99"/>
      <c r="C1882" s="110"/>
      <c r="D1882" s="110"/>
    </row>
    <row r="1883" spans="1:4" ht="15">
      <c r="A1883" s="124"/>
      <c r="B1883" s="99"/>
      <c r="C1883" s="110"/>
      <c r="D1883" s="110"/>
    </row>
    <row r="1884" spans="1:4" ht="15">
      <c r="A1884" s="124"/>
      <c r="B1884" s="99"/>
      <c r="C1884" s="110"/>
      <c r="D1884" s="110"/>
    </row>
    <row r="1885" spans="1:4" ht="15">
      <c r="A1885" s="124"/>
      <c r="B1885" s="99"/>
      <c r="C1885" s="110"/>
      <c r="D1885" s="110"/>
    </row>
    <row r="1886" spans="1:4" ht="15">
      <c r="A1886" s="124"/>
      <c r="B1886" s="99"/>
      <c r="C1886" s="110"/>
      <c r="D1886" s="110"/>
    </row>
    <row r="1887" spans="1:4" ht="15">
      <c r="A1887" s="124"/>
      <c r="B1887" s="99"/>
      <c r="C1887" s="110"/>
      <c r="D1887" s="110"/>
    </row>
    <row r="1888" spans="1:4" ht="15">
      <c r="A1888" s="124"/>
      <c r="B1888" s="99"/>
      <c r="C1888" s="110"/>
      <c r="D1888" s="110"/>
    </row>
    <row r="1889" spans="1:4" ht="15">
      <c r="A1889" s="124"/>
      <c r="B1889" s="99"/>
      <c r="C1889" s="110"/>
      <c r="D1889" s="110"/>
    </row>
    <row r="1890" spans="1:4" ht="15">
      <c r="A1890" s="124"/>
      <c r="B1890" s="99"/>
      <c r="C1890" s="110"/>
      <c r="D1890" s="110"/>
    </row>
    <row r="1891" spans="1:4" ht="15">
      <c r="A1891" s="124"/>
      <c r="B1891" s="99"/>
      <c r="C1891" s="110"/>
      <c r="D1891" s="110"/>
    </row>
    <row r="1892" spans="1:4" ht="15">
      <c r="A1892" s="124"/>
      <c r="B1892" s="99"/>
      <c r="C1892" s="110"/>
      <c r="D1892" s="110"/>
    </row>
    <row r="1893" spans="1:4" ht="15">
      <c r="A1893" s="124"/>
      <c r="B1893" s="99"/>
      <c r="C1893" s="110"/>
      <c r="D1893" s="110"/>
    </row>
    <row r="1894" spans="1:4" ht="15">
      <c r="A1894" s="124"/>
      <c r="B1894" s="99"/>
      <c r="C1894" s="110"/>
      <c r="D1894" s="110"/>
    </row>
    <row r="1895" spans="1:4" ht="15">
      <c r="A1895" s="124"/>
      <c r="B1895" s="99"/>
      <c r="C1895" s="110"/>
      <c r="D1895" s="110"/>
    </row>
    <row r="1896" spans="1:4" ht="15">
      <c r="A1896" s="124"/>
      <c r="B1896" s="99"/>
      <c r="C1896" s="110"/>
      <c r="D1896" s="110"/>
    </row>
    <row r="1897" spans="1:4" ht="15">
      <c r="A1897" s="124"/>
      <c r="B1897" s="99"/>
      <c r="C1897" s="110"/>
      <c r="D1897" s="110"/>
    </row>
    <row r="1898" spans="1:4" ht="15">
      <c r="A1898" s="124"/>
      <c r="B1898" s="99"/>
      <c r="C1898" s="110"/>
      <c r="D1898" s="110"/>
    </row>
    <row r="1899" spans="1:4" ht="15">
      <c r="A1899" s="124"/>
      <c r="B1899" s="99"/>
      <c r="C1899" s="110"/>
      <c r="D1899" s="110"/>
    </row>
    <row r="1900" spans="1:4" ht="15">
      <c r="A1900" s="124"/>
      <c r="B1900" s="99"/>
      <c r="C1900" s="110"/>
      <c r="D1900" s="110"/>
    </row>
    <row r="1901" spans="1:4" ht="15">
      <c r="A1901" s="124"/>
      <c r="B1901" s="99"/>
      <c r="C1901" s="110"/>
      <c r="D1901" s="110"/>
    </row>
    <row r="1902" spans="1:4" ht="15">
      <c r="A1902" s="124"/>
      <c r="B1902" s="99"/>
      <c r="C1902" s="110"/>
      <c r="D1902" s="110"/>
    </row>
    <row r="1903" spans="1:4" ht="15">
      <c r="A1903" s="124"/>
      <c r="B1903" s="99"/>
      <c r="C1903" s="110"/>
      <c r="D1903" s="110"/>
    </row>
    <row r="1904" spans="1:4" ht="15">
      <c r="A1904" s="124"/>
      <c r="B1904" s="99"/>
      <c r="C1904" s="110"/>
      <c r="D1904" s="110"/>
    </row>
    <row r="1905" spans="1:4" ht="15">
      <c r="A1905" s="124"/>
      <c r="B1905" s="99"/>
      <c r="C1905" s="110"/>
      <c r="D1905" s="110"/>
    </row>
    <row r="1906" spans="1:4" ht="15">
      <c r="A1906" s="124"/>
      <c r="B1906" s="99"/>
      <c r="C1906" s="110"/>
      <c r="D1906" s="110"/>
    </row>
    <row r="1907" spans="1:4" ht="15">
      <c r="A1907" s="124"/>
      <c r="B1907" s="99"/>
      <c r="C1907" s="110"/>
      <c r="D1907" s="110"/>
    </row>
    <row r="1908" spans="1:4" ht="15">
      <c r="A1908" s="124"/>
      <c r="B1908" s="99"/>
      <c r="C1908" s="110"/>
      <c r="D1908" s="110"/>
    </row>
    <row r="1909" spans="1:4" ht="15">
      <c r="A1909" s="124"/>
      <c r="B1909" s="99"/>
      <c r="C1909" s="110"/>
      <c r="D1909" s="110"/>
    </row>
    <row r="1910" spans="1:4" ht="15">
      <c r="A1910" s="124"/>
      <c r="B1910" s="99"/>
      <c r="C1910" s="110"/>
      <c r="D1910" s="110"/>
    </row>
    <row r="1911" spans="1:4" ht="15">
      <c r="A1911" s="124"/>
      <c r="B1911" s="99"/>
      <c r="C1911" s="110"/>
      <c r="D1911" s="110"/>
    </row>
    <row r="1912" spans="1:4" ht="15">
      <c r="A1912" s="124"/>
      <c r="B1912" s="99"/>
      <c r="C1912" s="110"/>
      <c r="D1912" s="110"/>
    </row>
    <row r="1913" spans="1:4" ht="15">
      <c r="A1913" s="124"/>
      <c r="B1913" s="99"/>
      <c r="C1913" s="110"/>
      <c r="D1913" s="110"/>
    </row>
    <row r="1914" spans="1:4" ht="15">
      <c r="A1914" s="124"/>
      <c r="B1914" s="99"/>
      <c r="C1914" s="110"/>
      <c r="D1914" s="110"/>
    </row>
    <row r="1915" spans="1:4" ht="15">
      <c r="A1915" s="124"/>
      <c r="B1915" s="99"/>
      <c r="C1915" s="110"/>
      <c r="D1915" s="110"/>
    </row>
    <row r="1916" spans="1:4" ht="15">
      <c r="A1916" s="124"/>
      <c r="B1916" s="99"/>
      <c r="C1916" s="110"/>
      <c r="D1916" s="110"/>
    </row>
    <row r="1917" spans="1:4" ht="15">
      <c r="A1917" s="124"/>
      <c r="B1917" s="99"/>
      <c r="C1917" s="110"/>
      <c r="D1917" s="110"/>
    </row>
    <row r="1918" spans="1:4" ht="15">
      <c r="A1918" s="124"/>
      <c r="B1918" s="99"/>
      <c r="C1918" s="110"/>
      <c r="D1918" s="110"/>
    </row>
    <row r="1919" spans="1:4" ht="15">
      <c r="A1919" s="124"/>
      <c r="B1919" s="99"/>
      <c r="C1919" s="110"/>
      <c r="D1919" s="110"/>
    </row>
    <row r="1920" spans="1:4" ht="15">
      <c r="A1920" s="124"/>
      <c r="B1920" s="99"/>
      <c r="C1920" s="110"/>
      <c r="D1920" s="110"/>
    </row>
    <row r="1921" spans="1:4" ht="15">
      <c r="A1921" s="124"/>
      <c r="B1921" s="99"/>
      <c r="C1921" s="110"/>
      <c r="D1921" s="110"/>
    </row>
    <row r="1922" spans="1:4" ht="15">
      <c r="A1922" s="124"/>
      <c r="B1922" s="99"/>
      <c r="C1922" s="110"/>
      <c r="D1922" s="110"/>
    </row>
    <row r="1923" spans="1:4" ht="15">
      <c r="A1923" s="124"/>
      <c r="B1923" s="99"/>
      <c r="C1923" s="110"/>
      <c r="D1923" s="110"/>
    </row>
    <row r="1924" spans="1:4" ht="15">
      <c r="A1924" s="124"/>
      <c r="B1924" s="99"/>
      <c r="C1924" s="110"/>
      <c r="D1924" s="110"/>
    </row>
    <row r="1925" spans="1:4" ht="15">
      <c r="A1925" s="124"/>
      <c r="B1925" s="99"/>
      <c r="C1925" s="110"/>
      <c r="D1925" s="110"/>
    </row>
    <row r="1926" spans="1:4" ht="15">
      <c r="A1926" s="124"/>
      <c r="B1926" s="99"/>
      <c r="C1926" s="110"/>
      <c r="D1926" s="110"/>
    </row>
    <row r="1927" spans="1:4" ht="15">
      <c r="A1927" s="124"/>
      <c r="B1927" s="99"/>
      <c r="C1927" s="110"/>
      <c r="D1927" s="110"/>
    </row>
    <row r="1928" spans="1:4" ht="15">
      <c r="A1928" s="124"/>
      <c r="B1928" s="99"/>
      <c r="C1928" s="110"/>
      <c r="D1928" s="110"/>
    </row>
    <row r="1929" spans="1:4" ht="15">
      <c r="A1929" s="124"/>
      <c r="B1929" s="99"/>
      <c r="C1929" s="110"/>
      <c r="D1929" s="110"/>
    </row>
    <row r="1930" spans="1:4" ht="15">
      <c r="A1930" s="124"/>
      <c r="B1930" s="99"/>
      <c r="C1930" s="110"/>
      <c r="D1930" s="110"/>
    </row>
    <row r="1931" spans="1:4" ht="15">
      <c r="A1931" s="124"/>
      <c r="B1931" s="99"/>
      <c r="C1931" s="110"/>
      <c r="D1931" s="110"/>
    </row>
    <row r="1932" spans="1:4" ht="15">
      <c r="A1932" s="124"/>
      <c r="B1932" s="99"/>
      <c r="C1932" s="110"/>
      <c r="D1932" s="110"/>
    </row>
    <row r="1933" spans="1:4" ht="15">
      <c r="A1933" s="124"/>
      <c r="B1933" s="99"/>
      <c r="C1933" s="110"/>
      <c r="D1933" s="110"/>
    </row>
    <row r="1934" spans="1:4" ht="15">
      <c r="A1934" s="124"/>
      <c r="B1934" s="99"/>
      <c r="C1934" s="110"/>
      <c r="D1934" s="110"/>
    </row>
    <row r="1935" spans="1:4" ht="15">
      <c r="A1935" s="124"/>
      <c r="B1935" s="99"/>
      <c r="C1935" s="110"/>
      <c r="D1935" s="110"/>
    </row>
    <row r="1936" spans="1:4" ht="15">
      <c r="A1936" s="124"/>
      <c r="B1936" s="99"/>
      <c r="C1936" s="110"/>
      <c r="D1936" s="110"/>
    </row>
    <row r="1937" spans="1:4" ht="15">
      <c r="A1937" s="124"/>
      <c r="B1937" s="99"/>
      <c r="C1937" s="110"/>
      <c r="D1937" s="110"/>
    </row>
    <row r="1938" spans="1:4" ht="15">
      <c r="A1938" s="124"/>
      <c r="B1938" s="99"/>
      <c r="C1938" s="110"/>
      <c r="D1938" s="110"/>
    </row>
    <row r="1939" spans="1:4" ht="15">
      <c r="A1939" s="124"/>
      <c r="B1939" s="99"/>
      <c r="C1939" s="110"/>
      <c r="D1939" s="110"/>
    </row>
    <row r="1940" spans="1:4" ht="15">
      <c r="A1940" s="124"/>
      <c r="B1940" s="99"/>
      <c r="C1940" s="110"/>
      <c r="D1940" s="110"/>
    </row>
    <row r="1941" spans="1:4" ht="15">
      <c r="A1941" s="124"/>
      <c r="B1941" s="99"/>
      <c r="C1941" s="110"/>
      <c r="D1941" s="110"/>
    </row>
    <row r="1942" spans="1:4" ht="15">
      <c r="A1942" s="124"/>
      <c r="B1942" s="99"/>
      <c r="C1942" s="110"/>
      <c r="D1942" s="110"/>
    </row>
    <row r="1943" spans="1:4" ht="15">
      <c r="A1943" s="124"/>
      <c r="B1943" s="99"/>
      <c r="C1943" s="110"/>
      <c r="D1943" s="110"/>
    </row>
    <row r="1944" spans="1:4" ht="15">
      <c r="A1944" s="124"/>
      <c r="B1944" s="99"/>
      <c r="C1944" s="110"/>
      <c r="D1944" s="110"/>
    </row>
    <row r="1945" spans="1:4" ht="15">
      <c r="A1945" s="124"/>
      <c r="B1945" s="99"/>
      <c r="C1945" s="110"/>
      <c r="D1945" s="110"/>
    </row>
    <row r="1946" spans="1:4" ht="15">
      <c r="A1946" s="124"/>
      <c r="B1946" s="99"/>
      <c r="C1946" s="110"/>
      <c r="D1946" s="110"/>
    </row>
    <row r="1947" spans="1:4" ht="15">
      <c r="A1947" s="124"/>
      <c r="B1947" s="99"/>
      <c r="C1947" s="110"/>
      <c r="D1947" s="110"/>
    </row>
    <row r="1948" spans="1:4" ht="15">
      <c r="A1948" s="124"/>
      <c r="B1948" s="99"/>
      <c r="C1948" s="110"/>
      <c r="D1948" s="110"/>
    </row>
    <row r="1949" spans="1:4" ht="15">
      <c r="A1949" s="124"/>
      <c r="B1949" s="99"/>
      <c r="C1949" s="110"/>
      <c r="D1949" s="110"/>
    </row>
    <row r="1950" spans="1:4" ht="15">
      <c r="A1950" s="124"/>
      <c r="B1950" s="99"/>
      <c r="C1950" s="110"/>
      <c r="D1950" s="110"/>
    </row>
    <row r="1951" spans="1:4" ht="15">
      <c r="A1951" s="124"/>
      <c r="B1951" s="99"/>
      <c r="C1951" s="110"/>
      <c r="D1951" s="110"/>
    </row>
    <row r="1952" spans="1:4" ht="15">
      <c r="A1952" s="124"/>
      <c r="B1952" s="99"/>
      <c r="C1952" s="110"/>
      <c r="D1952" s="110"/>
    </row>
    <row r="1953" spans="1:4" ht="15">
      <c r="A1953" s="124"/>
      <c r="B1953" s="99"/>
      <c r="C1953" s="110"/>
      <c r="D1953" s="110"/>
    </row>
    <row r="1954" spans="1:4" ht="15">
      <c r="A1954" s="124"/>
      <c r="B1954" s="99"/>
      <c r="C1954" s="110"/>
      <c r="D1954" s="110"/>
    </row>
    <row r="1955" spans="1:4" ht="15">
      <c r="A1955" s="124"/>
      <c r="B1955" s="99"/>
      <c r="C1955" s="110"/>
      <c r="D1955" s="110"/>
    </row>
    <row r="1956" spans="1:4" ht="15">
      <c r="A1956" s="124"/>
      <c r="B1956" s="99"/>
      <c r="C1956" s="110"/>
      <c r="D1956" s="110"/>
    </row>
    <row r="1957" spans="1:4" ht="15">
      <c r="A1957" s="124"/>
      <c r="B1957" s="99"/>
      <c r="C1957" s="110"/>
      <c r="D1957" s="110"/>
    </row>
    <row r="1958" spans="1:4" ht="15">
      <c r="A1958" s="124"/>
      <c r="B1958" s="99"/>
      <c r="C1958" s="110"/>
      <c r="D1958" s="110"/>
    </row>
    <row r="1959" spans="1:4" ht="15">
      <c r="A1959" s="124"/>
      <c r="B1959" s="99"/>
      <c r="C1959" s="110"/>
      <c r="D1959" s="110"/>
    </row>
    <row r="1960" spans="1:4" ht="15">
      <c r="A1960" s="124"/>
      <c r="B1960" s="99"/>
      <c r="C1960" s="110"/>
      <c r="D1960" s="110"/>
    </row>
    <row r="1961" spans="1:4" ht="15">
      <c r="A1961" s="124"/>
      <c r="B1961" s="99"/>
      <c r="C1961" s="110"/>
      <c r="D1961" s="110"/>
    </row>
    <row r="1962" spans="1:4" ht="15">
      <c r="A1962" s="124"/>
      <c r="B1962" s="99"/>
      <c r="C1962" s="110"/>
      <c r="D1962" s="110"/>
    </row>
    <row r="1963" spans="1:4" ht="15">
      <c r="A1963" s="124"/>
      <c r="B1963" s="99"/>
      <c r="C1963" s="110"/>
      <c r="D1963" s="110"/>
    </row>
    <row r="1964" spans="1:4" ht="15">
      <c r="A1964" s="124"/>
      <c r="B1964" s="99"/>
      <c r="C1964" s="110"/>
      <c r="D1964" s="110"/>
    </row>
    <row r="1965" spans="1:4" ht="15">
      <c r="A1965" s="124"/>
      <c r="B1965" s="99"/>
      <c r="C1965" s="110"/>
      <c r="D1965" s="110"/>
    </row>
    <row r="1966" spans="1:4" ht="15">
      <c r="A1966" s="124"/>
      <c r="B1966" s="99"/>
      <c r="C1966" s="110"/>
      <c r="D1966" s="110"/>
    </row>
    <row r="1967" spans="1:4" ht="15">
      <c r="A1967" s="124"/>
      <c r="B1967" s="99"/>
      <c r="C1967" s="110"/>
      <c r="D1967" s="110"/>
    </row>
    <row r="1968" spans="1:4" ht="15">
      <c r="A1968" s="124"/>
      <c r="B1968" s="99"/>
      <c r="C1968" s="110"/>
      <c r="D1968" s="110"/>
    </row>
    <row r="1969" spans="1:4" ht="15">
      <c r="A1969" s="124"/>
      <c r="B1969" s="99"/>
      <c r="C1969" s="110"/>
      <c r="D1969" s="110"/>
    </row>
    <row r="1970" spans="1:4" ht="15">
      <c r="A1970" s="124"/>
      <c r="B1970" s="99"/>
      <c r="C1970" s="110"/>
      <c r="D1970" s="110"/>
    </row>
    <row r="1971" spans="1:4" ht="15">
      <c r="A1971" s="124"/>
      <c r="B1971" s="99"/>
      <c r="C1971" s="110"/>
      <c r="D1971" s="110"/>
    </row>
    <row r="1972" spans="1:4" ht="15">
      <c r="A1972" s="124"/>
      <c r="B1972" s="99"/>
      <c r="C1972" s="110"/>
      <c r="D1972" s="110"/>
    </row>
    <row r="1973" spans="1:4" ht="15">
      <c r="A1973" s="124"/>
      <c r="B1973" s="99"/>
      <c r="C1973" s="110"/>
      <c r="D1973" s="110"/>
    </row>
    <row r="1974" spans="1:4" ht="15">
      <c r="A1974" s="124"/>
      <c r="B1974" s="99"/>
      <c r="C1974" s="110"/>
      <c r="D1974" s="110"/>
    </row>
    <row r="1975" spans="1:4" ht="15">
      <c r="A1975" s="124"/>
      <c r="B1975" s="99"/>
      <c r="C1975" s="110"/>
      <c r="D1975" s="110"/>
    </row>
    <row r="1976" spans="1:4" ht="15">
      <c r="A1976" s="124"/>
      <c r="B1976" s="99"/>
      <c r="C1976" s="110"/>
      <c r="D1976" s="110"/>
    </row>
    <row r="1977" spans="1:4" ht="15">
      <c r="A1977" s="124"/>
      <c r="B1977" s="99"/>
      <c r="C1977" s="110"/>
      <c r="D1977" s="110"/>
    </row>
    <row r="1978" spans="1:4" ht="15">
      <c r="A1978" s="124"/>
      <c r="B1978" s="99"/>
      <c r="C1978" s="110"/>
      <c r="D1978" s="110"/>
    </row>
    <row r="1979" spans="1:4" ht="15">
      <c r="A1979" s="124"/>
      <c r="B1979" s="99"/>
      <c r="C1979" s="110"/>
      <c r="D1979" s="110"/>
    </row>
    <row r="1980" spans="1:4" ht="15">
      <c r="A1980" s="124"/>
      <c r="B1980" s="99"/>
      <c r="C1980" s="110"/>
      <c r="D1980" s="110"/>
    </row>
    <row r="1981" spans="1:4" ht="15">
      <c r="A1981" s="124"/>
      <c r="B1981" s="99"/>
      <c r="C1981" s="110"/>
      <c r="D1981" s="110"/>
    </row>
    <row r="1982" spans="1:4" ht="15">
      <c r="A1982" s="124"/>
      <c r="B1982" s="99"/>
      <c r="C1982" s="110"/>
      <c r="D1982" s="110"/>
    </row>
    <row r="1983" spans="1:4" ht="15">
      <c r="A1983" s="124"/>
      <c r="B1983" s="99"/>
      <c r="C1983" s="110"/>
      <c r="D1983" s="110"/>
    </row>
    <row r="1984" spans="1:4" ht="15">
      <c r="A1984" s="124"/>
      <c r="B1984" s="99"/>
      <c r="C1984" s="110"/>
      <c r="D1984" s="110"/>
    </row>
    <row r="1985" spans="1:4" ht="15">
      <c r="A1985" s="124"/>
      <c r="B1985" s="99"/>
      <c r="C1985" s="110"/>
      <c r="D1985" s="110"/>
    </row>
    <row r="1986" spans="1:4" ht="15">
      <c r="A1986" s="124"/>
      <c r="B1986" s="99"/>
      <c r="C1986" s="110"/>
      <c r="D1986" s="110"/>
    </row>
    <row r="1987" spans="1:4" ht="15">
      <c r="A1987" s="124"/>
      <c r="B1987" s="99"/>
      <c r="C1987" s="110"/>
      <c r="D1987" s="110"/>
    </row>
    <row r="1988" spans="1:4" ht="15">
      <c r="A1988" s="124"/>
      <c r="B1988" s="99"/>
      <c r="C1988" s="110"/>
      <c r="D1988" s="110"/>
    </row>
    <row r="1989" spans="1:4" ht="15">
      <c r="A1989" s="124"/>
      <c r="B1989" s="99"/>
      <c r="C1989" s="110"/>
      <c r="D1989" s="110"/>
    </row>
    <row r="1990" spans="1:4" ht="15">
      <c r="A1990" s="124"/>
      <c r="B1990" s="99"/>
      <c r="C1990" s="110"/>
      <c r="D1990" s="110"/>
    </row>
    <row r="1991" spans="1:4" ht="15">
      <c r="A1991" s="124"/>
      <c r="B1991" s="99"/>
      <c r="C1991" s="110"/>
      <c r="D1991" s="110"/>
    </row>
    <row r="1992" spans="1:4" ht="15">
      <c r="A1992" s="124"/>
      <c r="B1992" s="99"/>
      <c r="C1992" s="110"/>
      <c r="D1992" s="110"/>
    </row>
    <row r="1993" spans="1:4" ht="15">
      <c r="A1993" s="124"/>
      <c r="B1993" s="99"/>
      <c r="C1993" s="110"/>
      <c r="D1993" s="110"/>
    </row>
    <row r="1994" spans="1:4" ht="15">
      <c r="A1994" s="124"/>
      <c r="B1994" s="99"/>
      <c r="C1994" s="110"/>
      <c r="D1994" s="110"/>
    </row>
    <row r="1995" spans="1:4" ht="15">
      <c r="A1995" s="124"/>
      <c r="B1995" s="99"/>
      <c r="C1995" s="110"/>
      <c r="D1995" s="110"/>
    </row>
    <row r="1996" spans="1:4" ht="15">
      <c r="A1996" s="124"/>
      <c r="B1996" s="99"/>
      <c r="C1996" s="110"/>
      <c r="D1996" s="110"/>
    </row>
    <row r="1997" spans="1:4" ht="15">
      <c r="A1997" s="124"/>
      <c r="B1997" s="99"/>
      <c r="C1997" s="110"/>
      <c r="D1997" s="110"/>
    </row>
    <row r="1998" spans="1:4" ht="15">
      <c r="A1998" s="124"/>
      <c r="B1998" s="99"/>
      <c r="C1998" s="110"/>
      <c r="D1998" s="110"/>
    </row>
    <row r="1999" spans="1:4" ht="15">
      <c r="A1999" s="124"/>
      <c r="B1999" s="99"/>
      <c r="C1999" s="110"/>
      <c r="D1999" s="110"/>
    </row>
    <row r="2000" spans="1:4" ht="15">
      <c r="A2000" s="124"/>
      <c r="B2000" s="99"/>
      <c r="C2000" s="110"/>
      <c r="D2000" s="110"/>
    </row>
    <row r="2001" spans="1:4" ht="15">
      <c r="A2001" s="124"/>
      <c r="B2001" s="99"/>
      <c r="C2001" s="110"/>
      <c r="D2001" s="110"/>
    </row>
    <row r="2002" spans="1:4" ht="15">
      <c r="A2002" s="124"/>
      <c r="B2002" s="99"/>
      <c r="C2002" s="110"/>
      <c r="D2002" s="110"/>
    </row>
    <row r="2003" spans="1:4" ht="15">
      <c r="A2003" s="124"/>
      <c r="B2003" s="99"/>
      <c r="C2003" s="110"/>
      <c r="D2003" s="110"/>
    </row>
    <row r="2004" spans="1:4" ht="15">
      <c r="A2004" s="124"/>
      <c r="B2004" s="99"/>
      <c r="C2004" s="110"/>
      <c r="D2004" s="110"/>
    </row>
    <row r="2005" spans="1:4" ht="15">
      <c r="A2005" s="124"/>
      <c r="B2005" s="99"/>
      <c r="C2005" s="110"/>
      <c r="D2005" s="110"/>
    </row>
    <row r="2006" spans="1:4" ht="15">
      <c r="A2006" s="124"/>
      <c r="B2006" s="99"/>
      <c r="C2006" s="110"/>
      <c r="D2006" s="110"/>
    </row>
    <row r="2007" spans="1:4" ht="15">
      <c r="A2007" s="124"/>
      <c r="B2007" s="99"/>
      <c r="C2007" s="110"/>
      <c r="D2007" s="110"/>
    </row>
    <row r="2008" spans="1:4" ht="15">
      <c r="A2008" s="124"/>
      <c r="B2008" s="99"/>
      <c r="C2008" s="110"/>
      <c r="D2008" s="110"/>
    </row>
    <row r="2009" spans="1:4" ht="15">
      <c r="A2009" s="124"/>
      <c r="B2009" s="99"/>
      <c r="C2009" s="110"/>
      <c r="D2009" s="110"/>
    </row>
    <row r="2010" spans="1:4" ht="15">
      <c r="A2010" s="124"/>
      <c r="B2010" s="99"/>
      <c r="C2010" s="110"/>
      <c r="D2010" s="110"/>
    </row>
    <row r="2011" spans="1:4" ht="15">
      <c r="A2011" s="124"/>
      <c r="B2011" s="99"/>
      <c r="C2011" s="110"/>
      <c r="D2011" s="110"/>
    </row>
    <row r="2012" spans="1:4" ht="15">
      <c r="A2012" s="124"/>
      <c r="B2012" s="99"/>
      <c r="C2012" s="110"/>
      <c r="D2012" s="110"/>
    </row>
    <row r="2013" spans="1:4" ht="15">
      <c r="A2013" s="124"/>
      <c r="B2013" s="99"/>
      <c r="C2013" s="110"/>
      <c r="D2013" s="110"/>
    </row>
    <row r="2014" spans="1:4" ht="15">
      <c r="A2014" s="124"/>
      <c r="B2014" s="99"/>
      <c r="C2014" s="110"/>
      <c r="D2014" s="110"/>
    </row>
    <row r="2015" spans="1:4" ht="15">
      <c r="A2015" s="124"/>
      <c r="B2015" s="99"/>
      <c r="C2015" s="110"/>
      <c r="D2015" s="110"/>
    </row>
    <row r="2016" spans="1:4" ht="15">
      <c r="A2016" s="124"/>
      <c r="B2016" s="99"/>
      <c r="C2016" s="110"/>
      <c r="D2016" s="110"/>
    </row>
    <row r="2017" spans="1:4" ht="15">
      <c r="A2017" s="124"/>
      <c r="B2017" s="99"/>
      <c r="C2017" s="110"/>
      <c r="D2017" s="110"/>
    </row>
    <row r="2018" spans="1:4" ht="15">
      <c r="A2018" s="124"/>
      <c r="B2018" s="99"/>
      <c r="C2018" s="110"/>
      <c r="D2018" s="110"/>
    </row>
    <row r="2019" spans="1:4" ht="15">
      <c r="A2019" s="124"/>
      <c r="B2019" s="99"/>
      <c r="C2019" s="110"/>
      <c r="D2019" s="110"/>
    </row>
    <row r="2020" spans="1:4" ht="15">
      <c r="A2020" s="124"/>
      <c r="B2020" s="99"/>
      <c r="C2020" s="110"/>
      <c r="D2020" s="110"/>
    </row>
    <row r="2021" spans="1:4" ht="15">
      <c r="A2021" s="124"/>
      <c r="B2021" s="99"/>
      <c r="C2021" s="110"/>
      <c r="D2021" s="110"/>
    </row>
    <row r="2022" spans="1:4" ht="15">
      <c r="A2022" s="124"/>
      <c r="B2022" s="99"/>
      <c r="C2022" s="110"/>
      <c r="D2022" s="110"/>
    </row>
    <row r="2023" spans="1:4" ht="15">
      <c r="A2023" s="124"/>
      <c r="B2023" s="99"/>
      <c r="C2023" s="110"/>
      <c r="D2023" s="110"/>
    </row>
    <row r="2024" spans="1:4" ht="15">
      <c r="A2024" s="124"/>
      <c r="B2024" s="99"/>
      <c r="C2024" s="110"/>
      <c r="D2024" s="110"/>
    </row>
    <row r="2025" spans="1:4" ht="15">
      <c r="A2025" s="124"/>
      <c r="B2025" s="99"/>
      <c r="C2025" s="110"/>
      <c r="D2025" s="110"/>
    </row>
    <row r="2026" spans="1:4" ht="15">
      <c r="A2026" s="124"/>
      <c r="B2026" s="99"/>
      <c r="C2026" s="110"/>
      <c r="D2026" s="110"/>
    </row>
    <row r="2027" spans="1:4" ht="15">
      <c r="A2027" s="124"/>
      <c r="B2027" s="99"/>
      <c r="C2027" s="110"/>
      <c r="D2027" s="110"/>
    </row>
    <row r="2028" spans="1:4" ht="15">
      <c r="A2028" s="124"/>
      <c r="B2028" s="99"/>
      <c r="C2028" s="110"/>
      <c r="D2028" s="110"/>
    </row>
    <row r="2029" spans="1:4" ht="15">
      <c r="A2029" s="124"/>
      <c r="B2029" s="99"/>
      <c r="C2029" s="110"/>
      <c r="D2029" s="110"/>
    </row>
    <row r="2030" spans="1:4" ht="15">
      <c r="A2030" s="124"/>
      <c r="B2030" s="99"/>
      <c r="C2030" s="110"/>
      <c r="D2030" s="110"/>
    </row>
    <row r="2031" spans="1:4" ht="15">
      <c r="A2031" s="124"/>
      <c r="B2031" s="99"/>
      <c r="C2031" s="110"/>
      <c r="D2031" s="110"/>
    </row>
    <row r="2032" spans="1:4" ht="15">
      <c r="A2032" s="124"/>
      <c r="B2032" s="99"/>
      <c r="C2032" s="110"/>
      <c r="D2032" s="110"/>
    </row>
    <row r="2033" spans="1:4" ht="15">
      <c r="A2033" s="124"/>
      <c r="B2033" s="99"/>
      <c r="C2033" s="110"/>
      <c r="D2033" s="110"/>
    </row>
    <row r="2034" spans="1:4" ht="15">
      <c r="A2034" s="124"/>
      <c r="B2034" s="99"/>
      <c r="C2034" s="110"/>
      <c r="D2034" s="110"/>
    </row>
    <row r="2035" spans="1:4" ht="15">
      <c r="A2035" s="124"/>
      <c r="B2035" s="99"/>
      <c r="C2035" s="110"/>
      <c r="D2035" s="110"/>
    </row>
    <row r="2036" spans="1:4" ht="15">
      <c r="A2036" s="124"/>
      <c r="B2036" s="99"/>
      <c r="C2036" s="110"/>
      <c r="D2036" s="110"/>
    </row>
    <row r="2037" spans="1:4" ht="15">
      <c r="A2037" s="124"/>
      <c r="B2037" s="99"/>
      <c r="C2037" s="110"/>
      <c r="D2037" s="110"/>
    </row>
    <row r="2038" spans="1:4" ht="15">
      <c r="A2038" s="124"/>
      <c r="B2038" s="99"/>
      <c r="C2038" s="110"/>
      <c r="D2038" s="110"/>
    </row>
    <row r="2039" spans="1:4" ht="15">
      <c r="A2039" s="124"/>
      <c r="B2039" s="99"/>
      <c r="C2039" s="110"/>
      <c r="D2039" s="110"/>
    </row>
    <row r="2040" spans="1:4" ht="15">
      <c r="A2040" s="124"/>
      <c r="B2040" s="99"/>
      <c r="C2040" s="110"/>
      <c r="D2040" s="110"/>
    </row>
    <row r="2041" spans="1:4" ht="15">
      <c r="A2041" s="124"/>
      <c r="B2041" s="99"/>
      <c r="C2041" s="110"/>
      <c r="D2041" s="110"/>
    </row>
    <row r="2042" spans="1:4" ht="15">
      <c r="A2042" s="124"/>
      <c r="B2042" s="99"/>
      <c r="C2042" s="110"/>
      <c r="D2042" s="110"/>
    </row>
    <row r="2043" spans="1:4" ht="15">
      <c r="A2043" s="124"/>
      <c r="B2043" s="99"/>
      <c r="C2043" s="110"/>
      <c r="D2043" s="110"/>
    </row>
    <row r="2044" spans="1:4" ht="15">
      <c r="A2044" s="124"/>
      <c r="B2044" s="99"/>
      <c r="C2044" s="110"/>
      <c r="D2044" s="110"/>
    </row>
    <row r="2045" spans="1:4" ht="15">
      <c r="A2045" s="124"/>
      <c r="B2045" s="99"/>
      <c r="C2045" s="110"/>
      <c r="D2045" s="110"/>
    </row>
    <row r="2046" spans="1:4" ht="15">
      <c r="A2046" s="124"/>
      <c r="B2046" s="99"/>
      <c r="C2046" s="110"/>
      <c r="D2046" s="110"/>
    </row>
    <row r="2047" spans="1:4" ht="15">
      <c r="A2047" s="124"/>
      <c r="B2047" s="99"/>
      <c r="C2047" s="110"/>
      <c r="D2047" s="110"/>
    </row>
    <row r="2048" spans="1:4" ht="15">
      <c r="A2048" s="124"/>
      <c r="B2048" s="99"/>
      <c r="C2048" s="110"/>
      <c r="D2048" s="110"/>
    </row>
    <row r="2049" spans="1:4" ht="15">
      <c r="A2049" s="124"/>
      <c r="B2049" s="99"/>
      <c r="C2049" s="110"/>
      <c r="D2049" s="110"/>
    </row>
    <row r="2050" spans="1:4" ht="15">
      <c r="A2050" s="124"/>
      <c r="B2050" s="99"/>
      <c r="C2050" s="110"/>
      <c r="D2050" s="110"/>
    </row>
    <row r="2051" spans="1:4" ht="15">
      <c r="A2051" s="124"/>
      <c r="B2051" s="99"/>
      <c r="C2051" s="110"/>
      <c r="D2051" s="110"/>
    </row>
    <row r="2052" spans="1:4" ht="15">
      <c r="A2052" s="124"/>
      <c r="B2052" s="99"/>
      <c r="C2052" s="110"/>
      <c r="D2052" s="110"/>
    </row>
    <row r="2053" spans="1:4" ht="15">
      <c r="A2053" s="124"/>
      <c r="B2053" s="99"/>
      <c r="C2053" s="110"/>
      <c r="D2053" s="110"/>
    </row>
    <row r="2054" spans="1:4" ht="15">
      <c r="A2054" s="124"/>
      <c r="B2054" s="99"/>
      <c r="C2054" s="110"/>
      <c r="D2054" s="110"/>
    </row>
    <row r="2055" spans="1:4" ht="15">
      <c r="A2055" s="124"/>
      <c r="B2055" s="99"/>
      <c r="C2055" s="110"/>
      <c r="D2055" s="110"/>
    </row>
    <row r="2056" spans="1:4" ht="15">
      <c r="A2056" s="124"/>
      <c r="B2056" s="99"/>
      <c r="C2056" s="110"/>
      <c r="D2056" s="110"/>
    </row>
    <row r="2057" spans="1:4" ht="15">
      <c r="A2057" s="124"/>
      <c r="B2057" s="99"/>
      <c r="C2057" s="110"/>
      <c r="D2057" s="110"/>
    </row>
    <row r="2058" spans="1:4" ht="15">
      <c r="A2058" s="124"/>
      <c r="B2058" s="99"/>
      <c r="C2058" s="110"/>
      <c r="D2058" s="110"/>
    </row>
    <row r="2059" spans="1:4" ht="15">
      <c r="A2059" s="124"/>
      <c r="B2059" s="99"/>
      <c r="C2059" s="110"/>
      <c r="D2059" s="110"/>
    </row>
    <row r="2060" spans="1:4" ht="15">
      <c r="A2060" s="124"/>
      <c r="B2060" s="99"/>
      <c r="C2060" s="110"/>
      <c r="D2060" s="110"/>
    </row>
    <row r="2061" spans="1:4" ht="15">
      <c r="A2061" s="124"/>
      <c r="B2061" s="99"/>
      <c r="C2061" s="110"/>
      <c r="D2061" s="110"/>
    </row>
    <row r="2062" spans="1:4" ht="15">
      <c r="A2062" s="124"/>
      <c r="B2062" s="99"/>
      <c r="C2062" s="110"/>
      <c r="D2062" s="110"/>
    </row>
    <row r="2063" spans="1:4" ht="15">
      <c r="A2063" s="124"/>
      <c r="B2063" s="99"/>
      <c r="C2063" s="110"/>
      <c r="D2063" s="110"/>
    </row>
    <row r="2064" spans="1:4" ht="15">
      <c r="A2064" s="124"/>
      <c r="B2064" s="99"/>
      <c r="C2064" s="110"/>
      <c r="D2064" s="110"/>
    </row>
    <row r="2065" spans="1:4" ht="15">
      <c r="A2065" s="124"/>
      <c r="B2065" s="99"/>
      <c r="C2065" s="110"/>
      <c r="D2065" s="110"/>
    </row>
    <row r="2066" spans="1:4" ht="15">
      <c r="A2066" s="124"/>
      <c r="B2066" s="99"/>
      <c r="C2066" s="110"/>
      <c r="D2066" s="110"/>
    </row>
    <row r="2067" spans="1:4" ht="15">
      <c r="A2067" s="124"/>
      <c r="B2067" s="99"/>
      <c r="C2067" s="110"/>
      <c r="D2067" s="110"/>
    </row>
    <row r="2068" spans="1:4" ht="15">
      <c r="A2068" s="124"/>
      <c r="B2068" s="99"/>
      <c r="C2068" s="110"/>
      <c r="D2068" s="110"/>
    </row>
    <row r="2069" spans="1:4" ht="15">
      <c r="A2069" s="124"/>
      <c r="B2069" s="99"/>
      <c r="C2069" s="110"/>
      <c r="D2069" s="110"/>
    </row>
    <row r="2070" spans="1:4" ht="15">
      <c r="A2070" s="124"/>
      <c r="B2070" s="99"/>
      <c r="C2070" s="110"/>
      <c r="D2070" s="110"/>
    </row>
    <row r="2071" spans="1:4" ht="15">
      <c r="A2071" s="124"/>
      <c r="B2071" s="99"/>
      <c r="C2071" s="110"/>
      <c r="D2071" s="110"/>
    </row>
    <row r="2072" spans="1:4" ht="15">
      <c r="A2072" s="124"/>
      <c r="B2072" s="99"/>
      <c r="C2072" s="110"/>
      <c r="D2072" s="110"/>
    </row>
    <row r="2073" spans="1:4" ht="15">
      <c r="A2073" s="124"/>
      <c r="B2073" s="99"/>
      <c r="C2073" s="110"/>
      <c r="D2073" s="110"/>
    </row>
    <row r="2074" spans="1:4" ht="15">
      <c r="A2074" s="124"/>
      <c r="B2074" s="99"/>
      <c r="C2074" s="110"/>
      <c r="D2074" s="110"/>
    </row>
    <row r="2075" spans="1:4" ht="15">
      <c r="A2075" s="124"/>
      <c r="B2075" s="99"/>
      <c r="C2075" s="110"/>
      <c r="D2075" s="110"/>
    </row>
    <row r="2076" spans="1:4" ht="15">
      <c r="A2076" s="124"/>
      <c r="B2076" s="99"/>
      <c r="C2076" s="110"/>
      <c r="D2076" s="110"/>
    </row>
    <row r="2077" spans="1:4" ht="15">
      <c r="A2077" s="124"/>
      <c r="B2077" s="99"/>
      <c r="C2077" s="110"/>
      <c r="D2077" s="110"/>
    </row>
    <row r="2078" spans="1:4" ht="15">
      <c r="A2078" s="124"/>
      <c r="B2078" s="99"/>
      <c r="C2078" s="110"/>
      <c r="D2078" s="110"/>
    </row>
    <row r="2079" spans="1:4" ht="15">
      <c r="A2079" s="124"/>
      <c r="B2079" s="99"/>
      <c r="C2079" s="110"/>
      <c r="D2079" s="110"/>
    </row>
    <row r="2080" spans="1:4" ht="15">
      <c r="A2080" s="124"/>
      <c r="B2080" s="99"/>
      <c r="C2080" s="110"/>
      <c r="D2080" s="110"/>
    </row>
    <row r="2081" spans="1:4" ht="15">
      <c r="A2081" s="124"/>
      <c r="B2081" s="99"/>
      <c r="C2081" s="110"/>
      <c r="D2081" s="110"/>
    </row>
    <row r="2082" spans="1:4" ht="15">
      <c r="A2082" s="124"/>
      <c r="B2082" s="99"/>
      <c r="C2082" s="110"/>
      <c r="D2082" s="110"/>
    </row>
    <row r="2083" spans="1:4" ht="15">
      <c r="A2083" s="124"/>
      <c r="B2083" s="99"/>
      <c r="C2083" s="110"/>
      <c r="D2083" s="110"/>
    </row>
    <row r="2084" spans="1:4" ht="15">
      <c r="A2084" s="124"/>
      <c r="B2084" s="99"/>
      <c r="C2084" s="110"/>
      <c r="D2084" s="110"/>
    </row>
    <row r="2085" spans="1:4" ht="15">
      <c r="A2085" s="124"/>
      <c r="B2085" s="99"/>
      <c r="C2085" s="110"/>
      <c r="D2085" s="110"/>
    </row>
    <row r="2086" spans="1:4" ht="15">
      <c r="A2086" s="124"/>
      <c r="B2086" s="99"/>
      <c r="C2086" s="110"/>
      <c r="D2086" s="110"/>
    </row>
    <row r="2087" spans="1:4" ht="15">
      <c r="A2087" s="124"/>
      <c r="B2087" s="99"/>
      <c r="C2087" s="110"/>
      <c r="D2087" s="110"/>
    </row>
    <row r="2088" spans="1:4" ht="15">
      <c r="A2088" s="124"/>
      <c r="B2088" s="99"/>
      <c r="C2088" s="110"/>
      <c r="D2088" s="110"/>
    </row>
    <row r="2089" spans="1:4" ht="15">
      <c r="A2089" s="124"/>
      <c r="B2089" s="99"/>
      <c r="C2089" s="110"/>
      <c r="D2089" s="110"/>
    </row>
    <row r="2090" spans="1:4" ht="15">
      <c r="A2090" s="124"/>
      <c r="B2090" s="99"/>
      <c r="C2090" s="110"/>
      <c r="D2090" s="110"/>
    </row>
    <row r="2091" spans="1:4" ht="15">
      <c r="A2091" s="124"/>
      <c r="B2091" s="99"/>
      <c r="C2091" s="110"/>
      <c r="D2091" s="110"/>
    </row>
    <row r="2092" spans="1:4" ht="15">
      <c r="A2092" s="124"/>
      <c r="B2092" s="99"/>
      <c r="C2092" s="110"/>
      <c r="D2092" s="110"/>
    </row>
    <row r="2093" spans="1:4" ht="15">
      <c r="A2093" s="124"/>
      <c r="B2093" s="99"/>
      <c r="C2093" s="110"/>
      <c r="D2093" s="110"/>
    </row>
    <row r="2094" spans="1:4" ht="15">
      <c r="A2094" s="124"/>
      <c r="B2094" s="99"/>
      <c r="C2094" s="110"/>
      <c r="D2094" s="110"/>
    </row>
    <row r="2095" spans="1:4" ht="15">
      <c r="A2095" s="124"/>
      <c r="B2095" s="99"/>
      <c r="C2095" s="110"/>
      <c r="D2095" s="110"/>
    </row>
    <row r="2096" spans="1:4" ht="15">
      <c r="A2096" s="124"/>
      <c r="B2096" s="99"/>
      <c r="C2096" s="110"/>
      <c r="D2096" s="110"/>
    </row>
    <row r="2097" spans="1:4" ht="15">
      <c r="A2097" s="124"/>
      <c r="B2097" s="99"/>
      <c r="C2097" s="110"/>
      <c r="D2097" s="110"/>
    </row>
    <row r="2098" spans="1:4" ht="15">
      <c r="A2098" s="124"/>
      <c r="B2098" s="99"/>
      <c r="C2098" s="110"/>
      <c r="D2098" s="110"/>
    </row>
    <row r="2099" spans="1:4" ht="15">
      <c r="A2099" s="124"/>
      <c r="B2099" s="99"/>
      <c r="C2099" s="110"/>
      <c r="D2099" s="110"/>
    </row>
    <row r="2100" spans="1:4" ht="15">
      <c r="A2100" s="124"/>
      <c r="B2100" s="99"/>
      <c r="C2100" s="110"/>
      <c r="D2100" s="110"/>
    </row>
    <row r="2101" spans="1:4" ht="15">
      <c r="A2101" s="124"/>
      <c r="B2101" s="99"/>
      <c r="C2101" s="110"/>
      <c r="D2101" s="110"/>
    </row>
    <row r="2102" spans="1:4" ht="15">
      <c r="A2102" s="124"/>
      <c r="B2102" s="99"/>
      <c r="C2102" s="110"/>
      <c r="D2102" s="110"/>
    </row>
    <row r="2103" spans="1:4" ht="15">
      <c r="A2103" s="124"/>
      <c r="B2103" s="99"/>
      <c r="C2103" s="110"/>
      <c r="D2103" s="110"/>
    </row>
    <row r="2104" spans="1:4" ht="15">
      <c r="A2104" s="124"/>
      <c r="B2104" s="99"/>
      <c r="C2104" s="110"/>
      <c r="D2104" s="110"/>
    </row>
    <row r="2105" spans="1:4" ht="15">
      <c r="A2105" s="124"/>
      <c r="B2105" s="99"/>
      <c r="C2105" s="110"/>
      <c r="D2105" s="110"/>
    </row>
    <row r="2106" spans="1:4" ht="15">
      <c r="A2106" s="124"/>
      <c r="B2106" s="99"/>
      <c r="C2106" s="110"/>
      <c r="D2106" s="110"/>
    </row>
    <row r="2107" spans="1:4" ht="15">
      <c r="A2107" s="124"/>
      <c r="B2107" s="99"/>
      <c r="C2107" s="110"/>
      <c r="D2107" s="110"/>
    </row>
    <row r="2108" spans="1:4" ht="15">
      <c r="A2108" s="124"/>
      <c r="B2108" s="99"/>
      <c r="C2108" s="110"/>
      <c r="D2108" s="110"/>
    </row>
    <row r="2109" spans="1:4" ht="15">
      <c r="A2109" s="124"/>
      <c r="B2109" s="99"/>
      <c r="C2109" s="110"/>
      <c r="D2109" s="110"/>
    </row>
    <row r="2110" spans="1:4" ht="15">
      <c r="A2110" s="124"/>
      <c r="B2110" s="99"/>
      <c r="C2110" s="110"/>
      <c r="D2110" s="110"/>
    </row>
    <row r="2111" spans="1:4" ht="15">
      <c r="A2111" s="124"/>
      <c r="B2111" s="99"/>
      <c r="C2111" s="110"/>
      <c r="D2111" s="110"/>
    </row>
    <row r="2112" spans="1:4" ht="15">
      <c r="A2112" s="124"/>
      <c r="B2112" s="99"/>
      <c r="C2112" s="110"/>
      <c r="D2112" s="110"/>
    </row>
    <row r="2113" spans="1:4" ht="15">
      <c r="A2113" s="124"/>
      <c r="B2113" s="99"/>
      <c r="C2113" s="110"/>
      <c r="D2113" s="110"/>
    </row>
    <row r="2114" spans="1:4" ht="15">
      <c r="A2114" s="124"/>
      <c r="B2114" s="99"/>
      <c r="C2114" s="110"/>
      <c r="D2114" s="110"/>
    </row>
    <row r="2115" spans="1:4" ht="15">
      <c r="A2115" s="124"/>
      <c r="B2115" s="99"/>
      <c r="C2115" s="110"/>
      <c r="D2115" s="110"/>
    </row>
    <row r="2116" spans="1:4" ht="15">
      <c r="A2116" s="124"/>
      <c r="B2116" s="99"/>
      <c r="C2116" s="110"/>
      <c r="D2116" s="110"/>
    </row>
    <row r="2117" spans="1:4" ht="15">
      <c r="A2117" s="124"/>
      <c r="B2117" s="99"/>
      <c r="C2117" s="110"/>
      <c r="D2117" s="110"/>
    </row>
    <row r="2118" spans="1:4" ht="15">
      <c r="A2118" s="124"/>
      <c r="B2118" s="99"/>
      <c r="C2118" s="110"/>
      <c r="D2118" s="110"/>
    </row>
    <row r="2119" spans="1:4" ht="15">
      <c r="A2119" s="124"/>
      <c r="B2119" s="99"/>
      <c r="C2119" s="110"/>
      <c r="D2119" s="110"/>
    </row>
    <row r="2120" spans="1:4" ht="15">
      <c r="A2120" s="124"/>
      <c r="B2120" s="99"/>
      <c r="C2120" s="110"/>
      <c r="D2120" s="110"/>
    </row>
    <row r="2121" spans="1:4" ht="15">
      <c r="A2121" s="124"/>
      <c r="B2121" s="99"/>
      <c r="C2121" s="110"/>
      <c r="D2121" s="110"/>
    </row>
    <row r="2122" spans="1:4" ht="15">
      <c r="A2122" s="124"/>
      <c r="B2122" s="99"/>
      <c r="C2122" s="110"/>
      <c r="D2122" s="110"/>
    </row>
    <row r="2123" spans="1:4" ht="15">
      <c r="A2123" s="124"/>
      <c r="B2123" s="99"/>
      <c r="C2123" s="110"/>
      <c r="D2123" s="110"/>
    </row>
    <row r="2124" spans="1:4" ht="15">
      <c r="A2124" s="124"/>
      <c r="B2124" s="99"/>
      <c r="C2124" s="110"/>
      <c r="D2124" s="110"/>
    </row>
    <row r="2125" spans="1:4" ht="15">
      <c r="A2125" s="124"/>
      <c r="B2125" s="99"/>
      <c r="C2125" s="110"/>
      <c r="D2125" s="110"/>
    </row>
    <row r="2126" spans="1:4" ht="15">
      <c r="A2126" s="124"/>
      <c r="B2126" s="99"/>
      <c r="C2126" s="110"/>
      <c r="D2126" s="110"/>
    </row>
    <row r="2127" spans="1:4" ht="15">
      <c r="A2127" s="124"/>
      <c r="B2127" s="99"/>
      <c r="C2127" s="110"/>
      <c r="D2127" s="110"/>
    </row>
    <row r="2128" spans="1:4" ht="15">
      <c r="A2128" s="124"/>
      <c r="B2128" s="99"/>
      <c r="C2128" s="110"/>
      <c r="D2128" s="110"/>
    </row>
    <row r="2129" spans="1:4" ht="15">
      <c r="A2129" s="124"/>
      <c r="B2129" s="99"/>
      <c r="C2129" s="110"/>
      <c r="D2129" s="110"/>
    </row>
    <row r="2130" spans="1:4" ht="15">
      <c r="A2130" s="124"/>
      <c r="B2130" s="99"/>
      <c r="C2130" s="110"/>
      <c r="D2130" s="110"/>
    </row>
    <row r="2131" spans="1:4" ht="15">
      <c r="A2131" s="124"/>
      <c r="B2131" s="99"/>
      <c r="C2131" s="110"/>
      <c r="D2131" s="110"/>
    </row>
    <row r="2132" spans="1:4" ht="15">
      <c r="A2132" s="124"/>
      <c r="B2132" s="99"/>
      <c r="C2132" s="110"/>
      <c r="D2132" s="110"/>
    </row>
    <row r="2133" spans="1:4" ht="15">
      <c r="A2133" s="124"/>
      <c r="B2133" s="99"/>
      <c r="C2133" s="110"/>
      <c r="D2133" s="110"/>
    </row>
    <row r="2134" spans="1:4" ht="15">
      <c r="A2134" s="124"/>
      <c r="B2134" s="99"/>
      <c r="C2134" s="110"/>
      <c r="D2134" s="110"/>
    </row>
    <row r="2135" spans="1:4" ht="15">
      <c r="A2135" s="124"/>
      <c r="B2135" s="99"/>
      <c r="C2135" s="110"/>
      <c r="D2135" s="110"/>
    </row>
    <row r="2136" spans="1:4" ht="15">
      <c r="A2136" s="124"/>
      <c r="B2136" s="99"/>
      <c r="C2136" s="110"/>
      <c r="D2136" s="110"/>
    </row>
    <row r="2137" spans="1:4" ht="15">
      <c r="A2137" s="124"/>
      <c r="B2137" s="99"/>
      <c r="C2137" s="110"/>
      <c r="D2137" s="110"/>
    </row>
    <row r="2138" spans="1:4" ht="15">
      <c r="A2138" s="124"/>
      <c r="B2138" s="99"/>
      <c r="C2138" s="110"/>
      <c r="D2138" s="110"/>
    </row>
    <row r="2139" spans="1:4" ht="15">
      <c r="A2139" s="124"/>
      <c r="B2139" s="99"/>
      <c r="C2139" s="110"/>
      <c r="D2139" s="110"/>
    </row>
    <row r="2140" spans="1:4" ht="15">
      <c r="A2140" s="124"/>
      <c r="B2140" s="99"/>
      <c r="C2140" s="110"/>
      <c r="D2140" s="110"/>
    </row>
    <row r="2141" spans="1:4" ht="15">
      <c r="A2141" s="124"/>
      <c r="B2141" s="99"/>
      <c r="C2141" s="110"/>
      <c r="D2141" s="110"/>
    </row>
    <row r="2142" spans="1:4" ht="15">
      <c r="A2142" s="124"/>
      <c r="B2142" s="99"/>
      <c r="C2142" s="110"/>
      <c r="D2142" s="110"/>
    </row>
    <row r="2143" spans="1:4" ht="15">
      <c r="A2143" s="124"/>
      <c r="B2143" s="99"/>
      <c r="C2143" s="110"/>
      <c r="D2143" s="110"/>
    </row>
    <row r="2144" spans="1:4" ht="15">
      <c r="A2144" s="124"/>
      <c r="B2144" s="99"/>
      <c r="C2144" s="110"/>
      <c r="D2144" s="110"/>
    </row>
    <row r="2145" spans="1:4" ht="15">
      <c r="A2145" s="124"/>
      <c r="B2145" s="99"/>
      <c r="C2145" s="110"/>
      <c r="D2145" s="110"/>
    </row>
    <row r="2146" spans="1:4" ht="15">
      <c r="A2146" s="124"/>
      <c r="B2146" s="99"/>
      <c r="C2146" s="110"/>
      <c r="D2146" s="110"/>
    </row>
    <row r="2147" spans="1:4" ht="15">
      <c r="A2147" s="124"/>
      <c r="B2147" s="99"/>
      <c r="C2147" s="110"/>
      <c r="D2147" s="110"/>
    </row>
    <row r="2148" spans="1:4" ht="15">
      <c r="A2148" s="124"/>
      <c r="B2148" s="99"/>
      <c r="C2148" s="110"/>
      <c r="D2148" s="110"/>
    </row>
    <row r="2149" spans="1:4" ht="15">
      <c r="A2149" s="124"/>
      <c r="B2149" s="99"/>
      <c r="C2149" s="110"/>
      <c r="D2149" s="110"/>
    </row>
    <row r="2150" spans="1:4" ht="15">
      <c r="A2150" s="124"/>
      <c r="B2150" s="99"/>
      <c r="C2150" s="110"/>
      <c r="D2150" s="110"/>
    </row>
    <row r="2151" spans="1:4" ht="15">
      <c r="A2151" s="124"/>
      <c r="B2151" s="99"/>
      <c r="C2151" s="110"/>
      <c r="D2151" s="110"/>
    </row>
    <row r="2152" spans="1:4" ht="15">
      <c r="A2152" s="124"/>
      <c r="B2152" s="99"/>
      <c r="C2152" s="110"/>
      <c r="D2152" s="110"/>
    </row>
    <row r="2153" spans="1:4" ht="15">
      <c r="A2153" s="124"/>
      <c r="B2153" s="99"/>
      <c r="C2153" s="110"/>
      <c r="D2153" s="110"/>
    </row>
    <row r="2154" spans="1:4" ht="15">
      <c r="A2154" s="124"/>
      <c r="B2154" s="99"/>
      <c r="C2154" s="110"/>
      <c r="D2154" s="110"/>
    </row>
    <row r="2155" spans="1:4" ht="15">
      <c r="A2155" s="124"/>
      <c r="B2155" s="99"/>
      <c r="C2155" s="110"/>
      <c r="D2155" s="110"/>
    </row>
    <row r="2156" spans="1:4" ht="15">
      <c r="A2156" s="124"/>
      <c r="B2156" s="99"/>
      <c r="C2156" s="110"/>
      <c r="D2156" s="110"/>
    </row>
    <row r="2157" spans="1:4" ht="15">
      <c r="A2157" s="124"/>
      <c r="B2157" s="99"/>
      <c r="C2157" s="110"/>
      <c r="D2157" s="110"/>
    </row>
    <row r="2158" spans="1:4" ht="15">
      <c r="A2158" s="124"/>
      <c r="B2158" s="99"/>
      <c r="C2158" s="110"/>
      <c r="D2158" s="110"/>
    </row>
    <row r="2159" spans="1:4" ht="15">
      <c r="A2159" s="124"/>
      <c r="B2159" s="99"/>
      <c r="C2159" s="110"/>
      <c r="D2159" s="110"/>
    </row>
    <row r="2160" spans="1:4" ht="15">
      <c r="A2160" s="124"/>
      <c r="B2160" s="99"/>
      <c r="C2160" s="110"/>
      <c r="D2160" s="110"/>
    </row>
    <row r="2161" spans="1:4" ht="15">
      <c r="A2161" s="124"/>
      <c r="B2161" s="99"/>
      <c r="C2161" s="110"/>
      <c r="D2161" s="110"/>
    </row>
    <row r="2162" spans="1:4" ht="15">
      <c r="A2162" s="124"/>
      <c r="B2162" s="99"/>
      <c r="C2162" s="110"/>
      <c r="D2162" s="110"/>
    </row>
    <row r="2163" spans="1:4" ht="15">
      <c r="A2163" s="124"/>
      <c r="B2163" s="99"/>
      <c r="C2163" s="110"/>
      <c r="D2163" s="110"/>
    </row>
    <row r="2164" spans="1:4" ht="15">
      <c r="A2164" s="124"/>
      <c r="B2164" s="99"/>
      <c r="C2164" s="110"/>
      <c r="D2164" s="110"/>
    </row>
    <row r="2165" spans="1:4" ht="15">
      <c r="A2165" s="124"/>
      <c r="B2165" s="99"/>
      <c r="C2165" s="110"/>
      <c r="D2165" s="110"/>
    </row>
    <row r="2166" spans="1:4" ht="15">
      <c r="A2166" s="124"/>
      <c r="B2166" s="99"/>
      <c r="C2166" s="110"/>
      <c r="D2166" s="110"/>
    </row>
    <row r="2167" spans="1:4" ht="15">
      <c r="A2167" s="124"/>
      <c r="B2167" s="99"/>
      <c r="C2167" s="110"/>
      <c r="D2167" s="110"/>
    </row>
    <row r="2168" spans="1:4" ht="15">
      <c r="A2168" s="124"/>
      <c r="B2168" s="99"/>
      <c r="C2168" s="110"/>
      <c r="D2168" s="110"/>
    </row>
    <row r="2169" spans="1:4" ht="15">
      <c r="A2169" s="124"/>
      <c r="B2169" s="99"/>
      <c r="C2169" s="110"/>
      <c r="D2169" s="110"/>
    </row>
    <row r="2170" spans="1:4" ht="15">
      <c r="A2170" s="124"/>
      <c r="B2170" s="99"/>
      <c r="C2170" s="110"/>
      <c r="D2170" s="110"/>
    </row>
    <row r="2171" spans="1:4" ht="15">
      <c r="A2171" s="124"/>
      <c r="B2171" s="99"/>
      <c r="C2171" s="110"/>
      <c r="D2171" s="110"/>
    </row>
    <row r="2172" spans="1:4" ht="15">
      <c r="A2172" s="124"/>
      <c r="B2172" s="99"/>
      <c r="C2172" s="110"/>
      <c r="D2172" s="110"/>
    </row>
    <row r="2173" spans="1:4" ht="15">
      <c r="A2173" s="124"/>
      <c r="B2173" s="99"/>
      <c r="C2173" s="110"/>
      <c r="D2173" s="110"/>
    </row>
    <row r="2174" spans="1:4" ht="15">
      <c r="A2174" s="124"/>
      <c r="B2174" s="99"/>
      <c r="C2174" s="110"/>
      <c r="D2174" s="110"/>
    </row>
    <row r="2175" spans="1:4" ht="15">
      <c r="A2175" s="124"/>
      <c r="B2175" s="99"/>
      <c r="C2175" s="110"/>
      <c r="D2175" s="110"/>
    </row>
    <row r="2176" spans="1:4" ht="15">
      <c r="A2176" s="124"/>
      <c r="B2176" s="99"/>
      <c r="C2176" s="110"/>
      <c r="D2176" s="110"/>
    </row>
    <row r="2177" spans="1:4" ht="15">
      <c r="A2177" s="124"/>
      <c r="B2177" s="99"/>
      <c r="C2177" s="110"/>
      <c r="D2177" s="110"/>
    </row>
    <row r="2178" spans="1:4" ht="15">
      <c r="A2178" s="124"/>
      <c r="B2178" s="99"/>
      <c r="C2178" s="110"/>
      <c r="D2178" s="110"/>
    </row>
    <row r="2179" spans="1:4" ht="15">
      <c r="A2179" s="124"/>
      <c r="B2179" s="99"/>
      <c r="C2179" s="110"/>
      <c r="D2179" s="110"/>
    </row>
    <row r="2180" spans="1:4" ht="15">
      <c r="A2180" s="124"/>
      <c r="B2180" s="99"/>
      <c r="C2180" s="110"/>
      <c r="D2180" s="110"/>
    </row>
    <row r="2181" spans="1:4" ht="15">
      <c r="A2181" s="124"/>
      <c r="B2181" s="99"/>
      <c r="C2181" s="110"/>
      <c r="D2181" s="110"/>
    </row>
    <row r="2182" spans="1:4" ht="15">
      <c r="A2182" s="124"/>
      <c r="B2182" s="99"/>
      <c r="C2182" s="110"/>
      <c r="D2182" s="110"/>
    </row>
    <row r="2183" spans="1:4" ht="15">
      <c r="A2183" s="124"/>
      <c r="B2183" s="99"/>
      <c r="C2183" s="110"/>
      <c r="D2183" s="110"/>
    </row>
    <row r="2184" spans="1:4" ht="15">
      <c r="A2184" s="124"/>
      <c r="B2184" s="99"/>
      <c r="C2184" s="110"/>
      <c r="D2184" s="110"/>
    </row>
    <row r="2185" spans="1:4" ht="15">
      <c r="A2185" s="124"/>
      <c r="B2185" s="99"/>
      <c r="C2185" s="110"/>
      <c r="D2185" s="110"/>
    </row>
    <row r="2186" spans="1:4" ht="15">
      <c r="A2186" s="124"/>
      <c r="B2186" s="99"/>
      <c r="C2186" s="110"/>
      <c r="D2186" s="110"/>
    </row>
    <row r="2187" spans="1:4" ht="15">
      <c r="A2187" s="124"/>
      <c r="B2187" s="99"/>
      <c r="C2187" s="110"/>
      <c r="D2187" s="110"/>
    </row>
    <row r="2188" spans="1:4" ht="15">
      <c r="A2188" s="124"/>
      <c r="B2188" s="99"/>
      <c r="C2188" s="110"/>
      <c r="D2188" s="110"/>
    </row>
    <row r="2189" spans="1:4" ht="15">
      <c r="A2189" s="124"/>
      <c r="B2189" s="99"/>
      <c r="C2189" s="110"/>
      <c r="D2189" s="110"/>
    </row>
    <row r="2190" spans="1:4" ht="15">
      <c r="A2190" s="124"/>
      <c r="B2190" s="99"/>
      <c r="C2190" s="110"/>
      <c r="D2190" s="110"/>
    </row>
    <row r="2191" spans="1:4" ht="15">
      <c r="A2191" s="124"/>
      <c r="B2191" s="99"/>
      <c r="C2191" s="110"/>
      <c r="D2191" s="110"/>
    </row>
    <row r="2192" spans="1:4" ht="15">
      <c r="A2192" s="124"/>
      <c r="B2192" s="99"/>
      <c r="C2192" s="110"/>
      <c r="D2192" s="110"/>
    </row>
    <row r="2193" spans="1:4" ht="15">
      <c r="A2193" s="124"/>
      <c r="B2193" s="99"/>
      <c r="C2193" s="110"/>
      <c r="D2193" s="110"/>
    </row>
    <row r="2194" spans="1:4" ht="15">
      <c r="A2194" s="124"/>
      <c r="B2194" s="99"/>
      <c r="C2194" s="110"/>
      <c r="D2194" s="110"/>
    </row>
    <row r="2195" spans="1:4" ht="15">
      <c r="A2195" s="124"/>
      <c r="B2195" s="99"/>
      <c r="C2195" s="110"/>
      <c r="D2195" s="110"/>
    </row>
    <row r="2196" spans="1:4" ht="15">
      <c r="A2196" s="124"/>
      <c r="B2196" s="99"/>
      <c r="C2196" s="110"/>
      <c r="D2196" s="110"/>
    </row>
    <row r="2197" spans="1:4" ht="15">
      <c r="A2197" s="124"/>
      <c r="B2197" s="99"/>
      <c r="C2197" s="110"/>
      <c r="D2197" s="110"/>
    </row>
    <row r="2198" spans="1:4" ht="15">
      <c r="A2198" s="124"/>
      <c r="B2198" s="99"/>
      <c r="C2198" s="110"/>
      <c r="D2198" s="110"/>
    </row>
    <row r="2199" spans="1:4" ht="15">
      <c r="A2199" s="124"/>
      <c r="B2199" s="99"/>
      <c r="C2199" s="110"/>
      <c r="D2199" s="110"/>
    </row>
    <row r="2200" spans="1:4" ht="15">
      <c r="A2200" s="124"/>
      <c r="B2200" s="99"/>
      <c r="C2200" s="110"/>
      <c r="D2200" s="110"/>
    </row>
    <row r="2201" spans="1:4" ht="15">
      <c r="A2201" s="124"/>
      <c r="B2201" s="99"/>
      <c r="C2201" s="110"/>
      <c r="D2201" s="110"/>
    </row>
    <row r="2202" spans="1:4" ht="15">
      <c r="A2202" s="124"/>
      <c r="B2202" s="99"/>
      <c r="C2202" s="110"/>
      <c r="D2202" s="110"/>
    </row>
    <row r="2203" spans="1:4" ht="15">
      <c r="A2203" s="124"/>
      <c r="B2203" s="99"/>
      <c r="C2203" s="110"/>
      <c r="D2203" s="110"/>
    </row>
    <row r="2204" spans="1:4" ht="15">
      <c r="A2204" s="124"/>
      <c r="B2204" s="99"/>
      <c r="C2204" s="110"/>
      <c r="D2204" s="110"/>
    </row>
    <row r="2205" spans="1:4" ht="15">
      <c r="A2205" s="124"/>
      <c r="B2205" s="99"/>
      <c r="C2205" s="110"/>
      <c r="D2205" s="110"/>
    </row>
    <row r="2206" spans="1:4" ht="15">
      <c r="A2206" s="124"/>
      <c r="B2206" s="99"/>
      <c r="C2206" s="110"/>
      <c r="D2206" s="110"/>
    </row>
    <row r="2207" spans="1:4" ht="15">
      <c r="A2207" s="124"/>
      <c r="B2207" s="99"/>
      <c r="C2207" s="110"/>
      <c r="D2207" s="110"/>
    </row>
    <row r="2208" spans="1:4" ht="15">
      <c r="A2208" s="124"/>
      <c r="B2208" s="99"/>
      <c r="C2208" s="110"/>
      <c r="D2208" s="110"/>
    </row>
    <row r="2209" spans="1:4" ht="15">
      <c r="A2209" s="124"/>
      <c r="B2209" s="99"/>
      <c r="C2209" s="110"/>
      <c r="D2209" s="110"/>
    </row>
    <row r="2210" spans="1:4" ht="15">
      <c r="A2210" s="124"/>
      <c r="B2210" s="99"/>
      <c r="C2210" s="110"/>
      <c r="D2210" s="110"/>
    </row>
    <row r="2211" spans="1:4" ht="15">
      <c r="A2211" s="124"/>
      <c r="B2211" s="99"/>
      <c r="C2211" s="110"/>
      <c r="D2211" s="110"/>
    </row>
    <row r="2212" spans="1:4" ht="15">
      <c r="A2212" s="124"/>
      <c r="B2212" s="99"/>
      <c r="C2212" s="110"/>
      <c r="D2212" s="110"/>
    </row>
    <row r="2213" spans="1:4" ht="15">
      <c r="A2213" s="124"/>
      <c r="B2213" s="99"/>
      <c r="C2213" s="110"/>
      <c r="D2213" s="110"/>
    </row>
    <row r="2214" spans="1:4" ht="15">
      <c r="A2214" s="124"/>
      <c r="B2214" s="99"/>
      <c r="C2214" s="110"/>
      <c r="D2214" s="110"/>
    </row>
    <row r="2215" spans="1:4" ht="15">
      <c r="A2215" s="124"/>
      <c r="B2215" s="99"/>
      <c r="C2215" s="110"/>
      <c r="D2215" s="110"/>
    </row>
    <row r="2216" spans="1:4" ht="15">
      <c r="A2216" s="124"/>
      <c r="B2216" s="99"/>
      <c r="C2216" s="110"/>
      <c r="D2216" s="110"/>
    </row>
    <row r="2217" spans="1:4" ht="15">
      <c r="A2217" s="124"/>
      <c r="B2217" s="99"/>
      <c r="C2217" s="110"/>
      <c r="D2217" s="110"/>
    </row>
    <row r="2218" spans="1:4" ht="15">
      <c r="A2218" s="124"/>
      <c r="B2218" s="99"/>
      <c r="C2218" s="110"/>
      <c r="D2218" s="110"/>
    </row>
    <row r="2219" spans="1:4" ht="15">
      <c r="A2219" s="124"/>
      <c r="B2219" s="99"/>
      <c r="C2219" s="110"/>
      <c r="D2219" s="110"/>
    </row>
    <row r="2220" spans="1:4" ht="15">
      <c r="A2220" s="124"/>
      <c r="B2220" s="99"/>
      <c r="C2220" s="110"/>
      <c r="D2220" s="110"/>
    </row>
    <row r="2221" spans="1:4" ht="15">
      <c r="A2221" s="124"/>
      <c r="B2221" s="99"/>
      <c r="C2221" s="110"/>
      <c r="D2221" s="110"/>
    </row>
    <row r="2222" spans="1:4" ht="15">
      <c r="A2222" s="124"/>
      <c r="B2222" s="99"/>
      <c r="C2222" s="110"/>
      <c r="D2222" s="110"/>
    </row>
    <row r="2223" spans="1:4" ht="15">
      <c r="A2223" s="124"/>
      <c r="B2223" s="99"/>
      <c r="C2223" s="110"/>
      <c r="D2223" s="110"/>
    </row>
    <row r="2224" spans="1:4" ht="15">
      <c r="A2224" s="124"/>
      <c r="B2224" s="99"/>
      <c r="C2224" s="110"/>
      <c r="D2224" s="110"/>
    </row>
    <row r="2225" spans="1:4" ht="15">
      <c r="A2225" s="124"/>
      <c r="B2225" s="99"/>
      <c r="C2225" s="110"/>
      <c r="D2225" s="110"/>
    </row>
    <row r="2226" spans="1:4" ht="15">
      <c r="A2226" s="124"/>
      <c r="B2226" s="99"/>
      <c r="C2226" s="110"/>
      <c r="D2226" s="110"/>
    </row>
    <row r="2227" spans="1:4" ht="15">
      <c r="A2227" s="124"/>
      <c r="B2227" s="99"/>
      <c r="C2227" s="110"/>
      <c r="D2227" s="110"/>
    </row>
    <row r="2228" spans="1:4" ht="15">
      <c r="A2228" s="124"/>
      <c r="B2228" s="99"/>
      <c r="C2228" s="110"/>
      <c r="D2228" s="110"/>
    </row>
    <row r="2229" spans="1:4" ht="15">
      <c r="A2229" s="124"/>
      <c r="B2229" s="99"/>
      <c r="C2229" s="110"/>
      <c r="D2229" s="110"/>
    </row>
    <row r="2230" spans="1:4" ht="15">
      <c r="A2230" s="124"/>
      <c r="B2230" s="99"/>
      <c r="C2230" s="110"/>
      <c r="D2230" s="110"/>
    </row>
    <row r="2231" spans="1:4" ht="15">
      <c r="A2231" s="124"/>
      <c r="B2231" s="99"/>
      <c r="C2231" s="110"/>
      <c r="D2231" s="110"/>
    </row>
    <row r="2232" spans="1:4" ht="15">
      <c r="A2232" s="124"/>
      <c r="B2232" s="99"/>
      <c r="C2232" s="110"/>
      <c r="D2232" s="110"/>
    </row>
    <row r="2233" spans="1:4" ht="15">
      <c r="A2233" s="124"/>
      <c r="B2233" s="99"/>
      <c r="C2233" s="110"/>
      <c r="D2233" s="110"/>
    </row>
    <row r="2234" spans="1:4" ht="15">
      <c r="A2234" s="124"/>
      <c r="B2234" s="99"/>
      <c r="C2234" s="110"/>
      <c r="D2234" s="110"/>
    </row>
    <row r="2235" spans="1:4" ht="15">
      <c r="A2235" s="124"/>
      <c r="B2235" s="99"/>
      <c r="C2235" s="110"/>
      <c r="D2235" s="110"/>
    </row>
    <row r="2236" spans="1:4" ht="15">
      <c r="A2236" s="124"/>
      <c r="B2236" s="99"/>
      <c r="C2236" s="110"/>
      <c r="D2236" s="110"/>
    </row>
    <row r="2237" spans="1:4" ht="15">
      <c r="A2237" s="124"/>
      <c r="B2237" s="99"/>
      <c r="C2237" s="110"/>
      <c r="D2237" s="110"/>
    </row>
    <row r="2238" spans="1:4" ht="15">
      <c r="A2238" s="124"/>
      <c r="B2238" s="99"/>
      <c r="C2238" s="110"/>
      <c r="D2238" s="110"/>
    </row>
    <row r="2239" spans="1:4" ht="15">
      <c r="A2239" s="124"/>
      <c r="B2239" s="99"/>
      <c r="C2239" s="110"/>
      <c r="D2239" s="110"/>
    </row>
    <row r="2240" spans="1:4" ht="15">
      <c r="A2240" s="124"/>
      <c r="B2240" s="99"/>
      <c r="C2240" s="110"/>
      <c r="D2240" s="110"/>
    </row>
    <row r="2241" spans="1:4" ht="15">
      <c r="A2241" s="124"/>
      <c r="B2241" s="99"/>
      <c r="C2241" s="110"/>
      <c r="D2241" s="110"/>
    </row>
    <row r="2242" spans="1:4" ht="15">
      <c r="A2242" s="124"/>
      <c r="B2242" s="99"/>
      <c r="C2242" s="110"/>
      <c r="D2242" s="110"/>
    </row>
    <row r="2243" spans="1:4" ht="15">
      <c r="A2243" s="124"/>
      <c r="B2243" s="99"/>
      <c r="C2243" s="110"/>
      <c r="D2243" s="110"/>
    </row>
    <row r="2244" spans="1:4" ht="15">
      <c r="A2244" s="124"/>
      <c r="B2244" s="99"/>
      <c r="C2244" s="110"/>
      <c r="D2244" s="110"/>
    </row>
    <row r="2245" spans="1:4" ht="15">
      <c r="A2245" s="124"/>
      <c r="B2245" s="99"/>
      <c r="C2245" s="110"/>
      <c r="D2245" s="110"/>
    </row>
    <row r="2246" spans="1:4" ht="15">
      <c r="A2246" s="124"/>
      <c r="B2246" s="99"/>
      <c r="C2246" s="110"/>
      <c r="D2246" s="110"/>
    </row>
    <row r="2247" spans="1:4" ht="15">
      <c r="A2247" s="124"/>
      <c r="B2247" s="99"/>
      <c r="C2247" s="110"/>
      <c r="D2247" s="110"/>
    </row>
    <row r="2248" spans="1:4" ht="15">
      <c r="A2248" s="124"/>
      <c r="B2248" s="99"/>
      <c r="C2248" s="110"/>
      <c r="D2248" s="110"/>
    </row>
    <row r="2249" spans="1:4" ht="15">
      <c r="A2249" s="124"/>
      <c r="B2249" s="99"/>
      <c r="C2249" s="110"/>
      <c r="D2249" s="110"/>
    </row>
    <row r="2250" spans="1:4" ht="15">
      <c r="A2250" s="124"/>
      <c r="B2250" s="99"/>
      <c r="C2250" s="110"/>
      <c r="D2250" s="110"/>
    </row>
    <row r="2251" spans="1:4" ht="15">
      <c r="A2251" s="124"/>
      <c r="B2251" s="99"/>
      <c r="C2251" s="110"/>
      <c r="D2251" s="110"/>
    </row>
    <row r="2252" spans="1:4" ht="15">
      <c r="A2252" s="124"/>
      <c r="B2252" s="99"/>
      <c r="C2252" s="110"/>
      <c r="D2252" s="110"/>
    </row>
    <row r="2253" spans="1:4" ht="15">
      <c r="A2253" s="124"/>
      <c r="B2253" s="99"/>
      <c r="C2253" s="110"/>
      <c r="D2253" s="110"/>
    </row>
    <row r="2254" spans="1:4" ht="15">
      <c r="A2254" s="124"/>
      <c r="B2254" s="99"/>
      <c r="C2254" s="110"/>
      <c r="D2254" s="110"/>
    </row>
    <row r="2255" spans="1:4" ht="15">
      <c r="A2255" s="124"/>
      <c r="B2255" s="99"/>
      <c r="C2255" s="110"/>
      <c r="D2255" s="110"/>
    </row>
    <row r="2256" spans="1:4" ht="15">
      <c r="A2256" s="124"/>
      <c r="B2256" s="99"/>
      <c r="C2256" s="110"/>
      <c r="D2256" s="110"/>
    </row>
    <row r="2257" spans="1:4" ht="15">
      <c r="A2257" s="124"/>
      <c r="B2257" s="99"/>
      <c r="C2257" s="110"/>
      <c r="D2257" s="110"/>
    </row>
    <row r="2258" spans="1:4" ht="15">
      <c r="A2258" s="124"/>
      <c r="B2258" s="99"/>
      <c r="C2258" s="110"/>
      <c r="D2258" s="110"/>
    </row>
    <row r="2259" spans="1:4" ht="15">
      <c r="A2259" s="124"/>
      <c r="B2259" s="99"/>
      <c r="C2259" s="110"/>
      <c r="D2259" s="110"/>
    </row>
    <row r="2260" spans="1:4" ht="15">
      <c r="A2260" s="124"/>
      <c r="B2260" s="99"/>
      <c r="C2260" s="110"/>
      <c r="D2260" s="110"/>
    </row>
    <row r="2261" spans="1:4" ht="15">
      <c r="A2261" s="124"/>
      <c r="B2261" s="99"/>
      <c r="C2261" s="110"/>
      <c r="D2261" s="110"/>
    </row>
    <row r="2262" spans="1:4" ht="15">
      <c r="A2262" s="124"/>
      <c r="B2262" s="99"/>
      <c r="C2262" s="110"/>
      <c r="D2262" s="110"/>
    </row>
    <row r="2263" spans="1:4" ht="15">
      <c r="A2263" s="124"/>
      <c r="B2263" s="99"/>
      <c r="C2263" s="110"/>
      <c r="D2263" s="110"/>
    </row>
    <row r="2264" spans="1:4" ht="15">
      <c r="A2264" s="124"/>
      <c r="B2264" s="99"/>
      <c r="C2264" s="110"/>
      <c r="D2264" s="110"/>
    </row>
    <row r="2265" spans="1:4" ht="15">
      <c r="A2265" s="124"/>
      <c r="B2265" s="99"/>
      <c r="C2265" s="110"/>
      <c r="D2265" s="110"/>
    </row>
    <row r="2266" spans="1:4" ht="15">
      <c r="A2266" s="124"/>
      <c r="B2266" s="99"/>
      <c r="C2266" s="110"/>
      <c r="D2266" s="110"/>
    </row>
    <row r="2267" spans="1:4" ht="15">
      <c r="A2267" s="124"/>
      <c r="B2267" s="99"/>
      <c r="C2267" s="110"/>
      <c r="D2267" s="110"/>
    </row>
    <row r="2268" spans="1:4" ht="15">
      <c r="A2268" s="124"/>
      <c r="B2268" s="99"/>
      <c r="C2268" s="110"/>
      <c r="D2268" s="110"/>
    </row>
    <row r="2269" spans="1:4" ht="15">
      <c r="A2269" s="124"/>
      <c r="B2269" s="99"/>
      <c r="C2269" s="110"/>
      <c r="D2269" s="110"/>
    </row>
    <row r="2270" spans="1:4" ht="15">
      <c r="A2270" s="124"/>
      <c r="B2270" s="99"/>
      <c r="C2270" s="110"/>
      <c r="D2270" s="110"/>
    </row>
    <row r="2271" spans="1:4" ht="15">
      <c r="A2271" s="124"/>
      <c r="B2271" s="99"/>
      <c r="C2271" s="110"/>
      <c r="D2271" s="110"/>
    </row>
    <row r="2272" spans="1:4" ht="15">
      <c r="A2272" s="124"/>
      <c r="B2272" s="99"/>
      <c r="C2272" s="110"/>
      <c r="D2272" s="110"/>
    </row>
    <row r="2273" spans="1:4" ht="15">
      <c r="A2273" s="124"/>
      <c r="B2273" s="99"/>
      <c r="C2273" s="110"/>
      <c r="D2273" s="110"/>
    </row>
    <row r="2274" spans="1:4" ht="15">
      <c r="A2274" s="124"/>
      <c r="B2274" s="99"/>
      <c r="C2274" s="110"/>
      <c r="D2274" s="110"/>
    </row>
    <row r="2275" spans="1:4" ht="15">
      <c r="A2275" s="124"/>
      <c r="B2275" s="99"/>
      <c r="C2275" s="110"/>
      <c r="D2275" s="110"/>
    </row>
    <row r="2276" spans="1:4" ht="15">
      <c r="A2276" s="124"/>
      <c r="B2276" s="99"/>
      <c r="C2276" s="110"/>
      <c r="D2276" s="110"/>
    </row>
    <row r="2277" spans="1:4" ht="15">
      <c r="A2277" s="124"/>
      <c r="B2277" s="99"/>
      <c r="C2277" s="110"/>
      <c r="D2277" s="110"/>
    </row>
    <row r="2278" spans="1:4" ht="15">
      <c r="A2278" s="124"/>
      <c r="B2278" s="99"/>
      <c r="C2278" s="110"/>
      <c r="D2278" s="110"/>
    </row>
    <row r="2279" spans="1:4" ht="15">
      <c r="A2279" s="124"/>
      <c r="B2279" s="99"/>
      <c r="C2279" s="110"/>
      <c r="D2279" s="110"/>
    </row>
    <row r="2280" spans="1:4" ht="15">
      <c r="A2280" s="124"/>
      <c r="B2280" s="99"/>
      <c r="C2280" s="110"/>
      <c r="D2280" s="110"/>
    </row>
    <row r="2281" spans="1:4" ht="15">
      <c r="A2281" s="124"/>
      <c r="B2281" s="99"/>
      <c r="C2281" s="110"/>
      <c r="D2281" s="110"/>
    </row>
    <row r="2282" spans="1:4" ht="15">
      <c r="A2282" s="124"/>
      <c r="B2282" s="99"/>
      <c r="C2282" s="110"/>
      <c r="D2282" s="110"/>
    </row>
    <row r="2283" spans="1:4" ht="15">
      <c r="A2283" s="124"/>
      <c r="B2283" s="99"/>
      <c r="C2283" s="110"/>
      <c r="D2283" s="110"/>
    </row>
    <row r="2284" spans="1:4" ht="15">
      <c r="A2284" s="124"/>
      <c r="B2284" s="99"/>
      <c r="C2284" s="110"/>
      <c r="D2284" s="110"/>
    </row>
    <row r="2285" spans="1:4" ht="15">
      <c r="A2285" s="124"/>
      <c r="B2285" s="99"/>
      <c r="C2285" s="110"/>
      <c r="D2285" s="110"/>
    </row>
    <row r="2286" spans="1:4" ht="15">
      <c r="A2286" s="124"/>
      <c r="B2286" s="99"/>
      <c r="C2286" s="110"/>
      <c r="D2286" s="110"/>
    </row>
    <row r="2287" spans="1:4" ht="15">
      <c r="A2287" s="124"/>
      <c r="B2287" s="99"/>
      <c r="C2287" s="110"/>
      <c r="D2287" s="110"/>
    </row>
    <row r="2288" spans="1:4" ht="15">
      <c r="A2288" s="124"/>
      <c r="B2288" s="99"/>
      <c r="C2288" s="110"/>
      <c r="D2288" s="110"/>
    </row>
    <row r="2289" spans="1:4" ht="15">
      <c r="A2289" s="124"/>
      <c r="B2289" s="99"/>
      <c r="C2289" s="110"/>
      <c r="D2289" s="110"/>
    </row>
    <row r="2290" spans="1:4" ht="15">
      <c r="A2290" s="124"/>
      <c r="B2290" s="99"/>
      <c r="C2290" s="110"/>
      <c r="D2290" s="110"/>
    </row>
    <row r="2291" spans="1:4" ht="15">
      <c r="A2291" s="124"/>
      <c r="B2291" s="99"/>
      <c r="C2291" s="110"/>
      <c r="D2291" s="110"/>
    </row>
    <row r="2292" spans="1:4" ht="15">
      <c r="A2292" s="124"/>
      <c r="B2292" s="99"/>
      <c r="C2292" s="110"/>
      <c r="D2292" s="110"/>
    </row>
    <row r="2293" spans="1:4" ht="15">
      <c r="A2293" s="124"/>
      <c r="B2293" s="99"/>
      <c r="C2293" s="110"/>
      <c r="D2293" s="110"/>
    </row>
    <row r="2294" spans="1:4" ht="15">
      <c r="A2294" s="124"/>
      <c r="B2294" s="99"/>
      <c r="C2294" s="110"/>
      <c r="D2294" s="110"/>
    </row>
    <row r="2295" spans="1:4" ht="15">
      <c r="A2295" s="124"/>
      <c r="B2295" s="99"/>
      <c r="C2295" s="110"/>
      <c r="D2295" s="110"/>
    </row>
    <row r="2296" spans="1:4" ht="15">
      <c r="A2296" s="124"/>
      <c r="B2296" s="99"/>
      <c r="C2296" s="110"/>
      <c r="D2296" s="110"/>
    </row>
    <row r="2297" spans="1:4" ht="15">
      <c r="A2297" s="124"/>
      <c r="B2297" s="99"/>
      <c r="C2297" s="110"/>
      <c r="D2297" s="110"/>
    </row>
    <row r="2298" spans="1:4" ht="15">
      <c r="A2298" s="124"/>
      <c r="B2298" s="99"/>
      <c r="C2298" s="110"/>
      <c r="D2298" s="110"/>
    </row>
    <row r="2299" spans="1:4" ht="15">
      <c r="A2299" s="124"/>
      <c r="B2299" s="99"/>
      <c r="C2299" s="110"/>
      <c r="D2299" s="110"/>
    </row>
    <row r="2300" spans="1:4" ht="15">
      <c r="A2300" s="124"/>
      <c r="B2300" s="99"/>
      <c r="C2300" s="110"/>
      <c r="D2300" s="110"/>
    </row>
    <row r="2301" spans="1:4" ht="15">
      <c r="A2301" s="124"/>
      <c r="B2301" s="99"/>
      <c r="C2301" s="110"/>
      <c r="D2301" s="110"/>
    </row>
    <row r="2302" spans="1:4" ht="15">
      <c r="A2302" s="124"/>
      <c r="B2302" s="99"/>
      <c r="C2302" s="110"/>
      <c r="D2302" s="110"/>
    </row>
    <row r="2303" spans="1:4" ht="15">
      <c r="A2303" s="124"/>
      <c r="B2303" s="99"/>
      <c r="C2303" s="110"/>
      <c r="D2303" s="110"/>
    </row>
    <row r="2304" spans="1:4" ht="15">
      <c r="A2304" s="124"/>
      <c r="B2304" s="99"/>
      <c r="C2304" s="110"/>
      <c r="D2304" s="110"/>
    </row>
    <row r="2305" spans="1:4" ht="15">
      <c r="A2305" s="124"/>
      <c r="B2305" s="99"/>
      <c r="C2305" s="110"/>
      <c r="D2305" s="110"/>
    </row>
    <row r="2306" spans="1:4" ht="15">
      <c r="A2306" s="124"/>
      <c r="B2306" s="99"/>
      <c r="C2306" s="110"/>
      <c r="D2306" s="110"/>
    </row>
    <row r="2307" spans="1:4" ht="15">
      <c r="A2307" s="124"/>
      <c r="B2307" s="99"/>
      <c r="C2307" s="110"/>
      <c r="D2307" s="110"/>
    </row>
    <row r="2308" spans="1:4" ht="15">
      <c r="A2308" s="124"/>
      <c r="B2308" s="99"/>
      <c r="C2308" s="110"/>
      <c r="D2308" s="110"/>
    </row>
    <row r="2309" spans="1:4" ht="15">
      <c r="A2309" s="124"/>
      <c r="B2309" s="99"/>
      <c r="C2309" s="110"/>
      <c r="D2309" s="110"/>
    </row>
    <row r="2310" spans="1:4" ht="15">
      <c r="A2310" s="124"/>
      <c r="B2310" s="99"/>
      <c r="C2310" s="110"/>
      <c r="D2310" s="110"/>
    </row>
    <row r="2311" spans="1:4" ht="15">
      <c r="A2311" s="124"/>
      <c r="B2311" s="99"/>
      <c r="C2311" s="110"/>
      <c r="D2311" s="110"/>
    </row>
    <row r="2312" spans="1:4" ht="15">
      <c r="A2312" s="124"/>
      <c r="B2312" s="99"/>
      <c r="C2312" s="110"/>
      <c r="D2312" s="110"/>
    </row>
    <row r="2313" spans="1:4" ht="15">
      <c r="A2313" s="124"/>
      <c r="B2313" s="99"/>
      <c r="C2313" s="110"/>
      <c r="D2313" s="110"/>
    </row>
    <row r="2314" spans="1:4" ht="15">
      <c r="A2314" s="124"/>
      <c r="B2314" s="99"/>
      <c r="C2314" s="110"/>
      <c r="D2314" s="110"/>
    </row>
    <row r="2315" spans="1:4" ht="15">
      <c r="A2315" s="124"/>
      <c r="B2315" s="99"/>
      <c r="C2315" s="110"/>
      <c r="D2315" s="110"/>
    </row>
    <row r="2316" spans="1:4" ht="15">
      <c r="A2316" s="124"/>
      <c r="B2316" s="99"/>
      <c r="C2316" s="110"/>
      <c r="D2316" s="110"/>
    </row>
    <row r="2317" spans="1:4" ht="15">
      <c r="A2317" s="124"/>
      <c r="B2317" s="99"/>
      <c r="C2317" s="110"/>
      <c r="D2317" s="110"/>
    </row>
    <row r="2318" spans="1:4" ht="15">
      <c r="A2318" s="124"/>
      <c r="B2318" s="99"/>
      <c r="C2318" s="110"/>
      <c r="D2318" s="110"/>
    </row>
    <row r="2319" spans="1:4" ht="15">
      <c r="A2319" s="124"/>
      <c r="B2319" s="99"/>
      <c r="C2319" s="110"/>
      <c r="D2319" s="110"/>
    </row>
    <row r="2320" spans="1:4" ht="15">
      <c r="A2320" s="124"/>
      <c r="B2320" s="99"/>
      <c r="C2320" s="110"/>
      <c r="D2320" s="110"/>
    </row>
    <row r="2321" spans="1:4" ht="15">
      <c r="A2321" s="124"/>
      <c r="B2321" s="99"/>
      <c r="C2321" s="110"/>
      <c r="D2321" s="110"/>
    </row>
    <row r="2322" spans="1:4" ht="15">
      <c r="A2322" s="124"/>
      <c r="B2322" s="99"/>
      <c r="C2322" s="110"/>
      <c r="D2322" s="110"/>
    </row>
    <row r="2323" spans="1:4" ht="15">
      <c r="A2323" s="124"/>
      <c r="B2323" s="99"/>
      <c r="C2323" s="110"/>
      <c r="D2323" s="110"/>
    </row>
    <row r="2324" spans="1:4" ht="15">
      <c r="A2324" s="124"/>
      <c r="B2324" s="99"/>
      <c r="C2324" s="110"/>
      <c r="D2324" s="110"/>
    </row>
    <row r="2325" spans="1:4" ht="15">
      <c r="A2325" s="124"/>
      <c r="B2325" s="99"/>
      <c r="C2325" s="110"/>
      <c r="D2325" s="110"/>
    </row>
    <row r="2326" spans="1:4" ht="15">
      <c r="A2326" s="124"/>
      <c r="B2326" s="99"/>
      <c r="C2326" s="110"/>
      <c r="D2326" s="110"/>
    </row>
    <row r="2327" spans="1:4" ht="15">
      <c r="A2327" s="124"/>
      <c r="B2327" s="99"/>
      <c r="C2327" s="110"/>
      <c r="D2327" s="110"/>
    </row>
    <row r="2328" spans="1:4" ht="15">
      <c r="A2328" s="124"/>
      <c r="B2328" s="99"/>
      <c r="C2328" s="110"/>
      <c r="D2328" s="110"/>
    </row>
    <row r="2329" spans="1:4" ht="15">
      <c r="A2329" s="124"/>
      <c r="B2329" s="99"/>
      <c r="C2329" s="110"/>
      <c r="D2329" s="110"/>
    </row>
    <row r="2330" spans="1:4" ht="15">
      <c r="A2330" s="124"/>
      <c r="B2330" s="99"/>
      <c r="C2330" s="110"/>
      <c r="D2330" s="110"/>
    </row>
    <row r="2331" spans="1:4" ht="15">
      <c r="A2331" s="124"/>
      <c r="B2331" s="99"/>
      <c r="C2331" s="110"/>
      <c r="D2331" s="110"/>
    </row>
    <row r="2332" spans="1:4" ht="15">
      <c r="A2332" s="124"/>
      <c r="B2332" s="99"/>
      <c r="C2332" s="110"/>
      <c r="D2332" s="110"/>
    </row>
    <row r="2333" spans="1:4" ht="15">
      <c r="A2333" s="124"/>
      <c r="B2333" s="99"/>
      <c r="C2333" s="110"/>
      <c r="D2333" s="110"/>
    </row>
    <row r="2334" spans="1:4" ht="15">
      <c r="A2334" s="124"/>
      <c r="B2334" s="99"/>
      <c r="C2334" s="110"/>
      <c r="D2334" s="110"/>
    </row>
    <row r="2335" spans="1:4" ht="15">
      <c r="A2335" s="124"/>
      <c r="B2335" s="99"/>
      <c r="C2335" s="110"/>
      <c r="D2335" s="110"/>
    </row>
    <row r="2336" spans="1:4" ht="15">
      <c r="A2336" s="124"/>
      <c r="B2336" s="99"/>
      <c r="C2336" s="110"/>
      <c r="D2336" s="110"/>
    </row>
    <row r="2337" spans="1:4" ht="15">
      <c r="A2337" s="124"/>
      <c r="B2337" s="99"/>
      <c r="C2337" s="110"/>
      <c r="D2337" s="110"/>
    </row>
    <row r="2338" spans="1:4" ht="15">
      <c r="A2338" s="124"/>
      <c r="B2338" s="99"/>
      <c r="C2338" s="110"/>
      <c r="D2338" s="110"/>
    </row>
    <row r="2339" spans="1:4" ht="15">
      <c r="A2339" s="124"/>
      <c r="B2339" s="99"/>
      <c r="C2339" s="110"/>
      <c r="D2339" s="110"/>
    </row>
    <row r="2340" spans="1:4" ht="15">
      <c r="A2340" s="124"/>
      <c r="B2340" s="99"/>
      <c r="C2340" s="110"/>
      <c r="D2340" s="110"/>
    </row>
    <row r="2341" spans="1:4" ht="15">
      <c r="A2341" s="124"/>
      <c r="B2341" s="99"/>
      <c r="C2341" s="110"/>
      <c r="D2341" s="110"/>
    </row>
    <row r="2342" spans="1:4" ht="15">
      <c r="A2342" s="124"/>
      <c r="B2342" s="99"/>
      <c r="C2342" s="110"/>
      <c r="D2342" s="110"/>
    </row>
    <row r="2343" spans="1:4" ht="15">
      <c r="A2343" s="124"/>
      <c r="B2343" s="99"/>
      <c r="C2343" s="110"/>
      <c r="D2343" s="110"/>
    </row>
    <row r="2344" spans="1:4" ht="15">
      <c r="A2344" s="124"/>
      <c r="B2344" s="99"/>
      <c r="C2344" s="110"/>
      <c r="D2344" s="110"/>
    </row>
    <row r="2345" spans="1:4" ht="15">
      <c r="A2345" s="124"/>
      <c r="B2345" s="99"/>
      <c r="C2345" s="110"/>
      <c r="D2345" s="110"/>
    </row>
    <row r="2346" spans="1:4" ht="15">
      <c r="A2346" s="124"/>
      <c r="B2346" s="99"/>
      <c r="C2346" s="110"/>
      <c r="D2346" s="110"/>
    </row>
    <row r="2347" spans="1:4" ht="15">
      <c r="A2347" s="124"/>
      <c r="B2347" s="99"/>
      <c r="C2347" s="110"/>
      <c r="D2347" s="110"/>
    </row>
    <row r="2348" spans="1:4" ht="15">
      <c r="A2348" s="124"/>
      <c r="B2348" s="99"/>
      <c r="C2348" s="110"/>
      <c r="D2348" s="110"/>
    </row>
    <row r="2349" spans="1:4" ht="15">
      <c r="A2349" s="124"/>
      <c r="B2349" s="99"/>
      <c r="C2349" s="110"/>
      <c r="D2349" s="110"/>
    </row>
    <row r="2350" spans="1:4" ht="15">
      <c r="A2350" s="124"/>
      <c r="B2350" s="99"/>
      <c r="C2350" s="110"/>
      <c r="D2350" s="110"/>
    </row>
    <row r="2351" spans="1:4" ht="15">
      <c r="A2351" s="124"/>
      <c r="B2351" s="99"/>
      <c r="C2351" s="110"/>
      <c r="D2351" s="110"/>
    </row>
    <row r="2352" spans="1:4" ht="15">
      <c r="A2352" s="124"/>
      <c r="B2352" s="99"/>
      <c r="C2352" s="110"/>
      <c r="D2352" s="110"/>
    </row>
    <row r="2353" spans="1:4" ht="15">
      <c r="A2353" s="124"/>
      <c r="B2353" s="99"/>
      <c r="C2353" s="110"/>
      <c r="D2353" s="110"/>
    </row>
    <row r="2354" spans="1:4" ht="15">
      <c r="A2354" s="124"/>
      <c r="B2354" s="99"/>
      <c r="C2354" s="110"/>
      <c r="D2354" s="110"/>
    </row>
    <row r="2355" spans="1:4" ht="15">
      <c r="A2355" s="124"/>
      <c r="B2355" s="99"/>
      <c r="C2355" s="110"/>
      <c r="D2355" s="110"/>
    </row>
    <row r="2356" spans="1:4" ht="15">
      <c r="A2356" s="124"/>
      <c r="B2356" s="99"/>
      <c r="C2356" s="110"/>
      <c r="D2356" s="110"/>
    </row>
    <row r="2357" spans="1:4" ht="15">
      <c r="A2357" s="124"/>
      <c r="B2357" s="99"/>
      <c r="C2357" s="110"/>
      <c r="D2357" s="110"/>
    </row>
    <row r="2358" spans="1:4" ht="15">
      <c r="A2358" s="124"/>
      <c r="B2358" s="99"/>
      <c r="C2358" s="110"/>
      <c r="D2358" s="110"/>
    </row>
    <row r="2359" spans="1:4" ht="15">
      <c r="A2359" s="124"/>
      <c r="B2359" s="99"/>
      <c r="C2359" s="110"/>
      <c r="D2359" s="110"/>
    </row>
    <row r="2360" spans="1:4" ht="15">
      <c r="A2360" s="124"/>
      <c r="B2360" s="99"/>
      <c r="C2360" s="110"/>
      <c r="D2360" s="110"/>
    </row>
    <row r="2361" spans="1:4" ht="15">
      <c r="A2361" s="114"/>
      <c r="B2361" s="99"/>
      <c r="C2361" s="107"/>
      <c r="D2361" s="108"/>
    </row>
    <row r="2362" spans="1:4" ht="16.5" thickBot="1">
      <c r="A2362" s="121"/>
      <c r="B2362" s="125"/>
      <c r="C2362" s="122"/>
      <c r="D2362" s="123"/>
    </row>
    <row r="2363" spans="1:4" ht="15">
      <c r="A2363" s="124"/>
      <c r="B2363" s="99"/>
      <c r="C2363" s="110"/>
      <c r="D2363" s="110"/>
    </row>
    <row r="2364" spans="1:4" ht="15">
      <c r="A2364" s="124"/>
      <c r="B2364" s="99"/>
      <c r="C2364" s="110"/>
      <c r="D2364" s="110"/>
    </row>
    <row r="2365" spans="1:4" ht="15">
      <c r="A2365" s="124"/>
      <c r="B2365" s="99"/>
      <c r="C2365" s="110"/>
      <c r="D2365" s="110"/>
    </row>
    <row r="2366" spans="1:4" ht="15">
      <c r="A2366" s="124"/>
      <c r="B2366" s="99"/>
      <c r="C2366" s="110"/>
      <c r="D2366" s="110"/>
    </row>
    <row r="2367" spans="1:4" ht="15">
      <c r="A2367" s="124"/>
      <c r="B2367" s="99"/>
      <c r="C2367" s="110"/>
      <c r="D2367" s="110"/>
    </row>
    <row r="2368" spans="1:4" ht="15">
      <c r="A2368" s="124"/>
      <c r="B2368" s="99"/>
      <c r="C2368" s="110"/>
      <c r="D2368" s="110"/>
    </row>
    <row r="2369" spans="1:4" ht="15">
      <c r="A2369" s="124"/>
      <c r="B2369" s="99"/>
      <c r="C2369" s="110"/>
      <c r="D2369" s="110"/>
    </row>
    <row r="2370" spans="1:4" ht="15">
      <c r="A2370" s="124"/>
      <c r="B2370" s="99"/>
      <c r="C2370" s="110"/>
      <c r="D2370" s="110"/>
    </row>
    <row r="2371" spans="1:4" ht="15">
      <c r="A2371" s="124"/>
      <c r="B2371" s="99"/>
      <c r="C2371" s="110"/>
      <c r="D2371" s="110"/>
    </row>
    <row r="2372" spans="1:4" ht="15">
      <c r="A2372" s="124"/>
      <c r="B2372" s="99"/>
      <c r="C2372" s="110"/>
      <c r="D2372" s="110"/>
    </row>
    <row r="2373" spans="1:4" ht="15">
      <c r="A2373" s="124"/>
      <c r="B2373" s="99"/>
      <c r="C2373" s="110"/>
      <c r="D2373" s="110"/>
    </row>
    <row r="2374" spans="1:4" ht="15">
      <c r="A2374" s="124"/>
      <c r="B2374" s="99"/>
      <c r="C2374" s="110"/>
      <c r="D2374" s="110"/>
    </row>
    <row r="2375" spans="1:4" ht="15">
      <c r="A2375" s="124"/>
      <c r="B2375" s="99"/>
      <c r="C2375" s="110"/>
      <c r="D2375" s="110"/>
    </row>
    <row r="2376" spans="1:4" ht="15">
      <c r="A2376" s="124"/>
      <c r="B2376" s="99"/>
      <c r="C2376" s="110"/>
      <c r="D2376" s="110"/>
    </row>
    <row r="2377" spans="1:4" ht="15">
      <c r="A2377" s="124"/>
      <c r="B2377" s="99"/>
      <c r="C2377" s="110"/>
      <c r="D2377" s="110"/>
    </row>
    <row r="2378" spans="1:4" ht="15">
      <c r="A2378" s="124"/>
      <c r="B2378" s="99"/>
      <c r="C2378" s="110"/>
      <c r="D2378" s="110"/>
    </row>
    <row r="2379" spans="1:4" ht="15">
      <c r="A2379" s="124"/>
      <c r="B2379" s="99"/>
      <c r="C2379" s="110"/>
      <c r="D2379" s="110"/>
    </row>
    <row r="2380" spans="1:4" ht="15">
      <c r="A2380" s="124"/>
      <c r="B2380" s="99"/>
      <c r="C2380" s="110"/>
      <c r="D2380" s="110"/>
    </row>
    <row r="2381" spans="1:4" ht="15">
      <c r="A2381" s="124"/>
      <c r="B2381" s="99"/>
      <c r="C2381" s="110"/>
      <c r="D2381" s="110"/>
    </row>
    <row r="2382" spans="1:4" ht="15">
      <c r="A2382" s="124"/>
      <c r="B2382" s="99"/>
      <c r="C2382" s="110"/>
      <c r="D2382" s="110"/>
    </row>
    <row r="2383" spans="1:4" ht="15">
      <c r="A2383" s="124"/>
      <c r="B2383" s="99"/>
      <c r="C2383" s="110"/>
      <c r="D2383" s="110"/>
    </row>
    <row r="2384" spans="1:4" ht="15">
      <c r="A2384" s="124"/>
      <c r="B2384" s="99"/>
      <c r="C2384" s="110"/>
      <c r="D2384" s="110"/>
    </row>
    <row r="2385" spans="1:4" ht="15">
      <c r="A2385" s="124"/>
      <c r="B2385" s="99"/>
      <c r="C2385" s="110"/>
      <c r="D2385" s="110"/>
    </row>
    <row r="2386" spans="1:4" ht="15">
      <c r="A2386" s="124"/>
      <c r="B2386" s="99"/>
      <c r="C2386" s="110"/>
      <c r="D2386" s="110"/>
    </row>
    <row r="2387" spans="1:4" ht="15">
      <c r="A2387" s="124"/>
      <c r="B2387" s="99"/>
      <c r="C2387" s="110"/>
      <c r="D2387" s="110"/>
    </row>
    <row r="2388" spans="1:4" ht="15">
      <c r="A2388" s="124"/>
      <c r="B2388" s="99"/>
      <c r="C2388" s="110"/>
      <c r="D2388" s="110"/>
    </row>
    <row r="2389" spans="1:4" ht="15">
      <c r="A2389" s="124"/>
      <c r="B2389" s="99"/>
      <c r="C2389" s="110"/>
      <c r="D2389" s="110"/>
    </row>
    <row r="2390" spans="1:4" ht="15">
      <c r="A2390" s="124"/>
      <c r="B2390" s="99"/>
      <c r="C2390" s="110"/>
      <c r="D2390" s="110"/>
    </row>
    <row r="2391" spans="1:4" ht="15">
      <c r="A2391" s="124"/>
      <c r="B2391" s="99"/>
      <c r="C2391" s="110"/>
      <c r="D2391" s="110"/>
    </row>
    <row r="2392" spans="1:4" ht="15">
      <c r="A2392" s="124"/>
      <c r="B2392" s="99"/>
      <c r="C2392" s="110"/>
      <c r="D2392" s="110"/>
    </row>
    <row r="2393" spans="1:4" ht="15">
      <c r="A2393" s="124"/>
      <c r="B2393" s="99"/>
      <c r="C2393" s="110"/>
      <c r="D2393" s="110"/>
    </row>
    <row r="2394" spans="1:4" ht="15">
      <c r="A2394" s="124"/>
      <c r="B2394" s="99"/>
      <c r="C2394" s="110"/>
      <c r="D2394" s="110"/>
    </row>
    <row r="2395" spans="1:4" ht="15">
      <c r="A2395" s="124"/>
      <c r="B2395" s="99"/>
      <c r="C2395" s="110"/>
      <c r="D2395" s="110"/>
    </row>
    <row r="2396" spans="1:4" ht="15">
      <c r="A2396" s="124"/>
      <c r="B2396" s="99"/>
      <c r="C2396" s="110"/>
      <c r="D2396" s="110"/>
    </row>
    <row r="2397" spans="1:4" ht="15">
      <c r="A2397" s="124"/>
      <c r="B2397" s="99"/>
      <c r="C2397" s="110"/>
      <c r="D2397" s="110"/>
    </row>
    <row r="2398" spans="1:4" ht="15">
      <c r="A2398" s="124"/>
      <c r="B2398" s="99"/>
      <c r="C2398" s="110"/>
      <c r="D2398" s="110"/>
    </row>
    <row r="2399" spans="1:4" ht="15">
      <c r="A2399" s="124"/>
      <c r="B2399" s="99"/>
      <c r="C2399" s="110"/>
      <c r="D2399" s="110"/>
    </row>
    <row r="2400" spans="1:4" ht="15">
      <c r="A2400" s="124"/>
      <c r="B2400" s="99"/>
      <c r="C2400" s="110"/>
      <c r="D2400" s="110"/>
    </row>
    <row r="2401" spans="1:4" ht="15">
      <c r="A2401" s="124"/>
      <c r="B2401" s="99"/>
      <c r="C2401" s="110"/>
      <c r="D2401" s="110"/>
    </row>
    <row r="2402" spans="1:4" ht="15">
      <c r="A2402" s="124"/>
      <c r="B2402" s="99"/>
      <c r="C2402" s="110"/>
      <c r="D2402" s="110"/>
    </row>
    <row r="2403" spans="1:4" ht="15">
      <c r="A2403" s="124"/>
      <c r="B2403" s="99"/>
      <c r="C2403" s="110"/>
      <c r="D2403" s="110"/>
    </row>
    <row r="2404" spans="1:4" ht="15">
      <c r="A2404" s="124"/>
      <c r="B2404" s="99"/>
      <c r="C2404" s="110"/>
      <c r="D2404" s="110"/>
    </row>
    <row r="2405" spans="1:4" ht="15">
      <c r="A2405" s="124"/>
      <c r="B2405" s="99"/>
      <c r="C2405" s="110"/>
      <c r="D2405" s="110"/>
    </row>
    <row r="2406" spans="1:4" ht="15">
      <c r="A2406" s="124"/>
      <c r="B2406" s="99"/>
      <c r="C2406" s="110"/>
      <c r="D2406" s="110"/>
    </row>
    <row r="2407" spans="1:4" ht="15">
      <c r="A2407" s="124"/>
      <c r="B2407" s="99"/>
      <c r="C2407" s="110"/>
      <c r="D2407" s="110"/>
    </row>
    <row r="2408" spans="1:4" ht="15">
      <c r="A2408" s="124"/>
      <c r="B2408" s="99"/>
      <c r="C2408" s="110"/>
      <c r="D2408" s="110"/>
    </row>
    <row r="2409" spans="1:4" ht="15">
      <c r="A2409" s="124"/>
      <c r="B2409" s="99"/>
      <c r="C2409" s="110"/>
      <c r="D2409" s="110"/>
    </row>
    <row r="2410" spans="1:4" ht="15">
      <c r="A2410" s="124"/>
      <c r="B2410" s="99"/>
      <c r="C2410" s="110"/>
      <c r="D2410" s="110"/>
    </row>
    <row r="2411" spans="1:4" ht="15">
      <c r="A2411" s="124"/>
      <c r="B2411" s="99"/>
      <c r="C2411" s="110"/>
      <c r="D2411" s="110"/>
    </row>
    <row r="2412" spans="1:4" ht="15">
      <c r="A2412" s="124"/>
      <c r="B2412" s="99"/>
      <c r="C2412" s="110"/>
      <c r="D2412" s="110"/>
    </row>
    <row r="2413" spans="1:4" ht="15">
      <c r="A2413" s="124"/>
      <c r="B2413" s="99"/>
      <c r="C2413" s="110"/>
      <c r="D2413" s="110"/>
    </row>
    <row r="2414" spans="1:4" ht="15">
      <c r="A2414" s="124"/>
      <c r="B2414" s="99"/>
      <c r="C2414" s="110"/>
      <c r="D2414" s="110"/>
    </row>
    <row r="2415" spans="1:4" ht="15">
      <c r="A2415" s="124"/>
      <c r="B2415" s="99"/>
      <c r="C2415" s="110"/>
      <c r="D2415" s="110"/>
    </row>
    <row r="2416" spans="1:4" ht="15">
      <c r="A2416" s="124"/>
      <c r="B2416" s="99"/>
      <c r="C2416" s="110"/>
      <c r="D2416" s="110"/>
    </row>
    <row r="2417" spans="1:4" ht="15">
      <c r="A2417" s="124"/>
      <c r="B2417" s="99"/>
      <c r="C2417" s="110"/>
      <c r="D2417" s="110"/>
    </row>
    <row r="2418" spans="1:4" ht="15">
      <c r="A2418" s="124"/>
      <c r="B2418" s="99"/>
      <c r="C2418" s="110"/>
      <c r="D2418" s="110"/>
    </row>
    <row r="2419" spans="1:4" ht="15">
      <c r="A2419" s="124"/>
      <c r="B2419" s="99"/>
      <c r="C2419" s="110"/>
      <c r="D2419" s="110"/>
    </row>
    <row r="2420" spans="1:4" ht="15">
      <c r="A2420" s="124"/>
      <c r="B2420" s="99"/>
      <c r="C2420" s="110"/>
      <c r="D2420" s="110"/>
    </row>
    <row r="2421" spans="1:4" ht="15">
      <c r="A2421" s="124"/>
      <c r="B2421" s="99"/>
      <c r="C2421" s="110"/>
      <c r="D2421" s="110"/>
    </row>
    <row r="2422" spans="1:4" ht="15">
      <c r="A2422" s="124"/>
      <c r="B2422" s="99"/>
      <c r="C2422" s="110"/>
      <c r="D2422" s="110"/>
    </row>
    <row r="2423" spans="1:4" ht="15">
      <c r="A2423" s="124"/>
      <c r="B2423" s="99"/>
      <c r="C2423" s="110"/>
      <c r="D2423" s="110"/>
    </row>
    <row r="2424" spans="1:4" ht="15">
      <c r="A2424" s="124"/>
      <c r="B2424" s="99"/>
      <c r="C2424" s="110"/>
      <c r="D2424" s="110"/>
    </row>
    <row r="2425" spans="1:4" ht="15">
      <c r="A2425" s="124"/>
      <c r="B2425" s="99"/>
      <c r="C2425" s="110"/>
      <c r="D2425" s="110"/>
    </row>
    <row r="2426" spans="1:4" ht="15">
      <c r="A2426" s="124"/>
      <c r="B2426" s="99"/>
      <c r="C2426" s="110"/>
      <c r="D2426" s="110"/>
    </row>
    <row r="2427" spans="1:4" ht="15">
      <c r="A2427" s="124"/>
      <c r="B2427" s="99"/>
      <c r="C2427" s="110"/>
      <c r="D2427" s="110"/>
    </row>
    <row r="2428" spans="1:4" ht="15">
      <c r="A2428" s="124"/>
      <c r="B2428" s="99"/>
      <c r="C2428" s="110"/>
      <c r="D2428" s="110"/>
    </row>
    <row r="2429" spans="1:4" ht="15">
      <c r="A2429" s="124"/>
      <c r="B2429" s="99"/>
      <c r="C2429" s="110"/>
      <c r="D2429" s="110"/>
    </row>
    <row r="2430" spans="1:4" ht="15">
      <c r="A2430" s="124"/>
      <c r="B2430" s="99"/>
      <c r="C2430" s="110"/>
      <c r="D2430" s="110"/>
    </row>
    <row r="2431" spans="1:4" ht="15">
      <c r="A2431" s="124"/>
      <c r="B2431" s="99"/>
      <c r="C2431" s="110"/>
      <c r="D2431" s="110"/>
    </row>
    <row r="2432" spans="1:4" ht="15">
      <c r="A2432" s="124"/>
      <c r="B2432" s="99"/>
      <c r="C2432" s="110"/>
      <c r="D2432" s="110"/>
    </row>
    <row r="2433" spans="1:4" ht="15">
      <c r="A2433" s="124"/>
      <c r="B2433" s="99"/>
      <c r="C2433" s="110"/>
      <c r="D2433" s="110"/>
    </row>
    <row r="2434" spans="1:4" ht="15">
      <c r="A2434" s="124"/>
      <c r="B2434" s="99"/>
      <c r="C2434" s="110"/>
      <c r="D2434" s="110"/>
    </row>
    <row r="2435" spans="1:4" ht="15">
      <c r="A2435" s="124"/>
      <c r="B2435" s="99"/>
      <c r="C2435" s="110"/>
      <c r="D2435" s="110"/>
    </row>
    <row r="2436" spans="1:4" ht="15">
      <c r="A2436" s="124"/>
      <c r="B2436" s="99"/>
      <c r="C2436" s="110"/>
      <c r="D2436" s="110"/>
    </row>
    <row r="2437" spans="1:4" ht="15">
      <c r="A2437" s="124"/>
      <c r="B2437" s="99"/>
      <c r="C2437" s="110"/>
      <c r="D2437" s="110"/>
    </row>
    <row r="2438" spans="1:4" ht="15">
      <c r="A2438" s="124"/>
      <c r="B2438" s="99"/>
      <c r="C2438" s="110"/>
      <c r="D2438" s="110"/>
    </row>
    <row r="2439" spans="1:4" ht="15">
      <c r="A2439" s="124"/>
      <c r="B2439" s="99"/>
      <c r="C2439" s="110"/>
      <c r="D2439" s="110"/>
    </row>
    <row r="2440" spans="1:4" ht="15">
      <c r="A2440" s="124"/>
      <c r="B2440" s="99"/>
      <c r="C2440" s="110"/>
      <c r="D2440" s="110"/>
    </row>
    <row r="2441" spans="1:4" ht="15">
      <c r="A2441" s="124"/>
      <c r="B2441" s="99"/>
      <c r="C2441" s="110"/>
      <c r="D2441" s="110"/>
    </row>
    <row r="2442" spans="1:4" ht="15">
      <c r="A2442" s="124"/>
      <c r="B2442" s="99"/>
      <c r="C2442" s="110"/>
      <c r="D2442" s="110"/>
    </row>
    <row r="2443" spans="1:4" ht="15">
      <c r="A2443" s="124"/>
      <c r="B2443" s="99"/>
      <c r="C2443" s="110"/>
      <c r="D2443" s="110"/>
    </row>
    <row r="2444" spans="1:4" ht="15">
      <c r="A2444" s="124"/>
      <c r="B2444" s="99"/>
      <c r="C2444" s="110"/>
      <c r="D2444" s="110"/>
    </row>
    <row r="2445" spans="1:4" ht="15">
      <c r="A2445" s="124"/>
      <c r="B2445" s="99"/>
      <c r="C2445" s="110"/>
      <c r="D2445" s="110"/>
    </row>
    <row r="2446" spans="1:4" ht="15">
      <c r="A2446" s="124"/>
      <c r="B2446" s="99"/>
      <c r="C2446" s="110"/>
      <c r="D2446" s="110"/>
    </row>
    <row r="2447" spans="1:4" ht="15">
      <c r="A2447" s="124"/>
      <c r="B2447" s="99"/>
      <c r="C2447" s="110"/>
      <c r="D2447" s="110"/>
    </row>
    <row r="2448" spans="1:4" ht="15">
      <c r="A2448" s="124"/>
      <c r="B2448" s="99"/>
      <c r="C2448" s="110"/>
      <c r="D2448" s="110"/>
    </row>
    <row r="2449" spans="1:4" ht="15">
      <c r="A2449" s="124"/>
      <c r="B2449" s="99"/>
      <c r="C2449" s="110"/>
      <c r="D2449" s="110"/>
    </row>
    <row r="2450" spans="1:4" ht="15">
      <c r="A2450" s="124"/>
      <c r="B2450" s="99"/>
      <c r="C2450" s="110"/>
      <c r="D2450" s="110"/>
    </row>
    <row r="2451" spans="1:4" ht="15">
      <c r="A2451" s="124"/>
      <c r="B2451" s="99"/>
      <c r="C2451" s="110"/>
      <c r="D2451" s="110"/>
    </row>
    <row r="2452" spans="1:4" ht="15">
      <c r="A2452" s="124"/>
      <c r="B2452" s="99"/>
      <c r="C2452" s="110"/>
      <c r="D2452" s="110"/>
    </row>
    <row r="2453" spans="1:4" ht="15">
      <c r="A2453" s="124"/>
      <c r="B2453" s="99"/>
      <c r="C2453" s="110"/>
      <c r="D2453" s="110"/>
    </row>
    <row r="2454" spans="1:4" ht="15">
      <c r="A2454" s="124"/>
      <c r="B2454" s="99"/>
      <c r="C2454" s="110"/>
      <c r="D2454" s="110"/>
    </row>
    <row r="2455" spans="1:4" ht="15">
      <c r="A2455" s="124"/>
      <c r="B2455" s="99"/>
      <c r="C2455" s="110"/>
      <c r="D2455" s="110"/>
    </row>
    <row r="2456" spans="1:4" ht="15">
      <c r="A2456" s="124"/>
      <c r="B2456" s="99"/>
      <c r="C2456" s="110"/>
      <c r="D2456" s="110"/>
    </row>
    <row r="2457" spans="1:4" ht="15">
      <c r="A2457" s="124"/>
      <c r="B2457" s="99"/>
      <c r="C2457" s="110"/>
      <c r="D2457" s="110"/>
    </row>
    <row r="2458" spans="1:4" ht="15">
      <c r="A2458" s="124"/>
      <c r="B2458" s="99"/>
      <c r="C2458" s="110"/>
      <c r="D2458" s="110"/>
    </row>
    <row r="2459" spans="1:4" ht="15">
      <c r="A2459" s="124"/>
      <c r="B2459" s="99"/>
      <c r="C2459" s="110"/>
      <c r="D2459" s="110"/>
    </row>
    <row r="2460" spans="1:4" ht="15">
      <c r="A2460" s="124"/>
      <c r="B2460" s="99"/>
      <c r="C2460" s="110"/>
      <c r="D2460" s="110"/>
    </row>
    <row r="2461" spans="1:4" ht="15">
      <c r="A2461" s="124"/>
      <c r="B2461" s="99"/>
      <c r="C2461" s="110"/>
      <c r="D2461" s="110"/>
    </row>
    <row r="2462" spans="1:4" ht="15">
      <c r="A2462" s="124"/>
      <c r="B2462" s="99"/>
      <c r="C2462" s="110"/>
      <c r="D2462" s="110"/>
    </row>
    <row r="2463" spans="1:4" ht="15">
      <c r="A2463" s="124"/>
      <c r="B2463" s="126"/>
      <c r="C2463" s="110"/>
      <c r="D2463" s="110"/>
    </row>
    <row r="2464" spans="1:4" ht="15">
      <c r="A2464" s="124"/>
      <c r="B2464" s="99"/>
      <c r="C2464" s="110"/>
      <c r="D2464" s="110"/>
    </row>
    <row r="2465" spans="1:4" ht="15">
      <c r="A2465" s="124"/>
      <c r="B2465" s="112"/>
      <c r="C2465" s="110"/>
      <c r="D2465" s="110"/>
    </row>
    <row r="2466" spans="1:4" ht="15">
      <c r="A2466" s="124"/>
      <c r="B2466" s="112"/>
      <c r="C2466" s="110"/>
      <c r="D2466" s="110"/>
    </row>
    <row r="2467" spans="1:4" ht="15">
      <c r="A2467" s="124"/>
      <c r="B2467" s="99"/>
      <c r="C2467" s="110"/>
      <c r="D2467" s="110"/>
    </row>
    <row r="2468" spans="1:4" ht="15">
      <c r="A2468" s="124"/>
      <c r="B2468" s="99"/>
      <c r="C2468" s="110"/>
      <c r="D2468" s="110"/>
    </row>
    <row r="2469" spans="1:4" ht="15">
      <c r="A2469" s="124"/>
      <c r="B2469" s="99"/>
      <c r="C2469" s="110"/>
      <c r="D2469" s="110"/>
    </row>
    <row r="2470" spans="1:4" ht="15">
      <c r="A2470" s="124"/>
      <c r="B2470" s="99"/>
      <c r="C2470" s="110"/>
      <c r="D2470" s="110"/>
    </row>
    <row r="2471" spans="1:4" ht="15">
      <c r="A2471" s="124"/>
      <c r="B2471" s="99"/>
      <c r="C2471" s="110"/>
      <c r="D2471" s="110"/>
    </row>
    <row r="2472" spans="1:4" ht="15">
      <c r="A2472" s="124"/>
      <c r="B2472" s="99"/>
      <c r="C2472" s="110"/>
      <c r="D2472" s="110"/>
    </row>
    <row r="2473" spans="1:4" ht="15">
      <c r="A2473" s="124"/>
      <c r="B2473" s="99"/>
      <c r="C2473" s="110"/>
      <c r="D2473" s="110"/>
    </row>
    <row r="2474" spans="1:4" ht="15">
      <c r="A2474" s="124"/>
      <c r="B2474" s="99"/>
      <c r="C2474" s="110"/>
      <c r="D2474" s="110"/>
    </row>
    <row r="2475" spans="1:4" ht="15">
      <c r="A2475" s="124"/>
      <c r="B2475" s="99"/>
      <c r="C2475" s="110"/>
      <c r="D2475" s="110"/>
    </row>
    <row r="2476" spans="1:4" ht="15">
      <c r="A2476" s="124"/>
      <c r="B2476" s="99"/>
      <c r="C2476" s="110"/>
      <c r="D2476" s="110"/>
    </row>
    <row r="2477" spans="1:4" ht="15">
      <c r="A2477" s="124"/>
      <c r="B2477" s="99"/>
      <c r="C2477" s="110"/>
      <c r="D2477" s="110"/>
    </row>
    <row r="2478" spans="1:4" ht="15">
      <c r="A2478" s="124"/>
      <c r="B2478" s="99"/>
      <c r="C2478" s="110"/>
      <c r="D2478" s="110"/>
    </row>
    <row r="2479" spans="1:4" ht="15">
      <c r="A2479" s="124"/>
      <c r="B2479" s="99"/>
      <c r="C2479" s="110"/>
      <c r="D2479" s="110"/>
    </row>
    <row r="2480" spans="1:4" ht="15">
      <c r="A2480" s="124"/>
      <c r="B2480" s="99"/>
      <c r="C2480" s="110"/>
      <c r="D2480" s="110"/>
    </row>
    <row r="2481" spans="1:4" ht="15">
      <c r="A2481" s="124"/>
      <c r="B2481" s="99"/>
      <c r="C2481" s="110"/>
      <c r="D2481" s="110"/>
    </row>
    <row r="2482" spans="1:4" ht="15">
      <c r="A2482" s="124"/>
      <c r="B2482" s="99"/>
      <c r="C2482" s="110"/>
      <c r="D2482" s="110"/>
    </row>
    <row r="2483" spans="1:4" ht="15">
      <c r="A2483" s="124"/>
      <c r="B2483" s="99"/>
      <c r="C2483" s="110"/>
      <c r="D2483" s="110"/>
    </row>
    <row r="2484" spans="1:4" ht="15">
      <c r="A2484" s="124"/>
      <c r="B2484" s="99"/>
      <c r="C2484" s="110"/>
      <c r="D2484" s="110"/>
    </row>
    <row r="2485" spans="1:4" ht="15">
      <c r="A2485" s="124"/>
      <c r="B2485" s="99"/>
      <c r="C2485" s="110"/>
      <c r="D2485" s="110"/>
    </row>
    <row r="2486" spans="1:4" ht="15">
      <c r="A2486" s="124"/>
      <c r="B2486" s="99"/>
      <c r="C2486" s="110"/>
      <c r="D2486" s="110"/>
    </row>
    <row r="2487" spans="1:4" ht="15">
      <c r="A2487" s="124"/>
      <c r="B2487" s="99"/>
      <c r="C2487" s="110"/>
      <c r="D2487" s="110"/>
    </row>
  </sheetData>
  <printOptions horizontalCentered="1"/>
  <pageMargins left="0.7" right="0.7" top="0.75" bottom="0.75" header="0.3" footer="0.3"/>
  <pageSetup horizontalDpi="600" verticalDpi="600" orientation="portrait" paperSize="9" r:id="rId2"/>
  <headerFooter>
    <oddHeader>&amp;L&amp;8SSZ 18_25
Seznam strojů a zařízení&amp;C&amp;8Oprava stávajících pokojů Bertiných lázní Třeboň - Objekt "E"
VZDUCHOTECHNIKA&amp;R&amp;G</oddHeader>
    <oddFooter>&amp;CStránka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U1398"/>
  <sheetViews>
    <sheetView showGridLines="0" workbookViewId="0" topLeftCell="A1">
      <pane ySplit="13" topLeftCell="A477" activePane="bottomLeft" state="frozen"/>
      <selection pane="bottomLeft" activeCell="I483" sqref="I483"/>
    </sheetView>
  </sheetViews>
  <sheetFormatPr defaultColWidth="9.140625" defaultRowHeight="15"/>
  <cols>
    <col min="1" max="1" width="5.57421875" style="505" customWidth="1"/>
    <col min="2" max="2" width="4.421875" style="505" customWidth="1"/>
    <col min="3" max="3" width="4.7109375" style="505" customWidth="1"/>
    <col min="4" max="4" width="12.7109375" style="505" customWidth="1"/>
    <col min="5" max="5" width="55.57421875" style="505" customWidth="1"/>
    <col min="6" max="6" width="4.7109375" style="505" customWidth="1"/>
    <col min="7" max="7" width="9.8515625" style="505" customWidth="1"/>
    <col min="8" max="8" width="9.7109375" style="505" customWidth="1"/>
    <col min="9" max="9" width="13.57421875" style="505" customWidth="1"/>
    <col min="10" max="10" width="10.57421875" style="505" hidden="1" customWidth="1"/>
    <col min="11" max="11" width="10.8515625" style="505" hidden="1" customWidth="1"/>
    <col min="12" max="12" width="9.7109375" style="505" hidden="1" customWidth="1"/>
    <col min="13" max="13" width="11.57421875" style="505" hidden="1" customWidth="1"/>
    <col min="14" max="14" width="5.28125" style="505" customWidth="1"/>
    <col min="15" max="15" width="7.00390625" style="505" hidden="1" customWidth="1"/>
    <col min="16" max="16" width="7.28125" style="505" hidden="1" customWidth="1"/>
    <col min="17" max="19" width="9.140625" style="505" hidden="1" customWidth="1"/>
    <col min="20" max="20" width="18.7109375" style="505" hidden="1" customWidth="1"/>
    <col min="21" max="256" width="9.140625" style="505" customWidth="1"/>
    <col min="257" max="257" width="5.57421875" style="505" customWidth="1"/>
    <col min="258" max="258" width="4.421875" style="505" customWidth="1"/>
    <col min="259" max="259" width="4.7109375" style="505" customWidth="1"/>
    <col min="260" max="260" width="12.7109375" style="505" customWidth="1"/>
    <col min="261" max="261" width="55.57421875" style="505" customWidth="1"/>
    <col min="262" max="262" width="4.7109375" style="505" customWidth="1"/>
    <col min="263" max="263" width="9.8515625" style="505" customWidth="1"/>
    <col min="264" max="264" width="9.7109375" style="505" customWidth="1"/>
    <col min="265" max="265" width="13.57421875" style="505" customWidth="1"/>
    <col min="266" max="269" width="9.140625" style="505" hidden="1" customWidth="1"/>
    <col min="270" max="270" width="5.28125" style="505" customWidth="1"/>
    <col min="271" max="276" width="9.140625" style="505" hidden="1" customWidth="1"/>
    <col min="277" max="512" width="9.140625" style="505" customWidth="1"/>
    <col min="513" max="513" width="5.57421875" style="505" customWidth="1"/>
    <col min="514" max="514" width="4.421875" style="505" customWidth="1"/>
    <col min="515" max="515" width="4.7109375" style="505" customWidth="1"/>
    <col min="516" max="516" width="12.7109375" style="505" customWidth="1"/>
    <col min="517" max="517" width="55.57421875" style="505" customWidth="1"/>
    <col min="518" max="518" width="4.7109375" style="505" customWidth="1"/>
    <col min="519" max="519" width="9.8515625" style="505" customWidth="1"/>
    <col min="520" max="520" width="9.7109375" style="505" customWidth="1"/>
    <col min="521" max="521" width="13.57421875" style="505" customWidth="1"/>
    <col min="522" max="525" width="9.140625" style="505" hidden="1" customWidth="1"/>
    <col min="526" max="526" width="5.28125" style="505" customWidth="1"/>
    <col min="527" max="532" width="9.140625" style="505" hidden="1" customWidth="1"/>
    <col min="533" max="768" width="9.140625" style="505" customWidth="1"/>
    <col min="769" max="769" width="5.57421875" style="505" customWidth="1"/>
    <col min="770" max="770" width="4.421875" style="505" customWidth="1"/>
    <col min="771" max="771" width="4.7109375" style="505" customWidth="1"/>
    <col min="772" max="772" width="12.7109375" style="505" customWidth="1"/>
    <col min="773" max="773" width="55.57421875" style="505" customWidth="1"/>
    <col min="774" max="774" width="4.7109375" style="505" customWidth="1"/>
    <col min="775" max="775" width="9.8515625" style="505" customWidth="1"/>
    <col min="776" max="776" width="9.7109375" style="505" customWidth="1"/>
    <col min="777" max="777" width="13.57421875" style="505" customWidth="1"/>
    <col min="778" max="781" width="9.140625" style="505" hidden="1" customWidth="1"/>
    <col min="782" max="782" width="5.28125" style="505" customWidth="1"/>
    <col min="783" max="788" width="9.140625" style="505" hidden="1" customWidth="1"/>
    <col min="789" max="1024" width="9.140625" style="505" customWidth="1"/>
    <col min="1025" max="1025" width="5.57421875" style="505" customWidth="1"/>
    <col min="1026" max="1026" width="4.421875" style="505" customWidth="1"/>
    <col min="1027" max="1027" width="4.7109375" style="505" customWidth="1"/>
    <col min="1028" max="1028" width="12.7109375" style="505" customWidth="1"/>
    <col min="1029" max="1029" width="55.57421875" style="505" customWidth="1"/>
    <col min="1030" max="1030" width="4.7109375" style="505" customWidth="1"/>
    <col min="1031" max="1031" width="9.8515625" style="505" customWidth="1"/>
    <col min="1032" max="1032" width="9.7109375" style="505" customWidth="1"/>
    <col min="1033" max="1033" width="13.57421875" style="505" customWidth="1"/>
    <col min="1034" max="1037" width="9.140625" style="505" hidden="1" customWidth="1"/>
    <col min="1038" max="1038" width="5.28125" style="505" customWidth="1"/>
    <col min="1039" max="1044" width="9.140625" style="505" hidden="1" customWidth="1"/>
    <col min="1045" max="1280" width="9.140625" style="505" customWidth="1"/>
    <col min="1281" max="1281" width="5.57421875" style="505" customWidth="1"/>
    <col min="1282" max="1282" width="4.421875" style="505" customWidth="1"/>
    <col min="1283" max="1283" width="4.7109375" style="505" customWidth="1"/>
    <col min="1284" max="1284" width="12.7109375" style="505" customWidth="1"/>
    <col min="1285" max="1285" width="55.57421875" style="505" customWidth="1"/>
    <col min="1286" max="1286" width="4.7109375" style="505" customWidth="1"/>
    <col min="1287" max="1287" width="9.8515625" style="505" customWidth="1"/>
    <col min="1288" max="1288" width="9.7109375" style="505" customWidth="1"/>
    <col min="1289" max="1289" width="13.57421875" style="505" customWidth="1"/>
    <col min="1290" max="1293" width="9.140625" style="505" hidden="1" customWidth="1"/>
    <col min="1294" max="1294" width="5.28125" style="505" customWidth="1"/>
    <col min="1295" max="1300" width="9.140625" style="505" hidden="1" customWidth="1"/>
    <col min="1301" max="1536" width="9.140625" style="505" customWidth="1"/>
    <col min="1537" max="1537" width="5.57421875" style="505" customWidth="1"/>
    <col min="1538" max="1538" width="4.421875" style="505" customWidth="1"/>
    <col min="1539" max="1539" width="4.7109375" style="505" customWidth="1"/>
    <col min="1540" max="1540" width="12.7109375" style="505" customWidth="1"/>
    <col min="1541" max="1541" width="55.57421875" style="505" customWidth="1"/>
    <col min="1542" max="1542" width="4.7109375" style="505" customWidth="1"/>
    <col min="1543" max="1543" width="9.8515625" style="505" customWidth="1"/>
    <col min="1544" max="1544" width="9.7109375" style="505" customWidth="1"/>
    <col min="1545" max="1545" width="13.57421875" style="505" customWidth="1"/>
    <col min="1546" max="1549" width="9.140625" style="505" hidden="1" customWidth="1"/>
    <col min="1550" max="1550" width="5.28125" style="505" customWidth="1"/>
    <col min="1551" max="1556" width="9.140625" style="505" hidden="1" customWidth="1"/>
    <col min="1557" max="1792" width="9.140625" style="505" customWidth="1"/>
    <col min="1793" max="1793" width="5.57421875" style="505" customWidth="1"/>
    <col min="1794" max="1794" width="4.421875" style="505" customWidth="1"/>
    <col min="1795" max="1795" width="4.7109375" style="505" customWidth="1"/>
    <col min="1796" max="1796" width="12.7109375" style="505" customWidth="1"/>
    <col min="1797" max="1797" width="55.57421875" style="505" customWidth="1"/>
    <col min="1798" max="1798" width="4.7109375" style="505" customWidth="1"/>
    <col min="1799" max="1799" width="9.8515625" style="505" customWidth="1"/>
    <col min="1800" max="1800" width="9.7109375" style="505" customWidth="1"/>
    <col min="1801" max="1801" width="13.57421875" style="505" customWidth="1"/>
    <col min="1802" max="1805" width="9.140625" style="505" hidden="1" customWidth="1"/>
    <col min="1806" max="1806" width="5.28125" style="505" customWidth="1"/>
    <col min="1807" max="1812" width="9.140625" style="505" hidden="1" customWidth="1"/>
    <col min="1813" max="2048" width="9.140625" style="505" customWidth="1"/>
    <col min="2049" max="2049" width="5.57421875" style="505" customWidth="1"/>
    <col min="2050" max="2050" width="4.421875" style="505" customWidth="1"/>
    <col min="2051" max="2051" width="4.7109375" style="505" customWidth="1"/>
    <col min="2052" max="2052" width="12.7109375" style="505" customWidth="1"/>
    <col min="2053" max="2053" width="55.57421875" style="505" customWidth="1"/>
    <col min="2054" max="2054" width="4.7109375" style="505" customWidth="1"/>
    <col min="2055" max="2055" width="9.8515625" style="505" customWidth="1"/>
    <col min="2056" max="2056" width="9.7109375" style="505" customWidth="1"/>
    <col min="2057" max="2057" width="13.57421875" style="505" customWidth="1"/>
    <col min="2058" max="2061" width="9.140625" style="505" hidden="1" customWidth="1"/>
    <col min="2062" max="2062" width="5.28125" style="505" customWidth="1"/>
    <col min="2063" max="2068" width="9.140625" style="505" hidden="1" customWidth="1"/>
    <col min="2069" max="2304" width="9.140625" style="505" customWidth="1"/>
    <col min="2305" max="2305" width="5.57421875" style="505" customWidth="1"/>
    <col min="2306" max="2306" width="4.421875" style="505" customWidth="1"/>
    <col min="2307" max="2307" width="4.7109375" style="505" customWidth="1"/>
    <col min="2308" max="2308" width="12.7109375" style="505" customWidth="1"/>
    <col min="2309" max="2309" width="55.57421875" style="505" customWidth="1"/>
    <col min="2310" max="2310" width="4.7109375" style="505" customWidth="1"/>
    <col min="2311" max="2311" width="9.8515625" style="505" customWidth="1"/>
    <col min="2312" max="2312" width="9.7109375" style="505" customWidth="1"/>
    <col min="2313" max="2313" width="13.57421875" style="505" customWidth="1"/>
    <col min="2314" max="2317" width="9.140625" style="505" hidden="1" customWidth="1"/>
    <col min="2318" max="2318" width="5.28125" style="505" customWidth="1"/>
    <col min="2319" max="2324" width="9.140625" style="505" hidden="1" customWidth="1"/>
    <col min="2325" max="2560" width="9.140625" style="505" customWidth="1"/>
    <col min="2561" max="2561" width="5.57421875" style="505" customWidth="1"/>
    <col min="2562" max="2562" width="4.421875" style="505" customWidth="1"/>
    <col min="2563" max="2563" width="4.7109375" style="505" customWidth="1"/>
    <col min="2564" max="2564" width="12.7109375" style="505" customWidth="1"/>
    <col min="2565" max="2565" width="55.57421875" style="505" customWidth="1"/>
    <col min="2566" max="2566" width="4.7109375" style="505" customWidth="1"/>
    <col min="2567" max="2567" width="9.8515625" style="505" customWidth="1"/>
    <col min="2568" max="2568" width="9.7109375" style="505" customWidth="1"/>
    <col min="2569" max="2569" width="13.57421875" style="505" customWidth="1"/>
    <col min="2570" max="2573" width="9.140625" style="505" hidden="1" customWidth="1"/>
    <col min="2574" max="2574" width="5.28125" style="505" customWidth="1"/>
    <col min="2575" max="2580" width="9.140625" style="505" hidden="1" customWidth="1"/>
    <col min="2581" max="2816" width="9.140625" style="505" customWidth="1"/>
    <col min="2817" max="2817" width="5.57421875" style="505" customWidth="1"/>
    <col min="2818" max="2818" width="4.421875" style="505" customWidth="1"/>
    <col min="2819" max="2819" width="4.7109375" style="505" customWidth="1"/>
    <col min="2820" max="2820" width="12.7109375" style="505" customWidth="1"/>
    <col min="2821" max="2821" width="55.57421875" style="505" customWidth="1"/>
    <col min="2822" max="2822" width="4.7109375" style="505" customWidth="1"/>
    <col min="2823" max="2823" width="9.8515625" style="505" customWidth="1"/>
    <col min="2824" max="2824" width="9.7109375" style="505" customWidth="1"/>
    <col min="2825" max="2825" width="13.57421875" style="505" customWidth="1"/>
    <col min="2826" max="2829" width="9.140625" style="505" hidden="1" customWidth="1"/>
    <col min="2830" max="2830" width="5.28125" style="505" customWidth="1"/>
    <col min="2831" max="2836" width="9.140625" style="505" hidden="1" customWidth="1"/>
    <col min="2837" max="3072" width="9.140625" style="505" customWidth="1"/>
    <col min="3073" max="3073" width="5.57421875" style="505" customWidth="1"/>
    <col min="3074" max="3074" width="4.421875" style="505" customWidth="1"/>
    <col min="3075" max="3075" width="4.7109375" style="505" customWidth="1"/>
    <col min="3076" max="3076" width="12.7109375" style="505" customWidth="1"/>
    <col min="3077" max="3077" width="55.57421875" style="505" customWidth="1"/>
    <col min="3078" max="3078" width="4.7109375" style="505" customWidth="1"/>
    <col min="3079" max="3079" width="9.8515625" style="505" customWidth="1"/>
    <col min="3080" max="3080" width="9.7109375" style="505" customWidth="1"/>
    <col min="3081" max="3081" width="13.57421875" style="505" customWidth="1"/>
    <col min="3082" max="3085" width="9.140625" style="505" hidden="1" customWidth="1"/>
    <col min="3086" max="3086" width="5.28125" style="505" customWidth="1"/>
    <col min="3087" max="3092" width="9.140625" style="505" hidden="1" customWidth="1"/>
    <col min="3093" max="3328" width="9.140625" style="505" customWidth="1"/>
    <col min="3329" max="3329" width="5.57421875" style="505" customWidth="1"/>
    <col min="3330" max="3330" width="4.421875" style="505" customWidth="1"/>
    <col min="3331" max="3331" width="4.7109375" style="505" customWidth="1"/>
    <col min="3332" max="3332" width="12.7109375" style="505" customWidth="1"/>
    <col min="3333" max="3333" width="55.57421875" style="505" customWidth="1"/>
    <col min="3334" max="3334" width="4.7109375" style="505" customWidth="1"/>
    <col min="3335" max="3335" width="9.8515625" style="505" customWidth="1"/>
    <col min="3336" max="3336" width="9.7109375" style="505" customWidth="1"/>
    <col min="3337" max="3337" width="13.57421875" style="505" customWidth="1"/>
    <col min="3338" max="3341" width="9.140625" style="505" hidden="1" customWidth="1"/>
    <col min="3342" max="3342" width="5.28125" style="505" customWidth="1"/>
    <col min="3343" max="3348" width="9.140625" style="505" hidden="1" customWidth="1"/>
    <col min="3349" max="3584" width="9.140625" style="505" customWidth="1"/>
    <col min="3585" max="3585" width="5.57421875" style="505" customWidth="1"/>
    <col min="3586" max="3586" width="4.421875" style="505" customWidth="1"/>
    <col min="3587" max="3587" width="4.7109375" style="505" customWidth="1"/>
    <col min="3588" max="3588" width="12.7109375" style="505" customWidth="1"/>
    <col min="3589" max="3589" width="55.57421875" style="505" customWidth="1"/>
    <col min="3590" max="3590" width="4.7109375" style="505" customWidth="1"/>
    <col min="3591" max="3591" width="9.8515625" style="505" customWidth="1"/>
    <col min="3592" max="3592" width="9.7109375" style="505" customWidth="1"/>
    <col min="3593" max="3593" width="13.57421875" style="505" customWidth="1"/>
    <col min="3594" max="3597" width="9.140625" style="505" hidden="1" customWidth="1"/>
    <col min="3598" max="3598" width="5.28125" style="505" customWidth="1"/>
    <col min="3599" max="3604" width="9.140625" style="505" hidden="1" customWidth="1"/>
    <col min="3605" max="3840" width="9.140625" style="505" customWidth="1"/>
    <col min="3841" max="3841" width="5.57421875" style="505" customWidth="1"/>
    <col min="3842" max="3842" width="4.421875" style="505" customWidth="1"/>
    <col min="3843" max="3843" width="4.7109375" style="505" customWidth="1"/>
    <col min="3844" max="3844" width="12.7109375" style="505" customWidth="1"/>
    <col min="3845" max="3845" width="55.57421875" style="505" customWidth="1"/>
    <col min="3846" max="3846" width="4.7109375" style="505" customWidth="1"/>
    <col min="3847" max="3847" width="9.8515625" style="505" customWidth="1"/>
    <col min="3848" max="3848" width="9.7109375" style="505" customWidth="1"/>
    <col min="3849" max="3849" width="13.57421875" style="505" customWidth="1"/>
    <col min="3850" max="3853" width="9.140625" style="505" hidden="1" customWidth="1"/>
    <col min="3854" max="3854" width="5.28125" style="505" customWidth="1"/>
    <col min="3855" max="3860" width="9.140625" style="505" hidden="1" customWidth="1"/>
    <col min="3861" max="4096" width="9.140625" style="505" customWidth="1"/>
    <col min="4097" max="4097" width="5.57421875" style="505" customWidth="1"/>
    <col min="4098" max="4098" width="4.421875" style="505" customWidth="1"/>
    <col min="4099" max="4099" width="4.7109375" style="505" customWidth="1"/>
    <col min="4100" max="4100" width="12.7109375" style="505" customWidth="1"/>
    <col min="4101" max="4101" width="55.57421875" style="505" customWidth="1"/>
    <col min="4102" max="4102" width="4.7109375" style="505" customWidth="1"/>
    <col min="4103" max="4103" width="9.8515625" style="505" customWidth="1"/>
    <col min="4104" max="4104" width="9.7109375" style="505" customWidth="1"/>
    <col min="4105" max="4105" width="13.57421875" style="505" customWidth="1"/>
    <col min="4106" max="4109" width="9.140625" style="505" hidden="1" customWidth="1"/>
    <col min="4110" max="4110" width="5.28125" style="505" customWidth="1"/>
    <col min="4111" max="4116" width="9.140625" style="505" hidden="1" customWidth="1"/>
    <col min="4117" max="4352" width="9.140625" style="505" customWidth="1"/>
    <col min="4353" max="4353" width="5.57421875" style="505" customWidth="1"/>
    <col min="4354" max="4354" width="4.421875" style="505" customWidth="1"/>
    <col min="4355" max="4355" width="4.7109375" style="505" customWidth="1"/>
    <col min="4356" max="4356" width="12.7109375" style="505" customWidth="1"/>
    <col min="4357" max="4357" width="55.57421875" style="505" customWidth="1"/>
    <col min="4358" max="4358" width="4.7109375" style="505" customWidth="1"/>
    <col min="4359" max="4359" width="9.8515625" style="505" customWidth="1"/>
    <col min="4360" max="4360" width="9.7109375" style="505" customWidth="1"/>
    <col min="4361" max="4361" width="13.57421875" style="505" customWidth="1"/>
    <col min="4362" max="4365" width="9.140625" style="505" hidden="1" customWidth="1"/>
    <col min="4366" max="4366" width="5.28125" style="505" customWidth="1"/>
    <col min="4367" max="4372" width="9.140625" style="505" hidden="1" customWidth="1"/>
    <col min="4373" max="4608" width="9.140625" style="505" customWidth="1"/>
    <col min="4609" max="4609" width="5.57421875" style="505" customWidth="1"/>
    <col min="4610" max="4610" width="4.421875" style="505" customWidth="1"/>
    <col min="4611" max="4611" width="4.7109375" style="505" customWidth="1"/>
    <col min="4612" max="4612" width="12.7109375" style="505" customWidth="1"/>
    <col min="4613" max="4613" width="55.57421875" style="505" customWidth="1"/>
    <col min="4614" max="4614" width="4.7109375" style="505" customWidth="1"/>
    <col min="4615" max="4615" width="9.8515625" style="505" customWidth="1"/>
    <col min="4616" max="4616" width="9.7109375" style="505" customWidth="1"/>
    <col min="4617" max="4617" width="13.57421875" style="505" customWidth="1"/>
    <col min="4618" max="4621" width="9.140625" style="505" hidden="1" customWidth="1"/>
    <col min="4622" max="4622" width="5.28125" style="505" customWidth="1"/>
    <col min="4623" max="4628" width="9.140625" style="505" hidden="1" customWidth="1"/>
    <col min="4629" max="4864" width="9.140625" style="505" customWidth="1"/>
    <col min="4865" max="4865" width="5.57421875" style="505" customWidth="1"/>
    <col min="4866" max="4866" width="4.421875" style="505" customWidth="1"/>
    <col min="4867" max="4867" width="4.7109375" style="505" customWidth="1"/>
    <col min="4868" max="4868" width="12.7109375" style="505" customWidth="1"/>
    <col min="4869" max="4869" width="55.57421875" style="505" customWidth="1"/>
    <col min="4870" max="4870" width="4.7109375" style="505" customWidth="1"/>
    <col min="4871" max="4871" width="9.8515625" style="505" customWidth="1"/>
    <col min="4872" max="4872" width="9.7109375" style="505" customWidth="1"/>
    <col min="4873" max="4873" width="13.57421875" style="505" customWidth="1"/>
    <col min="4874" max="4877" width="9.140625" style="505" hidden="1" customWidth="1"/>
    <col min="4878" max="4878" width="5.28125" style="505" customWidth="1"/>
    <col min="4879" max="4884" width="9.140625" style="505" hidden="1" customWidth="1"/>
    <col min="4885" max="5120" width="9.140625" style="505" customWidth="1"/>
    <col min="5121" max="5121" width="5.57421875" style="505" customWidth="1"/>
    <col min="5122" max="5122" width="4.421875" style="505" customWidth="1"/>
    <col min="5123" max="5123" width="4.7109375" style="505" customWidth="1"/>
    <col min="5124" max="5124" width="12.7109375" style="505" customWidth="1"/>
    <col min="5125" max="5125" width="55.57421875" style="505" customWidth="1"/>
    <col min="5126" max="5126" width="4.7109375" style="505" customWidth="1"/>
    <col min="5127" max="5127" width="9.8515625" style="505" customWidth="1"/>
    <col min="5128" max="5128" width="9.7109375" style="505" customWidth="1"/>
    <col min="5129" max="5129" width="13.57421875" style="505" customWidth="1"/>
    <col min="5130" max="5133" width="9.140625" style="505" hidden="1" customWidth="1"/>
    <col min="5134" max="5134" width="5.28125" style="505" customWidth="1"/>
    <col min="5135" max="5140" width="9.140625" style="505" hidden="1" customWidth="1"/>
    <col min="5141" max="5376" width="9.140625" style="505" customWidth="1"/>
    <col min="5377" max="5377" width="5.57421875" style="505" customWidth="1"/>
    <col min="5378" max="5378" width="4.421875" style="505" customWidth="1"/>
    <col min="5379" max="5379" width="4.7109375" style="505" customWidth="1"/>
    <col min="5380" max="5380" width="12.7109375" style="505" customWidth="1"/>
    <col min="5381" max="5381" width="55.57421875" style="505" customWidth="1"/>
    <col min="5382" max="5382" width="4.7109375" style="505" customWidth="1"/>
    <col min="5383" max="5383" width="9.8515625" style="505" customWidth="1"/>
    <col min="5384" max="5384" width="9.7109375" style="505" customWidth="1"/>
    <col min="5385" max="5385" width="13.57421875" style="505" customWidth="1"/>
    <col min="5386" max="5389" width="9.140625" style="505" hidden="1" customWidth="1"/>
    <col min="5390" max="5390" width="5.28125" style="505" customWidth="1"/>
    <col min="5391" max="5396" width="9.140625" style="505" hidden="1" customWidth="1"/>
    <col min="5397" max="5632" width="9.140625" style="505" customWidth="1"/>
    <col min="5633" max="5633" width="5.57421875" style="505" customWidth="1"/>
    <col min="5634" max="5634" width="4.421875" style="505" customWidth="1"/>
    <col min="5635" max="5635" width="4.7109375" style="505" customWidth="1"/>
    <col min="5636" max="5636" width="12.7109375" style="505" customWidth="1"/>
    <col min="5637" max="5637" width="55.57421875" style="505" customWidth="1"/>
    <col min="5638" max="5638" width="4.7109375" style="505" customWidth="1"/>
    <col min="5639" max="5639" width="9.8515625" style="505" customWidth="1"/>
    <col min="5640" max="5640" width="9.7109375" style="505" customWidth="1"/>
    <col min="5641" max="5641" width="13.57421875" style="505" customWidth="1"/>
    <col min="5642" max="5645" width="9.140625" style="505" hidden="1" customWidth="1"/>
    <col min="5646" max="5646" width="5.28125" style="505" customWidth="1"/>
    <col min="5647" max="5652" width="9.140625" style="505" hidden="1" customWidth="1"/>
    <col min="5653" max="5888" width="9.140625" style="505" customWidth="1"/>
    <col min="5889" max="5889" width="5.57421875" style="505" customWidth="1"/>
    <col min="5890" max="5890" width="4.421875" style="505" customWidth="1"/>
    <col min="5891" max="5891" width="4.7109375" style="505" customWidth="1"/>
    <col min="5892" max="5892" width="12.7109375" style="505" customWidth="1"/>
    <col min="5893" max="5893" width="55.57421875" style="505" customWidth="1"/>
    <col min="5894" max="5894" width="4.7109375" style="505" customWidth="1"/>
    <col min="5895" max="5895" width="9.8515625" style="505" customWidth="1"/>
    <col min="5896" max="5896" width="9.7109375" style="505" customWidth="1"/>
    <col min="5897" max="5897" width="13.57421875" style="505" customWidth="1"/>
    <col min="5898" max="5901" width="9.140625" style="505" hidden="1" customWidth="1"/>
    <col min="5902" max="5902" width="5.28125" style="505" customWidth="1"/>
    <col min="5903" max="5908" width="9.140625" style="505" hidden="1" customWidth="1"/>
    <col min="5909" max="6144" width="9.140625" style="505" customWidth="1"/>
    <col min="6145" max="6145" width="5.57421875" style="505" customWidth="1"/>
    <col min="6146" max="6146" width="4.421875" style="505" customWidth="1"/>
    <col min="6147" max="6147" width="4.7109375" style="505" customWidth="1"/>
    <col min="6148" max="6148" width="12.7109375" style="505" customWidth="1"/>
    <col min="6149" max="6149" width="55.57421875" style="505" customWidth="1"/>
    <col min="6150" max="6150" width="4.7109375" style="505" customWidth="1"/>
    <col min="6151" max="6151" width="9.8515625" style="505" customWidth="1"/>
    <col min="6152" max="6152" width="9.7109375" style="505" customWidth="1"/>
    <col min="6153" max="6153" width="13.57421875" style="505" customWidth="1"/>
    <col min="6154" max="6157" width="9.140625" style="505" hidden="1" customWidth="1"/>
    <col min="6158" max="6158" width="5.28125" style="505" customWidth="1"/>
    <col min="6159" max="6164" width="9.140625" style="505" hidden="1" customWidth="1"/>
    <col min="6165" max="6400" width="9.140625" style="505" customWidth="1"/>
    <col min="6401" max="6401" width="5.57421875" style="505" customWidth="1"/>
    <col min="6402" max="6402" width="4.421875" style="505" customWidth="1"/>
    <col min="6403" max="6403" width="4.7109375" style="505" customWidth="1"/>
    <col min="6404" max="6404" width="12.7109375" style="505" customWidth="1"/>
    <col min="6405" max="6405" width="55.57421875" style="505" customWidth="1"/>
    <col min="6406" max="6406" width="4.7109375" style="505" customWidth="1"/>
    <col min="6407" max="6407" width="9.8515625" style="505" customWidth="1"/>
    <col min="6408" max="6408" width="9.7109375" style="505" customWidth="1"/>
    <col min="6409" max="6409" width="13.57421875" style="505" customWidth="1"/>
    <col min="6410" max="6413" width="9.140625" style="505" hidden="1" customWidth="1"/>
    <col min="6414" max="6414" width="5.28125" style="505" customWidth="1"/>
    <col min="6415" max="6420" width="9.140625" style="505" hidden="1" customWidth="1"/>
    <col min="6421" max="6656" width="9.140625" style="505" customWidth="1"/>
    <col min="6657" max="6657" width="5.57421875" style="505" customWidth="1"/>
    <col min="6658" max="6658" width="4.421875" style="505" customWidth="1"/>
    <col min="6659" max="6659" width="4.7109375" style="505" customWidth="1"/>
    <col min="6660" max="6660" width="12.7109375" style="505" customWidth="1"/>
    <col min="6661" max="6661" width="55.57421875" style="505" customWidth="1"/>
    <col min="6662" max="6662" width="4.7109375" style="505" customWidth="1"/>
    <col min="6663" max="6663" width="9.8515625" style="505" customWidth="1"/>
    <col min="6664" max="6664" width="9.7109375" style="505" customWidth="1"/>
    <col min="6665" max="6665" width="13.57421875" style="505" customWidth="1"/>
    <col min="6666" max="6669" width="9.140625" style="505" hidden="1" customWidth="1"/>
    <col min="6670" max="6670" width="5.28125" style="505" customWidth="1"/>
    <col min="6671" max="6676" width="9.140625" style="505" hidden="1" customWidth="1"/>
    <col min="6677" max="6912" width="9.140625" style="505" customWidth="1"/>
    <col min="6913" max="6913" width="5.57421875" style="505" customWidth="1"/>
    <col min="6914" max="6914" width="4.421875" style="505" customWidth="1"/>
    <col min="6915" max="6915" width="4.7109375" style="505" customWidth="1"/>
    <col min="6916" max="6916" width="12.7109375" style="505" customWidth="1"/>
    <col min="6917" max="6917" width="55.57421875" style="505" customWidth="1"/>
    <col min="6918" max="6918" width="4.7109375" style="505" customWidth="1"/>
    <col min="6919" max="6919" width="9.8515625" style="505" customWidth="1"/>
    <col min="6920" max="6920" width="9.7109375" style="505" customWidth="1"/>
    <col min="6921" max="6921" width="13.57421875" style="505" customWidth="1"/>
    <col min="6922" max="6925" width="9.140625" style="505" hidden="1" customWidth="1"/>
    <col min="6926" max="6926" width="5.28125" style="505" customWidth="1"/>
    <col min="6927" max="6932" width="9.140625" style="505" hidden="1" customWidth="1"/>
    <col min="6933" max="7168" width="9.140625" style="505" customWidth="1"/>
    <col min="7169" max="7169" width="5.57421875" style="505" customWidth="1"/>
    <col min="7170" max="7170" width="4.421875" style="505" customWidth="1"/>
    <col min="7171" max="7171" width="4.7109375" style="505" customWidth="1"/>
    <col min="7172" max="7172" width="12.7109375" style="505" customWidth="1"/>
    <col min="7173" max="7173" width="55.57421875" style="505" customWidth="1"/>
    <col min="7174" max="7174" width="4.7109375" style="505" customWidth="1"/>
    <col min="7175" max="7175" width="9.8515625" style="505" customWidth="1"/>
    <col min="7176" max="7176" width="9.7109375" style="505" customWidth="1"/>
    <col min="7177" max="7177" width="13.57421875" style="505" customWidth="1"/>
    <col min="7178" max="7181" width="9.140625" style="505" hidden="1" customWidth="1"/>
    <col min="7182" max="7182" width="5.28125" style="505" customWidth="1"/>
    <col min="7183" max="7188" width="9.140625" style="505" hidden="1" customWidth="1"/>
    <col min="7189" max="7424" width="9.140625" style="505" customWidth="1"/>
    <col min="7425" max="7425" width="5.57421875" style="505" customWidth="1"/>
    <col min="7426" max="7426" width="4.421875" style="505" customWidth="1"/>
    <col min="7427" max="7427" width="4.7109375" style="505" customWidth="1"/>
    <col min="7428" max="7428" width="12.7109375" style="505" customWidth="1"/>
    <col min="7429" max="7429" width="55.57421875" style="505" customWidth="1"/>
    <col min="7430" max="7430" width="4.7109375" style="505" customWidth="1"/>
    <col min="7431" max="7431" width="9.8515625" style="505" customWidth="1"/>
    <col min="7432" max="7432" width="9.7109375" style="505" customWidth="1"/>
    <col min="7433" max="7433" width="13.57421875" style="505" customWidth="1"/>
    <col min="7434" max="7437" width="9.140625" style="505" hidden="1" customWidth="1"/>
    <col min="7438" max="7438" width="5.28125" style="505" customWidth="1"/>
    <col min="7439" max="7444" width="9.140625" style="505" hidden="1" customWidth="1"/>
    <col min="7445" max="7680" width="9.140625" style="505" customWidth="1"/>
    <col min="7681" max="7681" width="5.57421875" style="505" customWidth="1"/>
    <col min="7682" max="7682" width="4.421875" style="505" customWidth="1"/>
    <col min="7683" max="7683" width="4.7109375" style="505" customWidth="1"/>
    <col min="7684" max="7684" width="12.7109375" style="505" customWidth="1"/>
    <col min="7685" max="7685" width="55.57421875" style="505" customWidth="1"/>
    <col min="7686" max="7686" width="4.7109375" style="505" customWidth="1"/>
    <col min="7687" max="7687" width="9.8515625" style="505" customWidth="1"/>
    <col min="7688" max="7688" width="9.7109375" style="505" customWidth="1"/>
    <col min="7689" max="7689" width="13.57421875" style="505" customWidth="1"/>
    <col min="7690" max="7693" width="9.140625" style="505" hidden="1" customWidth="1"/>
    <col min="7694" max="7694" width="5.28125" style="505" customWidth="1"/>
    <col min="7695" max="7700" width="9.140625" style="505" hidden="1" customWidth="1"/>
    <col min="7701" max="7936" width="9.140625" style="505" customWidth="1"/>
    <col min="7937" max="7937" width="5.57421875" style="505" customWidth="1"/>
    <col min="7938" max="7938" width="4.421875" style="505" customWidth="1"/>
    <col min="7939" max="7939" width="4.7109375" style="505" customWidth="1"/>
    <col min="7940" max="7940" width="12.7109375" style="505" customWidth="1"/>
    <col min="7941" max="7941" width="55.57421875" style="505" customWidth="1"/>
    <col min="7942" max="7942" width="4.7109375" style="505" customWidth="1"/>
    <col min="7943" max="7943" width="9.8515625" style="505" customWidth="1"/>
    <col min="7944" max="7944" width="9.7109375" style="505" customWidth="1"/>
    <col min="7945" max="7945" width="13.57421875" style="505" customWidth="1"/>
    <col min="7946" max="7949" width="9.140625" style="505" hidden="1" customWidth="1"/>
    <col min="7950" max="7950" width="5.28125" style="505" customWidth="1"/>
    <col min="7951" max="7956" width="9.140625" style="505" hidden="1" customWidth="1"/>
    <col min="7957" max="8192" width="9.140625" style="505" customWidth="1"/>
    <col min="8193" max="8193" width="5.57421875" style="505" customWidth="1"/>
    <col min="8194" max="8194" width="4.421875" style="505" customWidth="1"/>
    <col min="8195" max="8195" width="4.7109375" style="505" customWidth="1"/>
    <col min="8196" max="8196" width="12.7109375" style="505" customWidth="1"/>
    <col min="8197" max="8197" width="55.57421875" style="505" customWidth="1"/>
    <col min="8198" max="8198" width="4.7109375" style="505" customWidth="1"/>
    <col min="8199" max="8199" width="9.8515625" style="505" customWidth="1"/>
    <col min="8200" max="8200" width="9.7109375" style="505" customWidth="1"/>
    <col min="8201" max="8201" width="13.57421875" style="505" customWidth="1"/>
    <col min="8202" max="8205" width="9.140625" style="505" hidden="1" customWidth="1"/>
    <col min="8206" max="8206" width="5.28125" style="505" customWidth="1"/>
    <col min="8207" max="8212" width="9.140625" style="505" hidden="1" customWidth="1"/>
    <col min="8213" max="8448" width="9.140625" style="505" customWidth="1"/>
    <col min="8449" max="8449" width="5.57421875" style="505" customWidth="1"/>
    <col min="8450" max="8450" width="4.421875" style="505" customWidth="1"/>
    <col min="8451" max="8451" width="4.7109375" style="505" customWidth="1"/>
    <col min="8452" max="8452" width="12.7109375" style="505" customWidth="1"/>
    <col min="8453" max="8453" width="55.57421875" style="505" customWidth="1"/>
    <col min="8454" max="8454" width="4.7109375" style="505" customWidth="1"/>
    <col min="8455" max="8455" width="9.8515625" style="505" customWidth="1"/>
    <col min="8456" max="8456" width="9.7109375" style="505" customWidth="1"/>
    <col min="8457" max="8457" width="13.57421875" style="505" customWidth="1"/>
    <col min="8458" max="8461" width="9.140625" style="505" hidden="1" customWidth="1"/>
    <col min="8462" max="8462" width="5.28125" style="505" customWidth="1"/>
    <col min="8463" max="8468" width="9.140625" style="505" hidden="1" customWidth="1"/>
    <col min="8469" max="8704" width="9.140625" style="505" customWidth="1"/>
    <col min="8705" max="8705" width="5.57421875" style="505" customWidth="1"/>
    <col min="8706" max="8706" width="4.421875" style="505" customWidth="1"/>
    <col min="8707" max="8707" width="4.7109375" style="505" customWidth="1"/>
    <col min="8708" max="8708" width="12.7109375" style="505" customWidth="1"/>
    <col min="8709" max="8709" width="55.57421875" style="505" customWidth="1"/>
    <col min="8710" max="8710" width="4.7109375" style="505" customWidth="1"/>
    <col min="8711" max="8711" width="9.8515625" style="505" customWidth="1"/>
    <col min="8712" max="8712" width="9.7109375" style="505" customWidth="1"/>
    <col min="8713" max="8713" width="13.57421875" style="505" customWidth="1"/>
    <col min="8714" max="8717" width="9.140625" style="505" hidden="1" customWidth="1"/>
    <col min="8718" max="8718" width="5.28125" style="505" customWidth="1"/>
    <col min="8719" max="8724" width="9.140625" style="505" hidden="1" customWidth="1"/>
    <col min="8725" max="8960" width="9.140625" style="505" customWidth="1"/>
    <col min="8961" max="8961" width="5.57421875" style="505" customWidth="1"/>
    <col min="8962" max="8962" width="4.421875" style="505" customWidth="1"/>
    <col min="8963" max="8963" width="4.7109375" style="505" customWidth="1"/>
    <col min="8964" max="8964" width="12.7109375" style="505" customWidth="1"/>
    <col min="8965" max="8965" width="55.57421875" style="505" customWidth="1"/>
    <col min="8966" max="8966" width="4.7109375" style="505" customWidth="1"/>
    <col min="8967" max="8967" width="9.8515625" style="505" customWidth="1"/>
    <col min="8968" max="8968" width="9.7109375" style="505" customWidth="1"/>
    <col min="8969" max="8969" width="13.57421875" style="505" customWidth="1"/>
    <col min="8970" max="8973" width="9.140625" style="505" hidden="1" customWidth="1"/>
    <col min="8974" max="8974" width="5.28125" style="505" customWidth="1"/>
    <col min="8975" max="8980" width="9.140625" style="505" hidden="1" customWidth="1"/>
    <col min="8981" max="9216" width="9.140625" style="505" customWidth="1"/>
    <col min="9217" max="9217" width="5.57421875" style="505" customWidth="1"/>
    <col min="9218" max="9218" width="4.421875" style="505" customWidth="1"/>
    <col min="9219" max="9219" width="4.7109375" style="505" customWidth="1"/>
    <col min="9220" max="9220" width="12.7109375" style="505" customWidth="1"/>
    <col min="9221" max="9221" width="55.57421875" style="505" customWidth="1"/>
    <col min="9222" max="9222" width="4.7109375" style="505" customWidth="1"/>
    <col min="9223" max="9223" width="9.8515625" style="505" customWidth="1"/>
    <col min="9224" max="9224" width="9.7109375" style="505" customWidth="1"/>
    <col min="9225" max="9225" width="13.57421875" style="505" customWidth="1"/>
    <col min="9226" max="9229" width="9.140625" style="505" hidden="1" customWidth="1"/>
    <col min="9230" max="9230" width="5.28125" style="505" customWidth="1"/>
    <col min="9231" max="9236" width="9.140625" style="505" hidden="1" customWidth="1"/>
    <col min="9237" max="9472" width="9.140625" style="505" customWidth="1"/>
    <col min="9473" max="9473" width="5.57421875" style="505" customWidth="1"/>
    <col min="9474" max="9474" width="4.421875" style="505" customWidth="1"/>
    <col min="9475" max="9475" width="4.7109375" style="505" customWidth="1"/>
    <col min="9476" max="9476" width="12.7109375" style="505" customWidth="1"/>
    <col min="9477" max="9477" width="55.57421875" style="505" customWidth="1"/>
    <col min="9478" max="9478" width="4.7109375" style="505" customWidth="1"/>
    <col min="9479" max="9479" width="9.8515625" style="505" customWidth="1"/>
    <col min="9480" max="9480" width="9.7109375" style="505" customWidth="1"/>
    <col min="9481" max="9481" width="13.57421875" style="505" customWidth="1"/>
    <col min="9482" max="9485" width="9.140625" style="505" hidden="1" customWidth="1"/>
    <col min="9486" max="9486" width="5.28125" style="505" customWidth="1"/>
    <col min="9487" max="9492" width="9.140625" style="505" hidden="1" customWidth="1"/>
    <col min="9493" max="9728" width="9.140625" style="505" customWidth="1"/>
    <col min="9729" max="9729" width="5.57421875" style="505" customWidth="1"/>
    <col min="9730" max="9730" width="4.421875" style="505" customWidth="1"/>
    <col min="9731" max="9731" width="4.7109375" style="505" customWidth="1"/>
    <col min="9732" max="9732" width="12.7109375" style="505" customWidth="1"/>
    <col min="9733" max="9733" width="55.57421875" style="505" customWidth="1"/>
    <col min="9734" max="9734" width="4.7109375" style="505" customWidth="1"/>
    <col min="9735" max="9735" width="9.8515625" style="505" customWidth="1"/>
    <col min="9736" max="9736" width="9.7109375" style="505" customWidth="1"/>
    <col min="9737" max="9737" width="13.57421875" style="505" customWidth="1"/>
    <col min="9738" max="9741" width="9.140625" style="505" hidden="1" customWidth="1"/>
    <col min="9742" max="9742" width="5.28125" style="505" customWidth="1"/>
    <col min="9743" max="9748" width="9.140625" style="505" hidden="1" customWidth="1"/>
    <col min="9749" max="9984" width="9.140625" style="505" customWidth="1"/>
    <col min="9985" max="9985" width="5.57421875" style="505" customWidth="1"/>
    <col min="9986" max="9986" width="4.421875" style="505" customWidth="1"/>
    <col min="9987" max="9987" width="4.7109375" style="505" customWidth="1"/>
    <col min="9988" max="9988" width="12.7109375" style="505" customWidth="1"/>
    <col min="9989" max="9989" width="55.57421875" style="505" customWidth="1"/>
    <col min="9990" max="9990" width="4.7109375" style="505" customWidth="1"/>
    <col min="9991" max="9991" width="9.8515625" style="505" customWidth="1"/>
    <col min="9992" max="9992" width="9.7109375" style="505" customWidth="1"/>
    <col min="9993" max="9993" width="13.57421875" style="505" customWidth="1"/>
    <col min="9994" max="9997" width="9.140625" style="505" hidden="1" customWidth="1"/>
    <col min="9998" max="9998" width="5.28125" style="505" customWidth="1"/>
    <col min="9999" max="10004" width="9.140625" style="505" hidden="1" customWidth="1"/>
    <col min="10005" max="10240" width="9.140625" style="505" customWidth="1"/>
    <col min="10241" max="10241" width="5.57421875" style="505" customWidth="1"/>
    <col min="10242" max="10242" width="4.421875" style="505" customWidth="1"/>
    <col min="10243" max="10243" width="4.7109375" style="505" customWidth="1"/>
    <col min="10244" max="10244" width="12.7109375" style="505" customWidth="1"/>
    <col min="10245" max="10245" width="55.57421875" style="505" customWidth="1"/>
    <col min="10246" max="10246" width="4.7109375" style="505" customWidth="1"/>
    <col min="10247" max="10247" width="9.8515625" style="505" customWidth="1"/>
    <col min="10248" max="10248" width="9.7109375" style="505" customWidth="1"/>
    <col min="10249" max="10249" width="13.57421875" style="505" customWidth="1"/>
    <col min="10250" max="10253" width="9.140625" style="505" hidden="1" customWidth="1"/>
    <col min="10254" max="10254" width="5.28125" style="505" customWidth="1"/>
    <col min="10255" max="10260" width="9.140625" style="505" hidden="1" customWidth="1"/>
    <col min="10261" max="10496" width="9.140625" style="505" customWidth="1"/>
    <col min="10497" max="10497" width="5.57421875" style="505" customWidth="1"/>
    <col min="10498" max="10498" width="4.421875" style="505" customWidth="1"/>
    <col min="10499" max="10499" width="4.7109375" style="505" customWidth="1"/>
    <col min="10500" max="10500" width="12.7109375" style="505" customWidth="1"/>
    <col min="10501" max="10501" width="55.57421875" style="505" customWidth="1"/>
    <col min="10502" max="10502" width="4.7109375" style="505" customWidth="1"/>
    <col min="10503" max="10503" width="9.8515625" style="505" customWidth="1"/>
    <col min="10504" max="10504" width="9.7109375" style="505" customWidth="1"/>
    <col min="10505" max="10505" width="13.57421875" style="505" customWidth="1"/>
    <col min="10506" max="10509" width="9.140625" style="505" hidden="1" customWidth="1"/>
    <col min="10510" max="10510" width="5.28125" style="505" customWidth="1"/>
    <col min="10511" max="10516" width="9.140625" style="505" hidden="1" customWidth="1"/>
    <col min="10517" max="10752" width="9.140625" style="505" customWidth="1"/>
    <col min="10753" max="10753" width="5.57421875" style="505" customWidth="1"/>
    <col min="10754" max="10754" width="4.421875" style="505" customWidth="1"/>
    <col min="10755" max="10755" width="4.7109375" style="505" customWidth="1"/>
    <col min="10756" max="10756" width="12.7109375" style="505" customWidth="1"/>
    <col min="10757" max="10757" width="55.57421875" style="505" customWidth="1"/>
    <col min="10758" max="10758" width="4.7109375" style="505" customWidth="1"/>
    <col min="10759" max="10759" width="9.8515625" style="505" customWidth="1"/>
    <col min="10760" max="10760" width="9.7109375" style="505" customWidth="1"/>
    <col min="10761" max="10761" width="13.57421875" style="505" customWidth="1"/>
    <col min="10762" max="10765" width="9.140625" style="505" hidden="1" customWidth="1"/>
    <col min="10766" max="10766" width="5.28125" style="505" customWidth="1"/>
    <col min="10767" max="10772" width="9.140625" style="505" hidden="1" customWidth="1"/>
    <col min="10773" max="11008" width="9.140625" style="505" customWidth="1"/>
    <col min="11009" max="11009" width="5.57421875" style="505" customWidth="1"/>
    <col min="11010" max="11010" width="4.421875" style="505" customWidth="1"/>
    <col min="11011" max="11011" width="4.7109375" style="505" customWidth="1"/>
    <col min="11012" max="11012" width="12.7109375" style="505" customWidth="1"/>
    <col min="11013" max="11013" width="55.57421875" style="505" customWidth="1"/>
    <col min="11014" max="11014" width="4.7109375" style="505" customWidth="1"/>
    <col min="11015" max="11015" width="9.8515625" style="505" customWidth="1"/>
    <col min="11016" max="11016" width="9.7109375" style="505" customWidth="1"/>
    <col min="11017" max="11017" width="13.57421875" style="505" customWidth="1"/>
    <col min="11018" max="11021" width="9.140625" style="505" hidden="1" customWidth="1"/>
    <col min="11022" max="11022" width="5.28125" style="505" customWidth="1"/>
    <col min="11023" max="11028" width="9.140625" style="505" hidden="1" customWidth="1"/>
    <col min="11029" max="11264" width="9.140625" style="505" customWidth="1"/>
    <col min="11265" max="11265" width="5.57421875" style="505" customWidth="1"/>
    <col min="11266" max="11266" width="4.421875" style="505" customWidth="1"/>
    <col min="11267" max="11267" width="4.7109375" style="505" customWidth="1"/>
    <col min="11268" max="11268" width="12.7109375" style="505" customWidth="1"/>
    <col min="11269" max="11269" width="55.57421875" style="505" customWidth="1"/>
    <col min="11270" max="11270" width="4.7109375" style="505" customWidth="1"/>
    <col min="11271" max="11271" width="9.8515625" style="505" customWidth="1"/>
    <col min="11272" max="11272" width="9.7109375" style="505" customWidth="1"/>
    <col min="11273" max="11273" width="13.57421875" style="505" customWidth="1"/>
    <col min="11274" max="11277" width="9.140625" style="505" hidden="1" customWidth="1"/>
    <col min="11278" max="11278" width="5.28125" style="505" customWidth="1"/>
    <col min="11279" max="11284" width="9.140625" style="505" hidden="1" customWidth="1"/>
    <col min="11285" max="11520" width="9.140625" style="505" customWidth="1"/>
    <col min="11521" max="11521" width="5.57421875" style="505" customWidth="1"/>
    <col min="11522" max="11522" width="4.421875" style="505" customWidth="1"/>
    <col min="11523" max="11523" width="4.7109375" style="505" customWidth="1"/>
    <col min="11524" max="11524" width="12.7109375" style="505" customWidth="1"/>
    <col min="11525" max="11525" width="55.57421875" style="505" customWidth="1"/>
    <col min="11526" max="11526" width="4.7109375" style="505" customWidth="1"/>
    <col min="11527" max="11527" width="9.8515625" style="505" customWidth="1"/>
    <col min="11528" max="11528" width="9.7109375" style="505" customWidth="1"/>
    <col min="11529" max="11529" width="13.57421875" style="505" customWidth="1"/>
    <col min="11530" max="11533" width="9.140625" style="505" hidden="1" customWidth="1"/>
    <col min="11534" max="11534" width="5.28125" style="505" customWidth="1"/>
    <col min="11535" max="11540" width="9.140625" style="505" hidden="1" customWidth="1"/>
    <col min="11541" max="11776" width="9.140625" style="505" customWidth="1"/>
    <col min="11777" max="11777" width="5.57421875" style="505" customWidth="1"/>
    <col min="11778" max="11778" width="4.421875" style="505" customWidth="1"/>
    <col min="11779" max="11779" width="4.7109375" style="505" customWidth="1"/>
    <col min="11780" max="11780" width="12.7109375" style="505" customWidth="1"/>
    <col min="11781" max="11781" width="55.57421875" style="505" customWidth="1"/>
    <col min="11782" max="11782" width="4.7109375" style="505" customWidth="1"/>
    <col min="11783" max="11783" width="9.8515625" style="505" customWidth="1"/>
    <col min="11784" max="11784" width="9.7109375" style="505" customWidth="1"/>
    <col min="11785" max="11785" width="13.57421875" style="505" customWidth="1"/>
    <col min="11786" max="11789" width="9.140625" style="505" hidden="1" customWidth="1"/>
    <col min="11790" max="11790" width="5.28125" style="505" customWidth="1"/>
    <col min="11791" max="11796" width="9.140625" style="505" hidden="1" customWidth="1"/>
    <col min="11797" max="12032" width="9.140625" style="505" customWidth="1"/>
    <col min="12033" max="12033" width="5.57421875" style="505" customWidth="1"/>
    <col min="12034" max="12034" width="4.421875" style="505" customWidth="1"/>
    <col min="12035" max="12035" width="4.7109375" style="505" customWidth="1"/>
    <col min="12036" max="12036" width="12.7109375" style="505" customWidth="1"/>
    <col min="12037" max="12037" width="55.57421875" style="505" customWidth="1"/>
    <col min="12038" max="12038" width="4.7109375" style="505" customWidth="1"/>
    <col min="12039" max="12039" width="9.8515625" style="505" customWidth="1"/>
    <col min="12040" max="12040" width="9.7109375" style="505" customWidth="1"/>
    <col min="12041" max="12041" width="13.57421875" style="505" customWidth="1"/>
    <col min="12042" max="12045" width="9.140625" style="505" hidden="1" customWidth="1"/>
    <col min="12046" max="12046" width="5.28125" style="505" customWidth="1"/>
    <col min="12047" max="12052" width="9.140625" style="505" hidden="1" customWidth="1"/>
    <col min="12053" max="12288" width="9.140625" style="505" customWidth="1"/>
    <col min="12289" max="12289" width="5.57421875" style="505" customWidth="1"/>
    <col min="12290" max="12290" width="4.421875" style="505" customWidth="1"/>
    <col min="12291" max="12291" width="4.7109375" style="505" customWidth="1"/>
    <col min="12292" max="12292" width="12.7109375" style="505" customWidth="1"/>
    <col min="12293" max="12293" width="55.57421875" style="505" customWidth="1"/>
    <col min="12294" max="12294" width="4.7109375" style="505" customWidth="1"/>
    <col min="12295" max="12295" width="9.8515625" style="505" customWidth="1"/>
    <col min="12296" max="12296" width="9.7109375" style="505" customWidth="1"/>
    <col min="12297" max="12297" width="13.57421875" style="505" customWidth="1"/>
    <col min="12298" max="12301" width="9.140625" style="505" hidden="1" customWidth="1"/>
    <col min="12302" max="12302" width="5.28125" style="505" customWidth="1"/>
    <col min="12303" max="12308" width="9.140625" style="505" hidden="1" customWidth="1"/>
    <col min="12309" max="12544" width="9.140625" style="505" customWidth="1"/>
    <col min="12545" max="12545" width="5.57421875" style="505" customWidth="1"/>
    <col min="12546" max="12546" width="4.421875" style="505" customWidth="1"/>
    <col min="12547" max="12547" width="4.7109375" style="505" customWidth="1"/>
    <col min="12548" max="12548" width="12.7109375" style="505" customWidth="1"/>
    <col min="12549" max="12549" width="55.57421875" style="505" customWidth="1"/>
    <col min="12550" max="12550" width="4.7109375" style="505" customWidth="1"/>
    <col min="12551" max="12551" width="9.8515625" style="505" customWidth="1"/>
    <col min="12552" max="12552" width="9.7109375" style="505" customWidth="1"/>
    <col min="12553" max="12553" width="13.57421875" style="505" customWidth="1"/>
    <col min="12554" max="12557" width="9.140625" style="505" hidden="1" customWidth="1"/>
    <col min="12558" max="12558" width="5.28125" style="505" customWidth="1"/>
    <col min="12559" max="12564" width="9.140625" style="505" hidden="1" customWidth="1"/>
    <col min="12565" max="12800" width="9.140625" style="505" customWidth="1"/>
    <col min="12801" max="12801" width="5.57421875" style="505" customWidth="1"/>
    <col min="12802" max="12802" width="4.421875" style="505" customWidth="1"/>
    <col min="12803" max="12803" width="4.7109375" style="505" customWidth="1"/>
    <col min="12804" max="12804" width="12.7109375" style="505" customWidth="1"/>
    <col min="12805" max="12805" width="55.57421875" style="505" customWidth="1"/>
    <col min="12806" max="12806" width="4.7109375" style="505" customWidth="1"/>
    <col min="12807" max="12807" width="9.8515625" style="505" customWidth="1"/>
    <col min="12808" max="12808" width="9.7109375" style="505" customWidth="1"/>
    <col min="12809" max="12809" width="13.57421875" style="505" customWidth="1"/>
    <col min="12810" max="12813" width="9.140625" style="505" hidden="1" customWidth="1"/>
    <col min="12814" max="12814" width="5.28125" style="505" customWidth="1"/>
    <col min="12815" max="12820" width="9.140625" style="505" hidden="1" customWidth="1"/>
    <col min="12821" max="13056" width="9.140625" style="505" customWidth="1"/>
    <col min="13057" max="13057" width="5.57421875" style="505" customWidth="1"/>
    <col min="13058" max="13058" width="4.421875" style="505" customWidth="1"/>
    <col min="13059" max="13059" width="4.7109375" style="505" customWidth="1"/>
    <col min="13060" max="13060" width="12.7109375" style="505" customWidth="1"/>
    <col min="13061" max="13061" width="55.57421875" style="505" customWidth="1"/>
    <col min="13062" max="13062" width="4.7109375" style="505" customWidth="1"/>
    <col min="13063" max="13063" width="9.8515625" style="505" customWidth="1"/>
    <col min="13064" max="13064" width="9.7109375" style="505" customWidth="1"/>
    <col min="13065" max="13065" width="13.57421875" style="505" customWidth="1"/>
    <col min="13066" max="13069" width="9.140625" style="505" hidden="1" customWidth="1"/>
    <col min="13070" max="13070" width="5.28125" style="505" customWidth="1"/>
    <col min="13071" max="13076" width="9.140625" style="505" hidden="1" customWidth="1"/>
    <col min="13077" max="13312" width="9.140625" style="505" customWidth="1"/>
    <col min="13313" max="13313" width="5.57421875" style="505" customWidth="1"/>
    <col min="13314" max="13314" width="4.421875" style="505" customWidth="1"/>
    <col min="13315" max="13315" width="4.7109375" style="505" customWidth="1"/>
    <col min="13316" max="13316" width="12.7109375" style="505" customWidth="1"/>
    <col min="13317" max="13317" width="55.57421875" style="505" customWidth="1"/>
    <col min="13318" max="13318" width="4.7109375" style="505" customWidth="1"/>
    <col min="13319" max="13319" width="9.8515625" style="505" customWidth="1"/>
    <col min="13320" max="13320" width="9.7109375" style="505" customWidth="1"/>
    <col min="13321" max="13321" width="13.57421875" style="505" customWidth="1"/>
    <col min="13322" max="13325" width="9.140625" style="505" hidden="1" customWidth="1"/>
    <col min="13326" max="13326" width="5.28125" style="505" customWidth="1"/>
    <col min="13327" max="13332" width="9.140625" style="505" hidden="1" customWidth="1"/>
    <col min="13333" max="13568" width="9.140625" style="505" customWidth="1"/>
    <col min="13569" max="13569" width="5.57421875" style="505" customWidth="1"/>
    <col min="13570" max="13570" width="4.421875" style="505" customWidth="1"/>
    <col min="13571" max="13571" width="4.7109375" style="505" customWidth="1"/>
    <col min="13572" max="13572" width="12.7109375" style="505" customWidth="1"/>
    <col min="13573" max="13573" width="55.57421875" style="505" customWidth="1"/>
    <col min="13574" max="13574" width="4.7109375" style="505" customWidth="1"/>
    <col min="13575" max="13575" width="9.8515625" style="505" customWidth="1"/>
    <col min="13576" max="13576" width="9.7109375" style="505" customWidth="1"/>
    <col min="13577" max="13577" width="13.57421875" style="505" customWidth="1"/>
    <col min="13578" max="13581" width="9.140625" style="505" hidden="1" customWidth="1"/>
    <col min="13582" max="13582" width="5.28125" style="505" customWidth="1"/>
    <col min="13583" max="13588" width="9.140625" style="505" hidden="1" customWidth="1"/>
    <col min="13589" max="13824" width="9.140625" style="505" customWidth="1"/>
    <col min="13825" max="13825" width="5.57421875" style="505" customWidth="1"/>
    <col min="13826" max="13826" width="4.421875" style="505" customWidth="1"/>
    <col min="13827" max="13827" width="4.7109375" style="505" customWidth="1"/>
    <col min="13828" max="13828" width="12.7109375" style="505" customWidth="1"/>
    <col min="13829" max="13829" width="55.57421875" style="505" customWidth="1"/>
    <col min="13830" max="13830" width="4.7109375" style="505" customWidth="1"/>
    <col min="13831" max="13831" width="9.8515625" style="505" customWidth="1"/>
    <col min="13832" max="13832" width="9.7109375" style="505" customWidth="1"/>
    <col min="13833" max="13833" width="13.57421875" style="505" customWidth="1"/>
    <col min="13834" max="13837" width="9.140625" style="505" hidden="1" customWidth="1"/>
    <col min="13838" max="13838" width="5.28125" style="505" customWidth="1"/>
    <col min="13839" max="13844" width="9.140625" style="505" hidden="1" customWidth="1"/>
    <col min="13845" max="14080" width="9.140625" style="505" customWidth="1"/>
    <col min="14081" max="14081" width="5.57421875" style="505" customWidth="1"/>
    <col min="14082" max="14082" width="4.421875" style="505" customWidth="1"/>
    <col min="14083" max="14083" width="4.7109375" style="505" customWidth="1"/>
    <col min="14084" max="14084" width="12.7109375" style="505" customWidth="1"/>
    <col min="14085" max="14085" width="55.57421875" style="505" customWidth="1"/>
    <col min="14086" max="14086" width="4.7109375" style="505" customWidth="1"/>
    <col min="14087" max="14087" width="9.8515625" style="505" customWidth="1"/>
    <col min="14088" max="14088" width="9.7109375" style="505" customWidth="1"/>
    <col min="14089" max="14089" width="13.57421875" style="505" customWidth="1"/>
    <col min="14090" max="14093" width="9.140625" style="505" hidden="1" customWidth="1"/>
    <col min="14094" max="14094" width="5.28125" style="505" customWidth="1"/>
    <col min="14095" max="14100" width="9.140625" style="505" hidden="1" customWidth="1"/>
    <col min="14101" max="14336" width="9.140625" style="505" customWidth="1"/>
    <col min="14337" max="14337" width="5.57421875" style="505" customWidth="1"/>
    <col min="14338" max="14338" width="4.421875" style="505" customWidth="1"/>
    <col min="14339" max="14339" width="4.7109375" style="505" customWidth="1"/>
    <col min="14340" max="14340" width="12.7109375" style="505" customWidth="1"/>
    <col min="14341" max="14341" width="55.57421875" style="505" customWidth="1"/>
    <col min="14342" max="14342" width="4.7109375" style="505" customWidth="1"/>
    <col min="14343" max="14343" width="9.8515625" style="505" customWidth="1"/>
    <col min="14344" max="14344" width="9.7109375" style="505" customWidth="1"/>
    <col min="14345" max="14345" width="13.57421875" style="505" customWidth="1"/>
    <col min="14346" max="14349" width="9.140625" style="505" hidden="1" customWidth="1"/>
    <col min="14350" max="14350" width="5.28125" style="505" customWidth="1"/>
    <col min="14351" max="14356" width="9.140625" style="505" hidden="1" customWidth="1"/>
    <col min="14357" max="14592" width="9.140625" style="505" customWidth="1"/>
    <col min="14593" max="14593" width="5.57421875" style="505" customWidth="1"/>
    <col min="14594" max="14594" width="4.421875" style="505" customWidth="1"/>
    <col min="14595" max="14595" width="4.7109375" style="505" customWidth="1"/>
    <col min="14596" max="14596" width="12.7109375" style="505" customWidth="1"/>
    <col min="14597" max="14597" width="55.57421875" style="505" customWidth="1"/>
    <col min="14598" max="14598" width="4.7109375" style="505" customWidth="1"/>
    <col min="14599" max="14599" width="9.8515625" style="505" customWidth="1"/>
    <col min="14600" max="14600" width="9.7109375" style="505" customWidth="1"/>
    <col min="14601" max="14601" width="13.57421875" style="505" customWidth="1"/>
    <col min="14602" max="14605" width="9.140625" style="505" hidden="1" customWidth="1"/>
    <col min="14606" max="14606" width="5.28125" style="505" customWidth="1"/>
    <col min="14607" max="14612" width="9.140625" style="505" hidden="1" customWidth="1"/>
    <col min="14613" max="14848" width="9.140625" style="505" customWidth="1"/>
    <col min="14849" max="14849" width="5.57421875" style="505" customWidth="1"/>
    <col min="14850" max="14850" width="4.421875" style="505" customWidth="1"/>
    <col min="14851" max="14851" width="4.7109375" style="505" customWidth="1"/>
    <col min="14852" max="14852" width="12.7109375" style="505" customWidth="1"/>
    <col min="14853" max="14853" width="55.57421875" style="505" customWidth="1"/>
    <col min="14854" max="14854" width="4.7109375" style="505" customWidth="1"/>
    <col min="14855" max="14855" width="9.8515625" style="505" customWidth="1"/>
    <col min="14856" max="14856" width="9.7109375" style="505" customWidth="1"/>
    <col min="14857" max="14857" width="13.57421875" style="505" customWidth="1"/>
    <col min="14858" max="14861" width="9.140625" style="505" hidden="1" customWidth="1"/>
    <col min="14862" max="14862" width="5.28125" style="505" customWidth="1"/>
    <col min="14863" max="14868" width="9.140625" style="505" hidden="1" customWidth="1"/>
    <col min="14869" max="15104" width="9.140625" style="505" customWidth="1"/>
    <col min="15105" max="15105" width="5.57421875" style="505" customWidth="1"/>
    <col min="15106" max="15106" width="4.421875" style="505" customWidth="1"/>
    <col min="15107" max="15107" width="4.7109375" style="505" customWidth="1"/>
    <col min="15108" max="15108" width="12.7109375" style="505" customWidth="1"/>
    <col min="15109" max="15109" width="55.57421875" style="505" customWidth="1"/>
    <col min="15110" max="15110" width="4.7109375" style="505" customWidth="1"/>
    <col min="15111" max="15111" width="9.8515625" style="505" customWidth="1"/>
    <col min="15112" max="15112" width="9.7109375" style="505" customWidth="1"/>
    <col min="15113" max="15113" width="13.57421875" style="505" customWidth="1"/>
    <col min="15114" max="15117" width="9.140625" style="505" hidden="1" customWidth="1"/>
    <col min="15118" max="15118" width="5.28125" style="505" customWidth="1"/>
    <col min="15119" max="15124" width="9.140625" style="505" hidden="1" customWidth="1"/>
    <col min="15125" max="15360" width="9.140625" style="505" customWidth="1"/>
    <col min="15361" max="15361" width="5.57421875" style="505" customWidth="1"/>
    <col min="15362" max="15362" width="4.421875" style="505" customWidth="1"/>
    <col min="15363" max="15363" width="4.7109375" style="505" customWidth="1"/>
    <col min="15364" max="15364" width="12.7109375" style="505" customWidth="1"/>
    <col min="15365" max="15365" width="55.57421875" style="505" customWidth="1"/>
    <col min="15366" max="15366" width="4.7109375" style="505" customWidth="1"/>
    <col min="15367" max="15367" width="9.8515625" style="505" customWidth="1"/>
    <col min="15368" max="15368" width="9.7109375" style="505" customWidth="1"/>
    <col min="15369" max="15369" width="13.57421875" style="505" customWidth="1"/>
    <col min="15370" max="15373" width="9.140625" style="505" hidden="1" customWidth="1"/>
    <col min="15374" max="15374" width="5.28125" style="505" customWidth="1"/>
    <col min="15375" max="15380" width="9.140625" style="505" hidden="1" customWidth="1"/>
    <col min="15381" max="15616" width="9.140625" style="505" customWidth="1"/>
    <col min="15617" max="15617" width="5.57421875" style="505" customWidth="1"/>
    <col min="15618" max="15618" width="4.421875" style="505" customWidth="1"/>
    <col min="15619" max="15619" width="4.7109375" style="505" customWidth="1"/>
    <col min="15620" max="15620" width="12.7109375" style="505" customWidth="1"/>
    <col min="15621" max="15621" width="55.57421875" style="505" customWidth="1"/>
    <col min="15622" max="15622" width="4.7109375" style="505" customWidth="1"/>
    <col min="15623" max="15623" width="9.8515625" style="505" customWidth="1"/>
    <col min="15624" max="15624" width="9.7109375" style="505" customWidth="1"/>
    <col min="15625" max="15625" width="13.57421875" style="505" customWidth="1"/>
    <col min="15626" max="15629" width="9.140625" style="505" hidden="1" customWidth="1"/>
    <col min="15630" max="15630" width="5.28125" style="505" customWidth="1"/>
    <col min="15631" max="15636" width="9.140625" style="505" hidden="1" customWidth="1"/>
    <col min="15637" max="15872" width="9.140625" style="505" customWidth="1"/>
    <col min="15873" max="15873" width="5.57421875" style="505" customWidth="1"/>
    <col min="15874" max="15874" width="4.421875" style="505" customWidth="1"/>
    <col min="15875" max="15875" width="4.7109375" style="505" customWidth="1"/>
    <col min="15876" max="15876" width="12.7109375" style="505" customWidth="1"/>
    <col min="15877" max="15877" width="55.57421875" style="505" customWidth="1"/>
    <col min="15878" max="15878" width="4.7109375" style="505" customWidth="1"/>
    <col min="15879" max="15879" width="9.8515625" style="505" customWidth="1"/>
    <col min="15880" max="15880" width="9.7109375" style="505" customWidth="1"/>
    <col min="15881" max="15881" width="13.57421875" style="505" customWidth="1"/>
    <col min="15882" max="15885" width="9.140625" style="505" hidden="1" customWidth="1"/>
    <col min="15886" max="15886" width="5.28125" style="505" customWidth="1"/>
    <col min="15887" max="15892" width="9.140625" style="505" hidden="1" customWidth="1"/>
    <col min="15893" max="16128" width="9.140625" style="505" customWidth="1"/>
    <col min="16129" max="16129" width="5.57421875" style="505" customWidth="1"/>
    <col min="16130" max="16130" width="4.421875" style="505" customWidth="1"/>
    <col min="16131" max="16131" width="4.7109375" style="505" customWidth="1"/>
    <col min="16132" max="16132" width="12.7109375" style="505" customWidth="1"/>
    <col min="16133" max="16133" width="55.57421875" style="505" customWidth="1"/>
    <col min="16134" max="16134" width="4.7109375" style="505" customWidth="1"/>
    <col min="16135" max="16135" width="9.8515625" style="505" customWidth="1"/>
    <col min="16136" max="16136" width="9.7109375" style="505" customWidth="1"/>
    <col min="16137" max="16137" width="13.57421875" style="505" customWidth="1"/>
    <col min="16138" max="16141" width="9.140625" style="505" hidden="1" customWidth="1"/>
    <col min="16142" max="16142" width="5.28125" style="505" customWidth="1"/>
    <col min="16143" max="16148" width="9.140625" style="505" hidden="1" customWidth="1"/>
    <col min="16149" max="16384" width="9.140625" style="505" customWidth="1"/>
  </cols>
  <sheetData>
    <row r="1" spans="1:20" ht="18">
      <c r="A1" s="502" t="s">
        <v>3127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4"/>
      <c r="P1" s="504"/>
      <c r="Q1" s="503"/>
      <c r="R1" s="503"/>
      <c r="S1" s="503"/>
      <c r="T1" s="503"/>
    </row>
    <row r="2" spans="1:20" ht="15">
      <c r="A2" s="506" t="s">
        <v>111</v>
      </c>
      <c r="B2" s="507"/>
      <c r="C2" s="508" t="str">
        <f>'[3]Krycí list'!E5</f>
        <v>Prádelna v areálu nemocnice České Budějovice, a.s.</v>
      </c>
      <c r="D2" s="509"/>
      <c r="E2" s="509"/>
      <c r="F2" s="507"/>
      <c r="G2" s="507"/>
      <c r="H2" s="507"/>
      <c r="I2" s="507"/>
      <c r="J2" s="507"/>
      <c r="K2" s="507"/>
      <c r="L2" s="503"/>
      <c r="M2" s="503"/>
      <c r="N2" s="503"/>
      <c r="O2" s="504"/>
      <c r="P2" s="504"/>
      <c r="Q2" s="503"/>
      <c r="R2" s="503"/>
      <c r="S2" s="503"/>
      <c r="T2" s="503"/>
    </row>
    <row r="3" spans="1:20" ht="15">
      <c r="A3" s="506" t="s">
        <v>112</v>
      </c>
      <c r="B3" s="507"/>
      <c r="C3" s="508" t="str">
        <f>'[3]Krycí list'!E7</f>
        <v xml:space="preserve"> </v>
      </c>
      <c r="D3" s="509"/>
      <c r="E3" s="509"/>
      <c r="F3" s="507"/>
      <c r="G3" s="507"/>
      <c r="H3" s="507"/>
      <c r="I3" s="508"/>
      <c r="J3" s="509"/>
      <c r="K3" s="509"/>
      <c r="L3" s="503"/>
      <c r="M3" s="503"/>
      <c r="N3" s="503"/>
      <c r="O3" s="504"/>
      <c r="P3" s="504"/>
      <c r="Q3" s="503"/>
      <c r="R3" s="503"/>
      <c r="S3" s="503"/>
      <c r="T3" s="503"/>
    </row>
    <row r="4" spans="1:20" ht="15">
      <c r="A4" s="506" t="s">
        <v>113</v>
      </c>
      <c r="B4" s="507"/>
      <c r="C4" s="508" t="str">
        <f>'[3]Krycí list'!E9</f>
        <v xml:space="preserve"> </v>
      </c>
      <c r="D4" s="509"/>
      <c r="E4" s="509"/>
      <c r="F4" s="507"/>
      <c r="G4" s="507"/>
      <c r="H4" s="507"/>
      <c r="I4" s="508"/>
      <c r="J4" s="509"/>
      <c r="K4" s="509"/>
      <c r="L4" s="503"/>
      <c r="M4" s="503"/>
      <c r="N4" s="503"/>
      <c r="O4" s="504"/>
      <c r="P4" s="504"/>
      <c r="Q4" s="503"/>
      <c r="R4" s="503"/>
      <c r="S4" s="503"/>
      <c r="T4" s="503"/>
    </row>
    <row r="5" spans="1:20" ht="15">
      <c r="A5" s="507" t="s">
        <v>114</v>
      </c>
      <c r="B5" s="507"/>
      <c r="C5" s="508" t="str">
        <f>'[3]Krycí list'!P5</f>
        <v xml:space="preserve"> </v>
      </c>
      <c r="D5" s="509"/>
      <c r="E5" s="509"/>
      <c r="F5" s="507"/>
      <c r="G5" s="507"/>
      <c r="H5" s="507"/>
      <c r="I5" s="508"/>
      <c r="J5" s="509"/>
      <c r="K5" s="509"/>
      <c r="L5" s="503"/>
      <c r="M5" s="503"/>
      <c r="N5" s="503"/>
      <c r="O5" s="504"/>
      <c r="P5" s="504"/>
      <c r="Q5" s="503"/>
      <c r="R5" s="503"/>
      <c r="S5" s="503"/>
      <c r="T5" s="503"/>
    </row>
    <row r="6" spans="1:20" ht="6" customHeight="1">
      <c r="A6" s="507"/>
      <c r="B6" s="507"/>
      <c r="C6" s="508"/>
      <c r="D6" s="509"/>
      <c r="E6" s="509"/>
      <c r="F6" s="507"/>
      <c r="G6" s="507"/>
      <c r="H6" s="507"/>
      <c r="I6" s="508"/>
      <c r="J6" s="509"/>
      <c r="K6" s="509"/>
      <c r="L6" s="503"/>
      <c r="M6" s="503"/>
      <c r="N6" s="503"/>
      <c r="O6" s="504"/>
      <c r="P6" s="504"/>
      <c r="Q6" s="503"/>
      <c r="R6" s="503"/>
      <c r="S6" s="503"/>
      <c r="T6" s="503"/>
    </row>
    <row r="7" spans="1:20" ht="15">
      <c r="A7" s="507" t="s">
        <v>115</v>
      </c>
      <c r="B7" s="507"/>
      <c r="C7" s="508" t="str">
        <f>'[3]Krycí list'!E26</f>
        <v xml:space="preserve"> </v>
      </c>
      <c r="D7" s="509"/>
      <c r="E7" s="509"/>
      <c r="F7" s="507"/>
      <c r="G7" s="507"/>
      <c r="H7" s="507"/>
      <c r="I7" s="508"/>
      <c r="J7" s="509"/>
      <c r="K7" s="509"/>
      <c r="L7" s="503"/>
      <c r="M7" s="503"/>
      <c r="N7" s="503"/>
      <c r="O7" s="504"/>
      <c r="P7" s="504"/>
      <c r="Q7" s="503"/>
      <c r="R7" s="503"/>
      <c r="S7" s="503"/>
      <c r="T7" s="503"/>
    </row>
    <row r="8" spans="1:20" ht="15">
      <c r="A8" s="507" t="s">
        <v>116</v>
      </c>
      <c r="B8" s="507"/>
      <c r="C8" s="508" t="str">
        <f>'[3]Krycí list'!E28</f>
        <v xml:space="preserve"> </v>
      </c>
      <c r="D8" s="509"/>
      <c r="E8" s="509"/>
      <c r="F8" s="507"/>
      <c r="G8" s="507"/>
      <c r="H8" s="507"/>
      <c r="I8" s="508"/>
      <c r="J8" s="509"/>
      <c r="K8" s="509"/>
      <c r="L8" s="503"/>
      <c r="M8" s="503"/>
      <c r="N8" s="503"/>
      <c r="O8" s="504"/>
      <c r="P8" s="504"/>
      <c r="Q8" s="503"/>
      <c r="R8" s="503"/>
      <c r="S8" s="503"/>
      <c r="T8" s="503"/>
    </row>
    <row r="9" spans="1:20" ht="15">
      <c r="A9" s="507" t="s">
        <v>117</v>
      </c>
      <c r="B9" s="507"/>
      <c r="C9" s="508" t="s">
        <v>676</v>
      </c>
      <c r="D9" s="509"/>
      <c r="E9" s="509"/>
      <c r="F9" s="507"/>
      <c r="G9" s="507"/>
      <c r="H9" s="507"/>
      <c r="I9" s="508"/>
      <c r="J9" s="509"/>
      <c r="K9" s="509"/>
      <c r="L9" s="503"/>
      <c r="M9" s="503"/>
      <c r="N9" s="503"/>
      <c r="O9" s="504"/>
      <c r="P9" s="504"/>
      <c r="Q9" s="503"/>
      <c r="R9" s="503"/>
      <c r="S9" s="503"/>
      <c r="T9" s="503"/>
    </row>
    <row r="10" spans="1:20" ht="5.25" customHeight="1">
      <c r="A10" s="503"/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3"/>
      <c r="O10" s="504"/>
      <c r="P10" s="504"/>
      <c r="Q10" s="503"/>
      <c r="R10" s="503"/>
      <c r="S10" s="503"/>
      <c r="T10" s="503"/>
    </row>
    <row r="11" spans="1:21" ht="22.5">
      <c r="A11" s="510" t="s">
        <v>118</v>
      </c>
      <c r="B11" s="511" t="s">
        <v>119</v>
      </c>
      <c r="C11" s="511" t="s">
        <v>120</v>
      </c>
      <c r="D11" s="511" t="s">
        <v>121</v>
      </c>
      <c r="E11" s="511" t="s">
        <v>2</v>
      </c>
      <c r="F11" s="511" t="s">
        <v>3</v>
      </c>
      <c r="G11" s="511" t="s">
        <v>122</v>
      </c>
      <c r="H11" s="511" t="s">
        <v>123</v>
      </c>
      <c r="I11" s="511" t="s">
        <v>124</v>
      </c>
      <c r="J11" s="511" t="s">
        <v>5</v>
      </c>
      <c r="K11" s="511" t="s">
        <v>125</v>
      </c>
      <c r="L11" s="511" t="s">
        <v>126</v>
      </c>
      <c r="M11" s="511" t="s">
        <v>127</v>
      </c>
      <c r="N11" s="511" t="s">
        <v>6</v>
      </c>
      <c r="O11" s="512" t="s">
        <v>128</v>
      </c>
      <c r="P11" s="513" t="s">
        <v>129</v>
      </c>
      <c r="Q11" s="511"/>
      <c r="R11" s="511"/>
      <c r="S11" s="511"/>
      <c r="T11" s="514" t="s">
        <v>130</v>
      </c>
      <c r="U11" s="515"/>
    </row>
    <row r="12" spans="1:21" ht="15">
      <c r="A12" s="516">
        <v>1</v>
      </c>
      <c r="B12" s="517">
        <v>2</v>
      </c>
      <c r="C12" s="517">
        <v>3</v>
      </c>
      <c r="D12" s="517">
        <v>4</v>
      </c>
      <c r="E12" s="517">
        <v>5</v>
      </c>
      <c r="F12" s="517">
        <v>6</v>
      </c>
      <c r="G12" s="517">
        <v>7</v>
      </c>
      <c r="H12" s="517"/>
      <c r="I12" s="517">
        <v>9</v>
      </c>
      <c r="J12" s="517"/>
      <c r="K12" s="517"/>
      <c r="L12" s="517"/>
      <c r="M12" s="517"/>
      <c r="N12" s="517">
        <v>10</v>
      </c>
      <c r="O12" s="518">
        <v>11</v>
      </c>
      <c r="P12" s="519">
        <v>12</v>
      </c>
      <c r="Q12" s="517"/>
      <c r="R12" s="517"/>
      <c r="S12" s="517"/>
      <c r="T12" s="520">
        <v>11</v>
      </c>
      <c r="U12" s="515"/>
    </row>
    <row r="13" spans="1:20" ht="4.5" customHeight="1">
      <c r="A13" s="503"/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21"/>
      <c r="O13" s="522"/>
      <c r="P13" s="523"/>
      <c r="Q13" s="521"/>
      <c r="R13" s="521"/>
      <c r="S13" s="521"/>
      <c r="T13" s="521"/>
    </row>
    <row r="14" spans="1:16" s="528" customFormat="1" ht="11.25" customHeight="1">
      <c r="A14" s="524"/>
      <c r="B14" s="525" t="s">
        <v>131</v>
      </c>
      <c r="C14" s="524"/>
      <c r="D14" s="524" t="s">
        <v>132</v>
      </c>
      <c r="E14" s="524" t="s">
        <v>677</v>
      </c>
      <c r="F14" s="524"/>
      <c r="G14" s="524"/>
      <c r="H14" s="524"/>
      <c r="I14" s="526">
        <f>I15+I104+I167+I173+I186+I316+I416+I432+I522+I554+I597+I601+I626</f>
        <v>0</v>
      </c>
      <c r="J14" s="524"/>
      <c r="K14" s="527">
        <f>K15+K104+K167+K173+K186+K316+K416+K432+K522+K554+K597+K601+K626</f>
        <v>5582.7097216500015</v>
      </c>
      <c r="L14" s="524"/>
      <c r="M14" s="527">
        <f>M15+M104+M167+M173+M186+M316+M416+M432+M522+M554+M597+M601+M626</f>
        <v>2214.6255</v>
      </c>
      <c r="N14" s="524"/>
      <c r="P14" s="528" t="s">
        <v>134</v>
      </c>
    </row>
    <row r="15" spans="2:16" s="529" customFormat="1" ht="11.25" customHeight="1">
      <c r="B15" s="530" t="s">
        <v>131</v>
      </c>
      <c r="D15" s="529" t="s">
        <v>137</v>
      </c>
      <c r="E15" s="529" t="s">
        <v>598</v>
      </c>
      <c r="I15" s="531">
        <f>SUM(I16:I103)</f>
        <v>0</v>
      </c>
      <c r="K15" s="532">
        <f>SUM(K16:K103)</f>
        <v>1465.6181889999998</v>
      </c>
      <c r="M15" s="532">
        <f>SUM(M16:M103)</f>
        <v>0</v>
      </c>
      <c r="P15" s="529" t="s">
        <v>137</v>
      </c>
    </row>
    <row r="16" spans="1:16" s="541" customFormat="1" ht="11.25" customHeight="1">
      <c r="A16" s="533">
        <v>1</v>
      </c>
      <c r="B16" s="533" t="s">
        <v>138</v>
      </c>
      <c r="C16" s="533" t="s">
        <v>9</v>
      </c>
      <c r="D16" s="534" t="s">
        <v>678</v>
      </c>
      <c r="E16" s="535" t="s">
        <v>679</v>
      </c>
      <c r="F16" s="533" t="s">
        <v>16</v>
      </c>
      <c r="G16" s="536">
        <v>175</v>
      </c>
      <c r="H16" s="570"/>
      <c r="I16" s="537">
        <f>ROUND(G16*H16,2)</f>
        <v>0</v>
      </c>
      <c r="J16" s="538">
        <v>0</v>
      </c>
      <c r="K16" s="536">
        <f>G16*J16</f>
        <v>0</v>
      </c>
      <c r="L16" s="538">
        <v>0</v>
      </c>
      <c r="M16" s="536">
        <f>G16*L16</f>
        <v>0</v>
      </c>
      <c r="N16" s="539">
        <v>21</v>
      </c>
      <c r="O16" s="540">
        <v>4</v>
      </c>
      <c r="P16" s="541" t="s">
        <v>140</v>
      </c>
    </row>
    <row r="17" spans="1:19" s="543" customFormat="1" ht="11.25" customHeight="1">
      <c r="A17" s="542"/>
      <c r="B17" s="542"/>
      <c r="C17" s="542"/>
      <c r="D17" s="543" t="s">
        <v>515</v>
      </c>
      <c r="E17" s="544" t="s">
        <v>680</v>
      </c>
      <c r="G17" s="545">
        <v>0</v>
      </c>
      <c r="P17" s="543">
        <v>2</v>
      </c>
      <c r="Q17" s="543" t="s">
        <v>134</v>
      </c>
      <c r="R17" s="543" t="s">
        <v>516</v>
      </c>
      <c r="S17" s="543" t="s">
        <v>134</v>
      </c>
    </row>
    <row r="18" spans="1:19" s="546" customFormat="1" ht="11.25" customHeight="1">
      <c r="A18" s="542"/>
      <c r="B18" s="542"/>
      <c r="C18" s="542"/>
      <c r="D18" s="546" t="s">
        <v>515</v>
      </c>
      <c r="E18" s="547" t="s">
        <v>681</v>
      </c>
      <c r="G18" s="548">
        <v>175</v>
      </c>
      <c r="P18" s="546">
        <v>2</v>
      </c>
      <c r="Q18" s="546" t="s">
        <v>134</v>
      </c>
      <c r="R18" s="546" t="s">
        <v>516</v>
      </c>
      <c r="S18" s="546" t="s">
        <v>134</v>
      </c>
    </row>
    <row r="19" spans="1:19" s="549" customFormat="1" ht="11.25" customHeight="1">
      <c r="A19" s="542"/>
      <c r="B19" s="542"/>
      <c r="C19" s="542"/>
      <c r="D19" s="549" t="s">
        <v>515</v>
      </c>
      <c r="E19" s="550" t="s">
        <v>517</v>
      </c>
      <c r="G19" s="551">
        <v>175</v>
      </c>
      <c r="P19" s="549">
        <v>2</v>
      </c>
      <c r="Q19" s="549" t="s">
        <v>134</v>
      </c>
      <c r="R19" s="549" t="s">
        <v>516</v>
      </c>
      <c r="S19" s="549" t="s">
        <v>137</v>
      </c>
    </row>
    <row r="20" spans="1:16" s="541" customFormat="1" ht="11.25" customHeight="1">
      <c r="A20" s="533">
        <v>2</v>
      </c>
      <c r="B20" s="533" t="s">
        <v>138</v>
      </c>
      <c r="C20" s="533" t="s">
        <v>9</v>
      </c>
      <c r="D20" s="534" t="s">
        <v>682</v>
      </c>
      <c r="E20" s="535" t="s">
        <v>683</v>
      </c>
      <c r="F20" s="533" t="s">
        <v>16</v>
      </c>
      <c r="G20" s="536">
        <v>175</v>
      </c>
      <c r="H20" s="570"/>
      <c r="I20" s="537">
        <f>ROUND(G20*H20,2)</f>
        <v>0</v>
      </c>
      <c r="J20" s="538">
        <v>0</v>
      </c>
      <c r="K20" s="536">
        <f>G20*J20</f>
        <v>0</v>
      </c>
      <c r="L20" s="538">
        <v>0</v>
      </c>
      <c r="M20" s="536">
        <f>G20*L20</f>
        <v>0</v>
      </c>
      <c r="N20" s="539">
        <v>21</v>
      </c>
      <c r="O20" s="540">
        <v>4</v>
      </c>
      <c r="P20" s="541" t="s">
        <v>140</v>
      </c>
    </row>
    <row r="21" spans="1:16" s="541" customFormat="1" ht="11.25" customHeight="1">
      <c r="A21" s="533">
        <v>3</v>
      </c>
      <c r="B21" s="533" t="s">
        <v>138</v>
      </c>
      <c r="C21" s="533" t="s">
        <v>9</v>
      </c>
      <c r="D21" s="534" t="s">
        <v>684</v>
      </c>
      <c r="E21" s="535" t="s">
        <v>685</v>
      </c>
      <c r="F21" s="533" t="s">
        <v>16</v>
      </c>
      <c r="G21" s="536">
        <v>65.4</v>
      </c>
      <c r="H21" s="570"/>
      <c r="I21" s="537">
        <f>ROUND(G21*H21,2)</f>
        <v>0</v>
      </c>
      <c r="J21" s="538">
        <v>0</v>
      </c>
      <c r="K21" s="536">
        <f>G21*J21</f>
        <v>0</v>
      </c>
      <c r="L21" s="538">
        <v>0</v>
      </c>
      <c r="M21" s="536">
        <f>G21*L21</f>
        <v>0</v>
      </c>
      <c r="N21" s="539">
        <v>21</v>
      </c>
      <c r="O21" s="540">
        <v>4</v>
      </c>
      <c r="P21" s="541" t="s">
        <v>140</v>
      </c>
    </row>
    <row r="22" spans="1:19" s="543" customFormat="1" ht="11.25" customHeight="1">
      <c r="A22" s="542"/>
      <c r="B22" s="542"/>
      <c r="C22" s="542"/>
      <c r="D22" s="543" t="s">
        <v>515</v>
      </c>
      <c r="E22" s="544" t="s">
        <v>686</v>
      </c>
      <c r="G22" s="545">
        <v>0</v>
      </c>
      <c r="P22" s="543">
        <v>2</v>
      </c>
      <c r="Q22" s="543" t="s">
        <v>134</v>
      </c>
      <c r="R22" s="543" t="s">
        <v>516</v>
      </c>
      <c r="S22" s="543" t="s">
        <v>134</v>
      </c>
    </row>
    <row r="23" spans="1:19" s="546" customFormat="1" ht="11.25" customHeight="1">
      <c r="A23" s="542"/>
      <c r="B23" s="542"/>
      <c r="C23" s="542"/>
      <c r="D23" s="546" t="s">
        <v>515</v>
      </c>
      <c r="E23" s="547" t="s">
        <v>687</v>
      </c>
      <c r="G23" s="548">
        <v>32</v>
      </c>
      <c r="P23" s="546">
        <v>2</v>
      </c>
      <c r="Q23" s="546" t="s">
        <v>134</v>
      </c>
      <c r="R23" s="546" t="s">
        <v>516</v>
      </c>
      <c r="S23" s="546" t="s">
        <v>134</v>
      </c>
    </row>
    <row r="24" spans="1:19" s="543" customFormat="1" ht="11.25" customHeight="1">
      <c r="A24" s="542"/>
      <c r="B24" s="542"/>
      <c r="C24" s="542"/>
      <c r="D24" s="543" t="s">
        <v>515</v>
      </c>
      <c r="E24" s="544" t="s">
        <v>688</v>
      </c>
      <c r="G24" s="545">
        <v>0</v>
      </c>
      <c r="P24" s="543">
        <v>2</v>
      </c>
      <c r="Q24" s="543" t="s">
        <v>134</v>
      </c>
      <c r="R24" s="543" t="s">
        <v>516</v>
      </c>
      <c r="S24" s="543" t="s">
        <v>134</v>
      </c>
    </row>
    <row r="25" spans="1:19" s="546" customFormat="1" ht="11.25" customHeight="1">
      <c r="A25" s="542"/>
      <c r="B25" s="542"/>
      <c r="C25" s="542"/>
      <c r="D25" s="546" t="s">
        <v>515</v>
      </c>
      <c r="E25" s="547" t="s">
        <v>689</v>
      </c>
      <c r="G25" s="548">
        <v>33.4</v>
      </c>
      <c r="P25" s="546">
        <v>2</v>
      </c>
      <c r="Q25" s="546" t="s">
        <v>134</v>
      </c>
      <c r="R25" s="546" t="s">
        <v>516</v>
      </c>
      <c r="S25" s="546" t="s">
        <v>134</v>
      </c>
    </row>
    <row r="26" spans="1:19" s="549" customFormat="1" ht="11.25" customHeight="1">
      <c r="A26" s="542"/>
      <c r="B26" s="542"/>
      <c r="C26" s="542"/>
      <c r="D26" s="549" t="s">
        <v>515</v>
      </c>
      <c r="E26" s="550" t="s">
        <v>517</v>
      </c>
      <c r="G26" s="551">
        <v>65.4</v>
      </c>
      <c r="P26" s="549">
        <v>2</v>
      </c>
      <c r="Q26" s="549" t="s">
        <v>134</v>
      </c>
      <c r="R26" s="549" t="s">
        <v>516</v>
      </c>
      <c r="S26" s="549" t="s">
        <v>137</v>
      </c>
    </row>
    <row r="27" spans="1:16" s="541" customFormat="1" ht="11.25" customHeight="1">
      <c r="A27" s="533">
        <v>4</v>
      </c>
      <c r="B27" s="533" t="s">
        <v>138</v>
      </c>
      <c r="C27" s="533" t="s">
        <v>9</v>
      </c>
      <c r="D27" s="534" t="s">
        <v>690</v>
      </c>
      <c r="E27" s="535" t="s">
        <v>691</v>
      </c>
      <c r="F27" s="533" t="s">
        <v>16</v>
      </c>
      <c r="G27" s="536">
        <v>65.4</v>
      </c>
      <c r="H27" s="570"/>
      <c r="I27" s="537">
        <f>ROUND(G27*H27,2)</f>
        <v>0</v>
      </c>
      <c r="J27" s="538">
        <v>0</v>
      </c>
      <c r="K27" s="536">
        <f>G27*J27</f>
        <v>0</v>
      </c>
      <c r="L27" s="538">
        <v>0</v>
      </c>
      <c r="M27" s="536">
        <f>G27*L27</f>
        <v>0</v>
      </c>
      <c r="N27" s="539">
        <v>21</v>
      </c>
      <c r="O27" s="540">
        <v>4</v>
      </c>
      <c r="P27" s="541" t="s">
        <v>140</v>
      </c>
    </row>
    <row r="28" spans="1:16" s="541" customFormat="1" ht="11.25" customHeight="1">
      <c r="A28" s="533">
        <v>5</v>
      </c>
      <c r="B28" s="533" t="s">
        <v>138</v>
      </c>
      <c r="C28" s="533" t="s">
        <v>9</v>
      </c>
      <c r="D28" s="534" t="s">
        <v>692</v>
      </c>
      <c r="E28" s="535" t="s">
        <v>693</v>
      </c>
      <c r="F28" s="533" t="s">
        <v>16</v>
      </c>
      <c r="G28" s="536">
        <v>215.45</v>
      </c>
      <c r="H28" s="570"/>
      <c r="I28" s="537">
        <f>ROUND(G28*H28,2)</f>
        <v>0</v>
      </c>
      <c r="J28" s="538">
        <v>0</v>
      </c>
      <c r="K28" s="536">
        <f>G28*J28</f>
        <v>0</v>
      </c>
      <c r="L28" s="538">
        <v>0</v>
      </c>
      <c r="M28" s="536">
        <f>G28*L28</f>
        <v>0</v>
      </c>
      <c r="N28" s="539">
        <v>21</v>
      </c>
      <c r="O28" s="540">
        <v>4</v>
      </c>
      <c r="P28" s="541" t="s">
        <v>140</v>
      </c>
    </row>
    <row r="29" spans="1:19" s="543" customFormat="1" ht="11.25" customHeight="1">
      <c r="A29" s="542"/>
      <c r="B29" s="542"/>
      <c r="C29" s="542"/>
      <c r="D29" s="543" t="s">
        <v>515</v>
      </c>
      <c r="E29" s="544" t="s">
        <v>694</v>
      </c>
      <c r="G29" s="545">
        <v>0</v>
      </c>
      <c r="P29" s="543">
        <v>2</v>
      </c>
      <c r="Q29" s="543" t="s">
        <v>134</v>
      </c>
      <c r="R29" s="543" t="s">
        <v>516</v>
      </c>
      <c r="S29" s="543" t="s">
        <v>134</v>
      </c>
    </row>
    <row r="30" spans="1:19" s="546" customFormat="1" ht="11.25" customHeight="1">
      <c r="A30" s="542"/>
      <c r="B30" s="542"/>
      <c r="C30" s="542"/>
      <c r="D30" s="546" t="s">
        <v>515</v>
      </c>
      <c r="E30" s="547" t="s">
        <v>695</v>
      </c>
      <c r="G30" s="548">
        <v>88.3</v>
      </c>
      <c r="P30" s="546">
        <v>2</v>
      </c>
      <c r="Q30" s="546" t="s">
        <v>134</v>
      </c>
      <c r="R30" s="546" t="s">
        <v>516</v>
      </c>
      <c r="S30" s="546" t="s">
        <v>134</v>
      </c>
    </row>
    <row r="31" spans="1:19" s="543" customFormat="1" ht="11.25" customHeight="1">
      <c r="A31" s="542"/>
      <c r="B31" s="542"/>
      <c r="C31" s="542"/>
      <c r="D31" s="543" t="s">
        <v>515</v>
      </c>
      <c r="E31" s="544" t="s">
        <v>696</v>
      </c>
      <c r="G31" s="545">
        <v>0</v>
      </c>
      <c r="P31" s="543">
        <v>2</v>
      </c>
      <c r="Q31" s="543" t="s">
        <v>134</v>
      </c>
      <c r="R31" s="543" t="s">
        <v>516</v>
      </c>
      <c r="S31" s="543" t="s">
        <v>134</v>
      </c>
    </row>
    <row r="32" spans="1:19" s="546" customFormat="1" ht="11.25" customHeight="1">
      <c r="A32" s="542"/>
      <c r="B32" s="542"/>
      <c r="C32" s="542"/>
      <c r="D32" s="546" t="s">
        <v>515</v>
      </c>
      <c r="E32" s="547" t="s">
        <v>697</v>
      </c>
      <c r="G32" s="548">
        <v>65.75</v>
      </c>
      <c r="P32" s="546">
        <v>2</v>
      </c>
      <c r="Q32" s="546" t="s">
        <v>134</v>
      </c>
      <c r="R32" s="546" t="s">
        <v>516</v>
      </c>
      <c r="S32" s="546" t="s">
        <v>134</v>
      </c>
    </row>
    <row r="33" spans="1:19" s="543" customFormat="1" ht="11.25" customHeight="1">
      <c r="A33" s="542"/>
      <c r="B33" s="542"/>
      <c r="C33" s="542"/>
      <c r="D33" s="543" t="s">
        <v>515</v>
      </c>
      <c r="E33" s="544" t="s">
        <v>698</v>
      </c>
      <c r="G33" s="545">
        <v>0</v>
      </c>
      <c r="P33" s="543">
        <v>2</v>
      </c>
      <c r="Q33" s="543" t="s">
        <v>134</v>
      </c>
      <c r="R33" s="543" t="s">
        <v>516</v>
      </c>
      <c r="S33" s="543" t="s">
        <v>134</v>
      </c>
    </row>
    <row r="34" spans="1:19" s="546" customFormat="1" ht="11.25" customHeight="1">
      <c r="A34" s="542"/>
      <c r="B34" s="542"/>
      <c r="C34" s="542"/>
      <c r="D34" s="546" t="s">
        <v>515</v>
      </c>
      <c r="E34" s="547" t="s">
        <v>699</v>
      </c>
      <c r="G34" s="548">
        <v>61.4</v>
      </c>
      <c r="P34" s="546">
        <v>2</v>
      </c>
      <c r="Q34" s="546" t="s">
        <v>134</v>
      </c>
      <c r="R34" s="546" t="s">
        <v>516</v>
      </c>
      <c r="S34" s="546" t="s">
        <v>134</v>
      </c>
    </row>
    <row r="35" spans="1:19" s="549" customFormat="1" ht="11.25" customHeight="1">
      <c r="A35" s="542"/>
      <c r="B35" s="542"/>
      <c r="C35" s="542"/>
      <c r="D35" s="549" t="s">
        <v>515</v>
      </c>
      <c r="E35" s="550" t="s">
        <v>517</v>
      </c>
      <c r="G35" s="551">
        <v>215.45</v>
      </c>
      <c r="P35" s="549">
        <v>2</v>
      </c>
      <c r="Q35" s="549" t="s">
        <v>134</v>
      </c>
      <c r="R35" s="549" t="s">
        <v>516</v>
      </c>
      <c r="S35" s="549" t="s">
        <v>137</v>
      </c>
    </row>
    <row r="36" spans="1:16" s="541" customFormat="1" ht="11.25" customHeight="1">
      <c r="A36" s="533">
        <v>6</v>
      </c>
      <c r="B36" s="533" t="s">
        <v>138</v>
      </c>
      <c r="C36" s="533" t="s">
        <v>9</v>
      </c>
      <c r="D36" s="534" t="s">
        <v>700</v>
      </c>
      <c r="E36" s="535" t="s">
        <v>701</v>
      </c>
      <c r="F36" s="533" t="s">
        <v>16</v>
      </c>
      <c r="G36" s="536">
        <v>182.57</v>
      </c>
      <c r="H36" s="570"/>
      <c r="I36" s="537">
        <f>ROUND(G36*H36,2)</f>
        <v>0</v>
      </c>
      <c r="J36" s="538">
        <v>0</v>
      </c>
      <c r="K36" s="536">
        <f>G36*J36</f>
        <v>0</v>
      </c>
      <c r="L36" s="538">
        <v>0</v>
      </c>
      <c r="M36" s="536">
        <f>G36*L36</f>
        <v>0</v>
      </c>
      <c r="N36" s="539">
        <v>21</v>
      </c>
      <c r="O36" s="540">
        <v>4</v>
      </c>
      <c r="P36" s="541" t="s">
        <v>140</v>
      </c>
    </row>
    <row r="37" spans="1:16" s="541" customFormat="1" ht="11.25" customHeight="1">
      <c r="A37" s="533">
        <v>7</v>
      </c>
      <c r="B37" s="533" t="s">
        <v>138</v>
      </c>
      <c r="C37" s="533" t="s">
        <v>9</v>
      </c>
      <c r="D37" s="534" t="s">
        <v>702</v>
      </c>
      <c r="E37" s="535" t="s">
        <v>703</v>
      </c>
      <c r="F37" s="533" t="s">
        <v>16</v>
      </c>
      <c r="G37" s="536">
        <v>126.1</v>
      </c>
      <c r="H37" s="570"/>
      <c r="I37" s="537">
        <f>ROUND(G37*H37,2)</f>
        <v>0</v>
      </c>
      <c r="J37" s="538">
        <v>0</v>
      </c>
      <c r="K37" s="536">
        <f>G37*J37</f>
        <v>0</v>
      </c>
      <c r="L37" s="538">
        <v>0</v>
      </c>
      <c r="M37" s="536">
        <f>G37*L37</f>
        <v>0</v>
      </c>
      <c r="N37" s="539">
        <v>21</v>
      </c>
      <c r="O37" s="540">
        <v>4</v>
      </c>
      <c r="P37" s="541" t="s">
        <v>140</v>
      </c>
    </row>
    <row r="38" spans="1:19" s="546" customFormat="1" ht="11.25" customHeight="1">
      <c r="A38" s="542"/>
      <c r="B38" s="542"/>
      <c r="C38" s="542"/>
      <c r="D38" s="546" t="s">
        <v>515</v>
      </c>
      <c r="E38" s="547" t="s">
        <v>704</v>
      </c>
      <c r="G38" s="548">
        <v>126.1</v>
      </c>
      <c r="P38" s="546">
        <v>2</v>
      </c>
      <c r="Q38" s="546" t="s">
        <v>134</v>
      </c>
      <c r="R38" s="546" t="s">
        <v>516</v>
      </c>
      <c r="S38" s="546" t="s">
        <v>134</v>
      </c>
    </row>
    <row r="39" spans="1:19" s="549" customFormat="1" ht="11.25" customHeight="1">
      <c r="A39" s="542"/>
      <c r="B39" s="542"/>
      <c r="C39" s="542"/>
      <c r="D39" s="549" t="s">
        <v>515</v>
      </c>
      <c r="E39" s="550" t="s">
        <v>517</v>
      </c>
      <c r="G39" s="551">
        <v>126.1</v>
      </c>
      <c r="P39" s="549">
        <v>2</v>
      </c>
      <c r="Q39" s="549" t="s">
        <v>134</v>
      </c>
      <c r="R39" s="549" t="s">
        <v>516</v>
      </c>
      <c r="S39" s="549" t="s">
        <v>137</v>
      </c>
    </row>
    <row r="40" spans="1:16" s="541" customFormat="1" ht="11.25" customHeight="1">
      <c r="A40" s="533">
        <v>8</v>
      </c>
      <c r="B40" s="533" t="s">
        <v>138</v>
      </c>
      <c r="C40" s="533" t="s">
        <v>9</v>
      </c>
      <c r="D40" s="534" t="s">
        <v>26</v>
      </c>
      <c r="E40" s="535" t="s">
        <v>27</v>
      </c>
      <c r="F40" s="533" t="s">
        <v>16</v>
      </c>
      <c r="G40" s="536">
        <v>15.7</v>
      </c>
      <c r="H40" s="570"/>
      <c r="I40" s="537">
        <f>ROUND(G40*H40,2)</f>
        <v>0</v>
      </c>
      <c r="J40" s="538">
        <v>0</v>
      </c>
      <c r="K40" s="536">
        <f>G40*J40</f>
        <v>0</v>
      </c>
      <c r="L40" s="538">
        <v>0</v>
      </c>
      <c r="M40" s="536">
        <f>G40*L40</f>
        <v>0</v>
      </c>
      <c r="N40" s="539">
        <v>21</v>
      </c>
      <c r="O40" s="540">
        <v>4</v>
      </c>
      <c r="P40" s="541" t="s">
        <v>140</v>
      </c>
    </row>
    <row r="41" spans="1:19" s="546" customFormat="1" ht="11.25" customHeight="1">
      <c r="A41" s="542"/>
      <c r="B41" s="542"/>
      <c r="C41" s="542"/>
      <c r="D41" s="546" t="s">
        <v>515</v>
      </c>
      <c r="E41" s="547" t="s">
        <v>705</v>
      </c>
      <c r="G41" s="548">
        <v>15.7</v>
      </c>
      <c r="P41" s="546">
        <v>2</v>
      </c>
      <c r="Q41" s="546" t="s">
        <v>134</v>
      </c>
      <c r="R41" s="546" t="s">
        <v>516</v>
      </c>
      <c r="S41" s="546" t="s">
        <v>134</v>
      </c>
    </row>
    <row r="42" spans="1:19" s="549" customFormat="1" ht="11.25" customHeight="1">
      <c r="A42" s="542"/>
      <c r="B42" s="542"/>
      <c r="C42" s="542"/>
      <c r="D42" s="549" t="s">
        <v>515</v>
      </c>
      <c r="E42" s="550" t="s">
        <v>517</v>
      </c>
      <c r="G42" s="551">
        <v>15.7</v>
      </c>
      <c r="P42" s="549">
        <v>2</v>
      </c>
      <c r="Q42" s="549" t="s">
        <v>134</v>
      </c>
      <c r="R42" s="549" t="s">
        <v>516</v>
      </c>
      <c r="S42" s="549" t="s">
        <v>137</v>
      </c>
    </row>
    <row r="43" spans="1:16" s="541" customFormat="1" ht="11.25" customHeight="1">
      <c r="A43" s="533">
        <v>9</v>
      </c>
      <c r="B43" s="533" t="s">
        <v>138</v>
      </c>
      <c r="C43" s="533" t="s">
        <v>9</v>
      </c>
      <c r="D43" s="534" t="s">
        <v>706</v>
      </c>
      <c r="E43" s="535" t="s">
        <v>707</v>
      </c>
      <c r="F43" s="533" t="s">
        <v>16</v>
      </c>
      <c r="G43" s="536">
        <v>15.7</v>
      </c>
      <c r="H43" s="570"/>
      <c r="I43" s="537">
        <f>ROUND(G43*H43,2)</f>
        <v>0</v>
      </c>
      <c r="J43" s="538">
        <v>0</v>
      </c>
      <c r="K43" s="536">
        <f>G43*J43</f>
        <v>0</v>
      </c>
      <c r="L43" s="538">
        <v>0</v>
      </c>
      <c r="M43" s="536">
        <f>G43*L43</f>
        <v>0</v>
      </c>
      <c r="N43" s="539">
        <v>21</v>
      </c>
      <c r="O43" s="540">
        <v>4</v>
      </c>
      <c r="P43" s="541" t="s">
        <v>140</v>
      </c>
    </row>
    <row r="44" spans="1:16" s="541" customFormat="1" ht="11.25" customHeight="1">
      <c r="A44" s="533">
        <v>10</v>
      </c>
      <c r="B44" s="533" t="s">
        <v>138</v>
      </c>
      <c r="C44" s="533" t="s">
        <v>139</v>
      </c>
      <c r="D44" s="534" t="s">
        <v>708</v>
      </c>
      <c r="E44" s="535" t="s">
        <v>709</v>
      </c>
      <c r="F44" s="533" t="s">
        <v>16</v>
      </c>
      <c r="G44" s="536">
        <v>45.7</v>
      </c>
      <c r="H44" s="570"/>
      <c r="I44" s="537">
        <f>ROUND(G44*H44,2)</f>
        <v>0</v>
      </c>
      <c r="J44" s="538">
        <v>1.89077</v>
      </c>
      <c r="K44" s="536">
        <f>G44*J44</f>
        <v>86.40818900000001</v>
      </c>
      <c r="L44" s="538">
        <v>0</v>
      </c>
      <c r="M44" s="536">
        <f>G44*L44</f>
        <v>0</v>
      </c>
      <c r="N44" s="539">
        <v>21</v>
      </c>
      <c r="O44" s="540">
        <v>4</v>
      </c>
      <c r="P44" s="541" t="s">
        <v>140</v>
      </c>
    </row>
    <row r="45" spans="1:19" s="543" customFormat="1" ht="11.25" customHeight="1">
      <c r="A45" s="542"/>
      <c r="B45" s="542"/>
      <c r="C45" s="542"/>
      <c r="D45" s="543" t="s">
        <v>515</v>
      </c>
      <c r="E45" s="544" t="s">
        <v>710</v>
      </c>
      <c r="G45" s="545">
        <v>0</v>
      </c>
      <c r="P45" s="543">
        <v>2</v>
      </c>
      <c r="Q45" s="543" t="s">
        <v>134</v>
      </c>
      <c r="R45" s="543" t="s">
        <v>516</v>
      </c>
      <c r="S45" s="543" t="s">
        <v>134</v>
      </c>
    </row>
    <row r="46" spans="1:19" s="546" customFormat="1" ht="11.25" customHeight="1">
      <c r="A46" s="542"/>
      <c r="B46" s="542"/>
      <c r="C46" s="542"/>
      <c r="D46" s="546" t="s">
        <v>515</v>
      </c>
      <c r="E46" s="547" t="s">
        <v>711</v>
      </c>
      <c r="G46" s="548">
        <v>45.7</v>
      </c>
      <c r="P46" s="546">
        <v>2</v>
      </c>
      <c r="Q46" s="546" t="s">
        <v>134</v>
      </c>
      <c r="R46" s="546" t="s">
        <v>516</v>
      </c>
      <c r="S46" s="546" t="s">
        <v>134</v>
      </c>
    </row>
    <row r="47" spans="1:19" s="549" customFormat="1" ht="11.25" customHeight="1">
      <c r="A47" s="542"/>
      <c r="B47" s="542"/>
      <c r="C47" s="542"/>
      <c r="D47" s="549" t="s">
        <v>515</v>
      </c>
      <c r="E47" s="550" t="s">
        <v>517</v>
      </c>
      <c r="G47" s="551">
        <v>45.7</v>
      </c>
      <c r="P47" s="549">
        <v>2</v>
      </c>
      <c r="Q47" s="549" t="s">
        <v>134</v>
      </c>
      <c r="R47" s="549" t="s">
        <v>516</v>
      </c>
      <c r="S47" s="549" t="s">
        <v>137</v>
      </c>
    </row>
    <row r="48" spans="1:16" s="541" customFormat="1" ht="11.25" customHeight="1">
      <c r="A48" s="533">
        <v>11</v>
      </c>
      <c r="B48" s="533" t="s">
        <v>138</v>
      </c>
      <c r="C48" s="533" t="s">
        <v>9</v>
      </c>
      <c r="D48" s="534" t="s">
        <v>609</v>
      </c>
      <c r="E48" s="535" t="s">
        <v>610</v>
      </c>
      <c r="F48" s="533" t="s">
        <v>10</v>
      </c>
      <c r="G48" s="536">
        <v>2805</v>
      </c>
      <c r="H48" s="570"/>
      <c r="I48" s="537">
        <f>ROUND(G48*H48,2)</f>
        <v>0</v>
      </c>
      <c r="J48" s="538">
        <v>0</v>
      </c>
      <c r="K48" s="536">
        <f>G48*J48</f>
        <v>0</v>
      </c>
      <c r="L48" s="538">
        <v>0</v>
      </c>
      <c r="M48" s="536">
        <f>G48*L48</f>
        <v>0</v>
      </c>
      <c r="N48" s="539">
        <v>21</v>
      </c>
      <c r="O48" s="540">
        <v>4</v>
      </c>
      <c r="P48" s="541" t="s">
        <v>140</v>
      </c>
    </row>
    <row r="49" spans="1:16" s="541" customFormat="1" ht="11.25" customHeight="1">
      <c r="A49" s="533">
        <v>12</v>
      </c>
      <c r="B49" s="533" t="s">
        <v>138</v>
      </c>
      <c r="C49" s="533" t="s">
        <v>9</v>
      </c>
      <c r="D49" s="534" t="s">
        <v>712</v>
      </c>
      <c r="E49" s="535" t="s">
        <v>713</v>
      </c>
      <c r="F49" s="533" t="s">
        <v>16</v>
      </c>
      <c r="G49" s="536">
        <v>975.9</v>
      </c>
      <c r="H49" s="570"/>
      <c r="I49" s="537">
        <f>ROUND(G49*H49,2)</f>
        <v>0</v>
      </c>
      <c r="J49" s="538">
        <v>0</v>
      </c>
      <c r="K49" s="536">
        <f>G49*J49</f>
        <v>0</v>
      </c>
      <c r="L49" s="538">
        <v>0</v>
      </c>
      <c r="M49" s="536">
        <f>G49*L49</f>
        <v>0</v>
      </c>
      <c r="N49" s="539">
        <v>21</v>
      </c>
      <c r="O49" s="540">
        <v>4</v>
      </c>
      <c r="P49" s="541" t="s">
        <v>140</v>
      </c>
    </row>
    <row r="50" spans="1:19" s="546" customFormat="1" ht="11.25" customHeight="1">
      <c r="A50" s="542"/>
      <c r="B50" s="542"/>
      <c r="C50" s="542"/>
      <c r="D50" s="546" t="s">
        <v>515</v>
      </c>
      <c r="E50" s="547" t="s">
        <v>714</v>
      </c>
      <c r="G50" s="548">
        <v>975.9</v>
      </c>
      <c r="P50" s="546">
        <v>2</v>
      </c>
      <c r="Q50" s="546" t="s">
        <v>134</v>
      </c>
      <c r="R50" s="546" t="s">
        <v>516</v>
      </c>
      <c r="S50" s="546" t="s">
        <v>134</v>
      </c>
    </row>
    <row r="51" spans="1:19" s="549" customFormat="1" ht="11.25" customHeight="1">
      <c r="A51" s="542"/>
      <c r="B51" s="542"/>
      <c r="C51" s="542"/>
      <c r="D51" s="549" t="s">
        <v>515</v>
      </c>
      <c r="E51" s="550" t="s">
        <v>517</v>
      </c>
      <c r="G51" s="551">
        <v>975.9</v>
      </c>
      <c r="P51" s="549">
        <v>2</v>
      </c>
      <c r="Q51" s="549" t="s">
        <v>134</v>
      </c>
      <c r="R51" s="549" t="s">
        <v>516</v>
      </c>
      <c r="S51" s="549" t="s">
        <v>137</v>
      </c>
    </row>
    <row r="52" spans="1:16" s="541" customFormat="1" ht="11.25" customHeight="1">
      <c r="A52" s="533">
        <v>13</v>
      </c>
      <c r="B52" s="533" t="s">
        <v>138</v>
      </c>
      <c r="C52" s="533" t="s">
        <v>9</v>
      </c>
      <c r="D52" s="534" t="s">
        <v>715</v>
      </c>
      <c r="E52" s="535" t="s">
        <v>716</v>
      </c>
      <c r="F52" s="533" t="s">
        <v>16</v>
      </c>
      <c r="G52" s="536">
        <v>975.9</v>
      </c>
      <c r="H52" s="570"/>
      <c r="I52" s="537">
        <f>ROUND(G52*H52,2)</f>
        <v>0</v>
      </c>
      <c r="J52" s="538">
        <v>0</v>
      </c>
      <c r="K52" s="536">
        <f>G52*J52</f>
        <v>0</v>
      </c>
      <c r="L52" s="538">
        <v>0</v>
      </c>
      <c r="M52" s="536">
        <f>G52*L52</f>
        <v>0</v>
      </c>
      <c r="N52" s="539">
        <v>21</v>
      </c>
      <c r="O52" s="540">
        <v>4</v>
      </c>
      <c r="P52" s="541" t="s">
        <v>140</v>
      </c>
    </row>
    <row r="53" spans="1:16" s="541" customFormat="1" ht="11.25" customHeight="1">
      <c r="A53" s="533">
        <v>14</v>
      </c>
      <c r="B53" s="533" t="s">
        <v>138</v>
      </c>
      <c r="C53" s="533" t="s">
        <v>9</v>
      </c>
      <c r="D53" s="534" t="s">
        <v>717</v>
      </c>
      <c r="E53" s="535" t="s">
        <v>718</v>
      </c>
      <c r="F53" s="533" t="s">
        <v>16</v>
      </c>
      <c r="G53" s="536">
        <v>975.9</v>
      </c>
      <c r="H53" s="570"/>
      <c r="I53" s="537">
        <f>ROUND(G53*H53,2)</f>
        <v>0</v>
      </c>
      <c r="J53" s="538">
        <v>0</v>
      </c>
      <c r="K53" s="536">
        <f>G53*J53</f>
        <v>0</v>
      </c>
      <c r="L53" s="538">
        <v>0</v>
      </c>
      <c r="M53" s="536">
        <f>G53*L53</f>
        <v>0</v>
      </c>
      <c r="N53" s="539">
        <v>21</v>
      </c>
      <c r="O53" s="540">
        <v>4</v>
      </c>
      <c r="P53" s="541" t="s">
        <v>140</v>
      </c>
    </row>
    <row r="54" spans="1:19" s="543" customFormat="1" ht="11.25" customHeight="1">
      <c r="A54" s="542"/>
      <c r="B54" s="542"/>
      <c r="C54" s="542"/>
      <c r="D54" s="543" t="s">
        <v>515</v>
      </c>
      <c r="E54" s="544" t="s">
        <v>719</v>
      </c>
      <c r="G54" s="545">
        <v>0</v>
      </c>
      <c r="P54" s="543">
        <v>2</v>
      </c>
      <c r="Q54" s="543" t="s">
        <v>134</v>
      </c>
      <c r="R54" s="543" t="s">
        <v>516</v>
      </c>
      <c r="S54" s="543" t="s">
        <v>134</v>
      </c>
    </row>
    <row r="55" spans="1:19" s="546" customFormat="1" ht="11.25" customHeight="1">
      <c r="A55" s="542"/>
      <c r="B55" s="542"/>
      <c r="C55" s="542"/>
      <c r="D55" s="546" t="s">
        <v>515</v>
      </c>
      <c r="E55" s="547" t="s">
        <v>720</v>
      </c>
      <c r="G55" s="548">
        <v>725.9</v>
      </c>
      <c r="P55" s="546">
        <v>2</v>
      </c>
      <c r="Q55" s="546" t="s">
        <v>134</v>
      </c>
      <c r="R55" s="546" t="s">
        <v>516</v>
      </c>
      <c r="S55" s="546" t="s">
        <v>134</v>
      </c>
    </row>
    <row r="56" spans="1:19" s="543" customFormat="1" ht="11.25" customHeight="1">
      <c r="A56" s="542"/>
      <c r="B56" s="542"/>
      <c r="C56" s="542"/>
      <c r="D56" s="543" t="s">
        <v>515</v>
      </c>
      <c r="E56" s="544" t="s">
        <v>721</v>
      </c>
      <c r="G56" s="545">
        <v>0</v>
      </c>
      <c r="P56" s="543">
        <v>2</v>
      </c>
      <c r="Q56" s="543" t="s">
        <v>134</v>
      </c>
      <c r="R56" s="543" t="s">
        <v>516</v>
      </c>
      <c r="S56" s="543" t="s">
        <v>134</v>
      </c>
    </row>
    <row r="57" spans="1:19" s="546" customFormat="1" ht="11.25" customHeight="1">
      <c r="A57" s="542"/>
      <c r="B57" s="542"/>
      <c r="C57" s="542"/>
      <c r="D57" s="546" t="s">
        <v>515</v>
      </c>
      <c r="E57" s="547" t="s">
        <v>722</v>
      </c>
      <c r="G57" s="548">
        <v>250</v>
      </c>
      <c r="P57" s="546">
        <v>2</v>
      </c>
      <c r="Q57" s="546" t="s">
        <v>134</v>
      </c>
      <c r="R57" s="546" t="s">
        <v>516</v>
      </c>
      <c r="S57" s="546" t="s">
        <v>134</v>
      </c>
    </row>
    <row r="58" spans="1:19" s="549" customFormat="1" ht="11.25" customHeight="1">
      <c r="A58" s="542"/>
      <c r="B58" s="542"/>
      <c r="C58" s="542"/>
      <c r="D58" s="549" t="s">
        <v>515</v>
      </c>
      <c r="E58" s="550" t="s">
        <v>517</v>
      </c>
      <c r="G58" s="551">
        <v>975.9</v>
      </c>
      <c r="P58" s="549">
        <v>2</v>
      </c>
      <c r="Q58" s="549" t="s">
        <v>134</v>
      </c>
      <c r="R58" s="549" t="s">
        <v>516</v>
      </c>
      <c r="S58" s="549" t="s">
        <v>137</v>
      </c>
    </row>
    <row r="59" spans="1:16" s="541" customFormat="1" ht="22.5" customHeight="1">
      <c r="A59" s="533">
        <v>15</v>
      </c>
      <c r="B59" s="533" t="s">
        <v>138</v>
      </c>
      <c r="C59" s="533" t="s">
        <v>9</v>
      </c>
      <c r="D59" s="534" t="s">
        <v>723</v>
      </c>
      <c r="E59" s="535" t="s">
        <v>724</v>
      </c>
      <c r="F59" s="533" t="s">
        <v>16</v>
      </c>
      <c r="G59" s="536">
        <v>975.9</v>
      </c>
      <c r="H59" s="570"/>
      <c r="I59" s="537">
        <f>ROUND(G59*H59,2)</f>
        <v>0</v>
      </c>
      <c r="J59" s="538">
        <v>0</v>
      </c>
      <c r="K59" s="536">
        <f>G59*J59</f>
        <v>0</v>
      </c>
      <c r="L59" s="538">
        <v>0</v>
      </c>
      <c r="M59" s="536">
        <f>G59*L59</f>
        <v>0</v>
      </c>
      <c r="N59" s="539">
        <v>21</v>
      </c>
      <c r="O59" s="540">
        <v>4</v>
      </c>
      <c r="P59" s="541" t="s">
        <v>140</v>
      </c>
    </row>
    <row r="60" spans="1:19" s="543" customFormat="1" ht="11.25" customHeight="1">
      <c r="A60" s="542"/>
      <c r="B60" s="542"/>
      <c r="C60" s="542"/>
      <c r="D60" s="543" t="s">
        <v>515</v>
      </c>
      <c r="E60" s="544" t="s">
        <v>719</v>
      </c>
      <c r="G60" s="545">
        <v>0</v>
      </c>
      <c r="P60" s="543">
        <v>2</v>
      </c>
      <c r="Q60" s="543" t="s">
        <v>134</v>
      </c>
      <c r="R60" s="543" t="s">
        <v>516</v>
      </c>
      <c r="S60" s="543" t="s">
        <v>134</v>
      </c>
    </row>
    <row r="61" spans="1:19" s="546" customFormat="1" ht="11.25" customHeight="1">
      <c r="A61" s="542"/>
      <c r="B61" s="542"/>
      <c r="C61" s="542"/>
      <c r="D61" s="546" t="s">
        <v>515</v>
      </c>
      <c r="E61" s="547" t="s">
        <v>720</v>
      </c>
      <c r="G61" s="548">
        <v>725.9</v>
      </c>
      <c r="P61" s="546">
        <v>2</v>
      </c>
      <c r="Q61" s="546" t="s">
        <v>134</v>
      </c>
      <c r="R61" s="546" t="s">
        <v>516</v>
      </c>
      <c r="S61" s="546" t="s">
        <v>134</v>
      </c>
    </row>
    <row r="62" spans="1:19" s="543" customFormat="1" ht="11.25" customHeight="1">
      <c r="A62" s="542"/>
      <c r="B62" s="542"/>
      <c r="C62" s="542"/>
      <c r="D62" s="543" t="s">
        <v>515</v>
      </c>
      <c r="E62" s="544" t="s">
        <v>721</v>
      </c>
      <c r="G62" s="545">
        <v>0</v>
      </c>
      <c r="P62" s="543">
        <v>2</v>
      </c>
      <c r="Q62" s="543" t="s">
        <v>134</v>
      </c>
      <c r="R62" s="543" t="s">
        <v>516</v>
      </c>
      <c r="S62" s="543" t="s">
        <v>134</v>
      </c>
    </row>
    <row r="63" spans="1:19" s="546" customFormat="1" ht="11.25" customHeight="1">
      <c r="A63" s="542"/>
      <c r="B63" s="542"/>
      <c r="C63" s="542"/>
      <c r="D63" s="546" t="s">
        <v>515</v>
      </c>
      <c r="E63" s="547" t="s">
        <v>722</v>
      </c>
      <c r="G63" s="548">
        <v>250</v>
      </c>
      <c r="P63" s="546">
        <v>2</v>
      </c>
      <c r="Q63" s="546" t="s">
        <v>134</v>
      </c>
      <c r="R63" s="546" t="s">
        <v>516</v>
      </c>
      <c r="S63" s="546" t="s">
        <v>134</v>
      </c>
    </row>
    <row r="64" spans="1:19" s="549" customFormat="1" ht="11.25" customHeight="1">
      <c r="A64" s="542"/>
      <c r="B64" s="542"/>
      <c r="C64" s="542"/>
      <c r="D64" s="549" t="s">
        <v>515</v>
      </c>
      <c r="E64" s="550" t="s">
        <v>517</v>
      </c>
      <c r="G64" s="551">
        <v>975.9</v>
      </c>
      <c r="P64" s="549">
        <v>2</v>
      </c>
      <c r="Q64" s="549" t="s">
        <v>134</v>
      </c>
      <c r="R64" s="549" t="s">
        <v>516</v>
      </c>
      <c r="S64" s="549" t="s">
        <v>137</v>
      </c>
    </row>
    <row r="65" spans="1:16" s="541" customFormat="1" ht="22.5" customHeight="1">
      <c r="A65" s="533">
        <v>16</v>
      </c>
      <c r="B65" s="533" t="s">
        <v>138</v>
      </c>
      <c r="C65" s="533" t="s">
        <v>9</v>
      </c>
      <c r="D65" s="534" t="s">
        <v>725</v>
      </c>
      <c r="E65" s="535" t="s">
        <v>726</v>
      </c>
      <c r="F65" s="533" t="s">
        <v>16</v>
      </c>
      <c r="G65" s="536">
        <v>1221.9</v>
      </c>
      <c r="H65" s="570"/>
      <c r="I65" s="537">
        <f>ROUND(G65*H65,2)</f>
        <v>0</v>
      </c>
      <c r="J65" s="538">
        <v>0</v>
      </c>
      <c r="K65" s="536">
        <f>G65*J65</f>
        <v>0</v>
      </c>
      <c r="L65" s="538">
        <v>0</v>
      </c>
      <c r="M65" s="536">
        <f>G65*L65</f>
        <v>0</v>
      </c>
      <c r="N65" s="539">
        <v>21</v>
      </c>
      <c r="O65" s="540">
        <v>4</v>
      </c>
      <c r="P65" s="541" t="s">
        <v>140</v>
      </c>
    </row>
    <row r="66" spans="1:19" s="543" customFormat="1" ht="11.25" customHeight="1">
      <c r="A66" s="542"/>
      <c r="B66" s="542"/>
      <c r="C66" s="542"/>
      <c r="D66" s="543" t="s">
        <v>515</v>
      </c>
      <c r="E66" s="544" t="s">
        <v>727</v>
      </c>
      <c r="G66" s="545">
        <v>0</v>
      </c>
      <c r="P66" s="543">
        <v>2</v>
      </c>
      <c r="Q66" s="543" t="s">
        <v>134</v>
      </c>
      <c r="R66" s="543" t="s">
        <v>516</v>
      </c>
      <c r="S66" s="543" t="s">
        <v>134</v>
      </c>
    </row>
    <row r="67" spans="1:19" s="546" customFormat="1" ht="11.25" customHeight="1">
      <c r="A67" s="542"/>
      <c r="B67" s="542"/>
      <c r="C67" s="542"/>
      <c r="D67" s="546" t="s">
        <v>515</v>
      </c>
      <c r="E67" s="547" t="s">
        <v>728</v>
      </c>
      <c r="G67" s="548">
        <v>2384</v>
      </c>
      <c r="P67" s="546">
        <v>2</v>
      </c>
      <c r="Q67" s="546" t="s">
        <v>134</v>
      </c>
      <c r="R67" s="546" t="s">
        <v>516</v>
      </c>
      <c r="S67" s="546" t="s">
        <v>134</v>
      </c>
    </row>
    <row r="68" spans="1:19" s="543" customFormat="1" ht="11.25" customHeight="1">
      <c r="A68" s="542"/>
      <c r="B68" s="542"/>
      <c r="C68" s="542"/>
      <c r="D68" s="543" t="s">
        <v>515</v>
      </c>
      <c r="E68" s="544" t="s">
        <v>729</v>
      </c>
      <c r="G68" s="545">
        <v>0</v>
      </c>
      <c r="P68" s="543">
        <v>2</v>
      </c>
      <c r="Q68" s="543" t="s">
        <v>134</v>
      </c>
      <c r="R68" s="543" t="s">
        <v>516</v>
      </c>
      <c r="S68" s="543" t="s">
        <v>134</v>
      </c>
    </row>
    <row r="69" spans="1:19" s="546" customFormat="1" ht="11.25" customHeight="1">
      <c r="A69" s="542"/>
      <c r="B69" s="542"/>
      <c r="C69" s="542"/>
      <c r="D69" s="546" t="s">
        <v>515</v>
      </c>
      <c r="E69" s="547" t="s">
        <v>730</v>
      </c>
      <c r="G69" s="548">
        <v>82</v>
      </c>
      <c r="P69" s="546">
        <v>2</v>
      </c>
      <c r="Q69" s="546" t="s">
        <v>134</v>
      </c>
      <c r="R69" s="546" t="s">
        <v>516</v>
      </c>
      <c r="S69" s="546" t="s">
        <v>134</v>
      </c>
    </row>
    <row r="70" spans="1:19" s="552" customFormat="1" ht="11.25" customHeight="1">
      <c r="A70" s="542"/>
      <c r="B70" s="542"/>
      <c r="C70" s="542"/>
      <c r="D70" s="552" t="s">
        <v>515</v>
      </c>
      <c r="E70" s="553" t="s">
        <v>539</v>
      </c>
      <c r="G70" s="554">
        <v>2466</v>
      </c>
      <c r="P70" s="552">
        <v>2</v>
      </c>
      <c r="Q70" s="552" t="s">
        <v>134</v>
      </c>
      <c r="R70" s="552" t="s">
        <v>516</v>
      </c>
      <c r="S70" s="552" t="s">
        <v>134</v>
      </c>
    </row>
    <row r="71" spans="1:19" s="543" customFormat="1" ht="22.5" customHeight="1">
      <c r="A71" s="542"/>
      <c r="B71" s="542"/>
      <c r="C71" s="542"/>
      <c r="D71" s="543" t="s">
        <v>515</v>
      </c>
      <c r="E71" s="544" t="s">
        <v>731</v>
      </c>
      <c r="G71" s="545">
        <v>0</v>
      </c>
      <c r="P71" s="543">
        <v>2</v>
      </c>
      <c r="Q71" s="543" t="s">
        <v>134</v>
      </c>
      <c r="R71" s="543" t="s">
        <v>516</v>
      </c>
      <c r="S71" s="543" t="s">
        <v>134</v>
      </c>
    </row>
    <row r="72" spans="1:19" s="543" customFormat="1" ht="11.25" customHeight="1">
      <c r="A72" s="542"/>
      <c r="B72" s="542"/>
      <c r="C72" s="542"/>
      <c r="D72" s="543" t="s">
        <v>515</v>
      </c>
      <c r="E72" s="544" t="s">
        <v>732</v>
      </c>
      <c r="G72" s="545">
        <v>0</v>
      </c>
      <c r="P72" s="543">
        <v>2</v>
      </c>
      <c r="Q72" s="543" t="s">
        <v>134</v>
      </c>
      <c r="R72" s="543" t="s">
        <v>516</v>
      </c>
      <c r="S72" s="543" t="s">
        <v>134</v>
      </c>
    </row>
    <row r="73" spans="1:19" s="546" customFormat="1" ht="11.25" customHeight="1">
      <c r="A73" s="542"/>
      <c r="B73" s="542"/>
      <c r="C73" s="542"/>
      <c r="D73" s="546" t="s">
        <v>515</v>
      </c>
      <c r="E73" s="547" t="s">
        <v>733</v>
      </c>
      <c r="G73" s="548">
        <v>-1244.1</v>
      </c>
      <c r="P73" s="546">
        <v>2</v>
      </c>
      <c r="Q73" s="546" t="s">
        <v>134</v>
      </c>
      <c r="R73" s="546" t="s">
        <v>516</v>
      </c>
      <c r="S73" s="546" t="s">
        <v>134</v>
      </c>
    </row>
    <row r="74" spans="1:19" s="549" customFormat="1" ht="11.25" customHeight="1">
      <c r="A74" s="542"/>
      <c r="B74" s="542"/>
      <c r="C74" s="542"/>
      <c r="D74" s="549" t="s">
        <v>515</v>
      </c>
      <c r="E74" s="550" t="s">
        <v>517</v>
      </c>
      <c r="G74" s="551">
        <v>1221.9</v>
      </c>
      <c r="P74" s="549">
        <v>2</v>
      </c>
      <c r="Q74" s="549" t="s">
        <v>134</v>
      </c>
      <c r="R74" s="549" t="s">
        <v>516</v>
      </c>
      <c r="S74" s="549" t="s">
        <v>137</v>
      </c>
    </row>
    <row r="75" spans="1:16" s="541" customFormat="1" ht="11.25" customHeight="1">
      <c r="A75" s="533">
        <v>17</v>
      </c>
      <c r="B75" s="533" t="s">
        <v>138</v>
      </c>
      <c r="C75" s="533" t="s">
        <v>9</v>
      </c>
      <c r="D75" s="534" t="s">
        <v>715</v>
      </c>
      <c r="E75" s="535" t="s">
        <v>716</v>
      </c>
      <c r="F75" s="533" t="s">
        <v>16</v>
      </c>
      <c r="G75" s="536">
        <v>1221.9</v>
      </c>
      <c r="H75" s="570"/>
      <c r="I75" s="537">
        <f>ROUND(G75*H75,2)</f>
        <v>0</v>
      </c>
      <c r="J75" s="538">
        <v>0</v>
      </c>
      <c r="K75" s="536">
        <f>G75*J75</f>
        <v>0</v>
      </c>
      <c r="L75" s="538">
        <v>0</v>
      </c>
      <c r="M75" s="536">
        <f>G75*L75</f>
        <v>0</v>
      </c>
      <c r="N75" s="539">
        <v>21</v>
      </c>
      <c r="O75" s="540">
        <v>4</v>
      </c>
      <c r="P75" s="541" t="s">
        <v>140</v>
      </c>
    </row>
    <row r="76" spans="1:16" s="541" customFormat="1" ht="11.25" customHeight="1">
      <c r="A76" s="533">
        <v>18</v>
      </c>
      <c r="B76" s="533" t="s">
        <v>138</v>
      </c>
      <c r="C76" s="533" t="s">
        <v>9</v>
      </c>
      <c r="D76" s="534" t="s">
        <v>734</v>
      </c>
      <c r="E76" s="535" t="s">
        <v>735</v>
      </c>
      <c r="F76" s="533" t="s">
        <v>16</v>
      </c>
      <c r="G76" s="536">
        <v>1221.9</v>
      </c>
      <c r="H76" s="570"/>
      <c r="I76" s="537">
        <f>ROUND(G76*H76,2)</f>
        <v>0</v>
      </c>
      <c r="J76" s="538">
        <v>0</v>
      </c>
      <c r="K76" s="536">
        <f>G76*J76</f>
        <v>0</v>
      </c>
      <c r="L76" s="538">
        <v>0</v>
      </c>
      <c r="M76" s="536">
        <f>G76*L76</f>
        <v>0</v>
      </c>
      <c r="N76" s="539">
        <v>21</v>
      </c>
      <c r="O76" s="540">
        <v>4</v>
      </c>
      <c r="P76" s="541" t="s">
        <v>140</v>
      </c>
    </row>
    <row r="77" spans="1:19" s="543" customFormat="1" ht="11.25" customHeight="1">
      <c r="A77" s="542"/>
      <c r="B77" s="542"/>
      <c r="C77" s="542"/>
      <c r="D77" s="543" t="s">
        <v>515</v>
      </c>
      <c r="E77" s="544" t="s">
        <v>727</v>
      </c>
      <c r="G77" s="545">
        <v>0</v>
      </c>
      <c r="P77" s="543">
        <v>2</v>
      </c>
      <c r="Q77" s="543" t="s">
        <v>134</v>
      </c>
      <c r="R77" s="543" t="s">
        <v>516</v>
      </c>
      <c r="S77" s="543" t="s">
        <v>134</v>
      </c>
    </row>
    <row r="78" spans="1:19" s="546" customFormat="1" ht="11.25" customHeight="1">
      <c r="A78" s="542"/>
      <c r="B78" s="542"/>
      <c r="C78" s="542"/>
      <c r="D78" s="546" t="s">
        <v>515</v>
      </c>
      <c r="E78" s="547" t="s">
        <v>728</v>
      </c>
      <c r="G78" s="548">
        <v>2384</v>
      </c>
      <c r="P78" s="546">
        <v>2</v>
      </c>
      <c r="Q78" s="546" t="s">
        <v>134</v>
      </c>
      <c r="R78" s="546" t="s">
        <v>516</v>
      </c>
      <c r="S78" s="546" t="s">
        <v>134</v>
      </c>
    </row>
    <row r="79" spans="1:19" s="543" customFormat="1" ht="11.25" customHeight="1">
      <c r="A79" s="542"/>
      <c r="B79" s="542"/>
      <c r="C79" s="542"/>
      <c r="D79" s="543" t="s">
        <v>515</v>
      </c>
      <c r="E79" s="544" t="s">
        <v>729</v>
      </c>
      <c r="G79" s="545">
        <v>0</v>
      </c>
      <c r="P79" s="543">
        <v>2</v>
      </c>
      <c r="Q79" s="543" t="s">
        <v>134</v>
      </c>
      <c r="R79" s="543" t="s">
        <v>516</v>
      </c>
      <c r="S79" s="543" t="s">
        <v>134</v>
      </c>
    </row>
    <row r="80" spans="1:19" s="546" customFormat="1" ht="11.25" customHeight="1">
      <c r="A80" s="542"/>
      <c r="B80" s="542"/>
      <c r="C80" s="542"/>
      <c r="D80" s="546" t="s">
        <v>515</v>
      </c>
      <c r="E80" s="547" t="s">
        <v>730</v>
      </c>
      <c r="G80" s="548">
        <v>82</v>
      </c>
      <c r="P80" s="546">
        <v>2</v>
      </c>
      <c r="Q80" s="546" t="s">
        <v>134</v>
      </c>
      <c r="R80" s="546" t="s">
        <v>516</v>
      </c>
      <c r="S80" s="546" t="s">
        <v>134</v>
      </c>
    </row>
    <row r="81" spans="1:19" s="552" customFormat="1" ht="11.25" customHeight="1">
      <c r="A81" s="542"/>
      <c r="B81" s="542"/>
      <c r="C81" s="542"/>
      <c r="D81" s="552" t="s">
        <v>515</v>
      </c>
      <c r="E81" s="553" t="s">
        <v>539</v>
      </c>
      <c r="G81" s="554">
        <v>2466</v>
      </c>
      <c r="P81" s="552">
        <v>2</v>
      </c>
      <c r="Q81" s="552" t="s">
        <v>134</v>
      </c>
      <c r="R81" s="552" t="s">
        <v>516</v>
      </c>
      <c r="S81" s="552" t="s">
        <v>134</v>
      </c>
    </row>
    <row r="82" spans="1:19" s="543" customFormat="1" ht="22.5" customHeight="1">
      <c r="A82" s="542"/>
      <c r="B82" s="542"/>
      <c r="C82" s="542"/>
      <c r="D82" s="543" t="s">
        <v>515</v>
      </c>
      <c r="E82" s="544" t="s">
        <v>731</v>
      </c>
      <c r="G82" s="545">
        <v>0</v>
      </c>
      <c r="P82" s="543">
        <v>2</v>
      </c>
      <c r="Q82" s="543" t="s">
        <v>134</v>
      </c>
      <c r="R82" s="543" t="s">
        <v>516</v>
      </c>
      <c r="S82" s="543" t="s">
        <v>134</v>
      </c>
    </row>
    <row r="83" spans="1:19" s="543" customFormat="1" ht="11.25" customHeight="1">
      <c r="A83" s="542"/>
      <c r="B83" s="542"/>
      <c r="C83" s="542"/>
      <c r="D83" s="543" t="s">
        <v>515</v>
      </c>
      <c r="E83" s="544" t="s">
        <v>732</v>
      </c>
      <c r="G83" s="545">
        <v>0</v>
      </c>
      <c r="P83" s="543">
        <v>2</v>
      </c>
      <c r="Q83" s="543" t="s">
        <v>134</v>
      </c>
      <c r="R83" s="543" t="s">
        <v>516</v>
      </c>
      <c r="S83" s="543" t="s">
        <v>134</v>
      </c>
    </row>
    <row r="84" spans="1:19" s="546" customFormat="1" ht="11.25" customHeight="1">
      <c r="A84" s="542"/>
      <c r="B84" s="542"/>
      <c r="C84" s="542"/>
      <c r="D84" s="546" t="s">
        <v>515</v>
      </c>
      <c r="E84" s="547" t="s">
        <v>736</v>
      </c>
      <c r="G84" s="548">
        <v>-1244.1</v>
      </c>
      <c r="P84" s="546">
        <v>2</v>
      </c>
      <c r="Q84" s="546" t="s">
        <v>134</v>
      </c>
      <c r="R84" s="546" t="s">
        <v>516</v>
      </c>
      <c r="S84" s="546" t="s">
        <v>134</v>
      </c>
    </row>
    <row r="85" spans="1:19" s="549" customFormat="1" ht="11.25" customHeight="1">
      <c r="A85" s="542"/>
      <c r="B85" s="542"/>
      <c r="C85" s="542"/>
      <c r="D85" s="549" t="s">
        <v>515</v>
      </c>
      <c r="E85" s="550" t="s">
        <v>517</v>
      </c>
      <c r="G85" s="551">
        <v>1221.9</v>
      </c>
      <c r="P85" s="549">
        <v>2</v>
      </c>
      <c r="Q85" s="549" t="s">
        <v>134</v>
      </c>
      <c r="R85" s="549" t="s">
        <v>516</v>
      </c>
      <c r="S85" s="549" t="s">
        <v>137</v>
      </c>
    </row>
    <row r="86" spans="1:16" s="541" customFormat="1" ht="11.25" customHeight="1">
      <c r="A86" s="533">
        <v>19</v>
      </c>
      <c r="B86" s="533" t="s">
        <v>138</v>
      </c>
      <c r="C86" s="533" t="s">
        <v>601</v>
      </c>
      <c r="D86" s="534" t="s">
        <v>737</v>
      </c>
      <c r="E86" s="535" t="s">
        <v>738</v>
      </c>
      <c r="F86" s="533" t="s">
        <v>16</v>
      </c>
      <c r="G86" s="536">
        <v>2984.1</v>
      </c>
      <c r="H86" s="570"/>
      <c r="I86" s="537">
        <f>ROUND(G86*H86,2)</f>
        <v>0</v>
      </c>
      <c r="J86" s="538">
        <v>0</v>
      </c>
      <c r="K86" s="536">
        <f>G86*J86</f>
        <v>0</v>
      </c>
      <c r="L86" s="538">
        <v>0</v>
      </c>
      <c r="M86" s="536">
        <f>G86*L86</f>
        <v>0</v>
      </c>
      <c r="N86" s="539">
        <v>21</v>
      </c>
      <c r="O86" s="540">
        <v>4</v>
      </c>
      <c r="P86" s="541" t="s">
        <v>140</v>
      </c>
    </row>
    <row r="87" spans="1:19" s="546" customFormat="1" ht="11.25" customHeight="1">
      <c r="A87" s="542"/>
      <c r="B87" s="542"/>
      <c r="C87" s="542"/>
      <c r="D87" s="546" t="s">
        <v>515</v>
      </c>
      <c r="E87" s="547" t="s">
        <v>739</v>
      </c>
      <c r="G87" s="548">
        <v>2466</v>
      </c>
      <c r="P87" s="546">
        <v>2</v>
      </c>
      <c r="Q87" s="546" t="s">
        <v>134</v>
      </c>
      <c r="R87" s="546" t="s">
        <v>516</v>
      </c>
      <c r="S87" s="546" t="s">
        <v>134</v>
      </c>
    </row>
    <row r="88" spans="1:19" s="543" customFormat="1" ht="11.25" customHeight="1">
      <c r="A88" s="542"/>
      <c r="B88" s="542"/>
      <c r="C88" s="542"/>
      <c r="D88" s="543" t="s">
        <v>515</v>
      </c>
      <c r="E88" s="544" t="s">
        <v>740</v>
      </c>
      <c r="G88" s="545">
        <v>0</v>
      </c>
      <c r="P88" s="543">
        <v>2</v>
      </c>
      <c r="Q88" s="543" t="s">
        <v>134</v>
      </c>
      <c r="R88" s="543" t="s">
        <v>516</v>
      </c>
      <c r="S88" s="543" t="s">
        <v>134</v>
      </c>
    </row>
    <row r="89" spans="1:19" s="546" customFormat="1" ht="11.25" customHeight="1">
      <c r="A89" s="542"/>
      <c r="B89" s="542"/>
      <c r="C89" s="542"/>
      <c r="D89" s="546" t="s">
        <v>515</v>
      </c>
      <c r="E89" s="547" t="s">
        <v>741</v>
      </c>
      <c r="G89" s="548">
        <v>1244</v>
      </c>
      <c r="P89" s="546">
        <v>2</v>
      </c>
      <c r="Q89" s="546" t="s">
        <v>134</v>
      </c>
      <c r="R89" s="546" t="s">
        <v>516</v>
      </c>
      <c r="S89" s="546" t="s">
        <v>134</v>
      </c>
    </row>
    <row r="90" spans="1:19" s="543" customFormat="1" ht="11.25" customHeight="1">
      <c r="A90" s="542"/>
      <c r="B90" s="542"/>
      <c r="C90" s="542"/>
      <c r="D90" s="543" t="s">
        <v>515</v>
      </c>
      <c r="E90" s="544" t="s">
        <v>742</v>
      </c>
      <c r="G90" s="545">
        <v>0</v>
      </c>
      <c r="P90" s="543">
        <v>2</v>
      </c>
      <c r="Q90" s="543" t="s">
        <v>134</v>
      </c>
      <c r="R90" s="543" t="s">
        <v>516</v>
      </c>
      <c r="S90" s="543" t="s">
        <v>134</v>
      </c>
    </row>
    <row r="91" spans="1:19" s="546" customFormat="1" ht="11.25" customHeight="1">
      <c r="A91" s="542"/>
      <c r="B91" s="542"/>
      <c r="C91" s="542"/>
      <c r="D91" s="546" t="s">
        <v>515</v>
      </c>
      <c r="E91" s="547" t="s">
        <v>743</v>
      </c>
      <c r="G91" s="548">
        <v>-725.9</v>
      </c>
      <c r="P91" s="546">
        <v>2</v>
      </c>
      <c r="Q91" s="546" t="s">
        <v>134</v>
      </c>
      <c r="R91" s="546" t="s">
        <v>516</v>
      </c>
      <c r="S91" s="546" t="s">
        <v>134</v>
      </c>
    </row>
    <row r="92" spans="1:19" s="549" customFormat="1" ht="11.25" customHeight="1">
      <c r="A92" s="542"/>
      <c r="B92" s="542"/>
      <c r="C92" s="542"/>
      <c r="D92" s="549" t="s">
        <v>515</v>
      </c>
      <c r="E92" s="550" t="s">
        <v>517</v>
      </c>
      <c r="G92" s="551">
        <v>2984.1</v>
      </c>
      <c r="P92" s="549">
        <v>2</v>
      </c>
      <c r="Q92" s="549" t="s">
        <v>134</v>
      </c>
      <c r="R92" s="549" t="s">
        <v>516</v>
      </c>
      <c r="S92" s="549" t="s">
        <v>137</v>
      </c>
    </row>
    <row r="93" spans="1:16" s="541" customFormat="1" ht="11.25" customHeight="1">
      <c r="A93" s="533">
        <v>20</v>
      </c>
      <c r="B93" s="533" t="s">
        <v>138</v>
      </c>
      <c r="C93" s="533" t="s">
        <v>9</v>
      </c>
      <c r="D93" s="534" t="s">
        <v>2747</v>
      </c>
      <c r="E93" s="535" t="s">
        <v>3128</v>
      </c>
      <c r="F93" s="533" t="s">
        <v>16</v>
      </c>
      <c r="G93" s="536">
        <v>2466</v>
      </c>
      <c r="H93" s="570"/>
      <c r="I93" s="537">
        <f>ROUND(G93*H93,2)</f>
        <v>0</v>
      </c>
      <c r="J93" s="538">
        <v>0</v>
      </c>
      <c r="K93" s="536">
        <f>G93*J93</f>
        <v>0</v>
      </c>
      <c r="L93" s="538">
        <v>0</v>
      </c>
      <c r="M93" s="536">
        <f>G93*L93</f>
        <v>0</v>
      </c>
      <c r="N93" s="539">
        <v>21</v>
      </c>
      <c r="O93" s="540">
        <v>4</v>
      </c>
      <c r="P93" s="541" t="s">
        <v>140</v>
      </c>
    </row>
    <row r="94" spans="1:16" s="541" customFormat="1" ht="22.5" customHeight="1">
      <c r="A94" s="533">
        <v>21</v>
      </c>
      <c r="B94" s="533" t="s">
        <v>138</v>
      </c>
      <c r="C94" s="533" t="s">
        <v>518</v>
      </c>
      <c r="D94" s="534" t="s">
        <v>744</v>
      </c>
      <c r="E94" s="535" t="s">
        <v>745</v>
      </c>
      <c r="F94" s="533" t="s">
        <v>16</v>
      </c>
      <c r="G94" s="536">
        <v>725.9</v>
      </c>
      <c r="H94" s="570"/>
      <c r="I94" s="537">
        <f>ROUND(G94*H94,2)</f>
        <v>0</v>
      </c>
      <c r="J94" s="538">
        <v>1.9</v>
      </c>
      <c r="K94" s="536">
        <f>G94*J94</f>
        <v>1379.2099999999998</v>
      </c>
      <c r="L94" s="538">
        <v>0</v>
      </c>
      <c r="M94" s="536">
        <f>G94*L94</f>
        <v>0</v>
      </c>
      <c r="N94" s="539">
        <v>21</v>
      </c>
      <c r="O94" s="540">
        <v>4</v>
      </c>
      <c r="P94" s="541" t="s">
        <v>140</v>
      </c>
    </row>
    <row r="95" spans="1:19" s="543" customFormat="1" ht="11.25" customHeight="1">
      <c r="A95" s="542"/>
      <c r="B95" s="542"/>
      <c r="C95" s="542"/>
      <c r="D95" s="543" t="s">
        <v>515</v>
      </c>
      <c r="E95" s="544" t="s">
        <v>746</v>
      </c>
      <c r="G95" s="545">
        <v>0</v>
      </c>
      <c r="P95" s="543">
        <v>2</v>
      </c>
      <c r="Q95" s="543" t="s">
        <v>134</v>
      </c>
      <c r="R95" s="543" t="s">
        <v>516</v>
      </c>
      <c r="S95" s="543" t="s">
        <v>134</v>
      </c>
    </row>
    <row r="96" spans="1:19" s="546" customFormat="1" ht="11.25" customHeight="1">
      <c r="A96" s="542"/>
      <c r="B96" s="542"/>
      <c r="C96" s="542"/>
      <c r="D96" s="546" t="s">
        <v>515</v>
      </c>
      <c r="E96" s="547" t="s">
        <v>720</v>
      </c>
      <c r="G96" s="548">
        <v>725.9</v>
      </c>
      <c r="P96" s="546">
        <v>2</v>
      </c>
      <c r="Q96" s="546" t="s">
        <v>134</v>
      </c>
      <c r="R96" s="546" t="s">
        <v>516</v>
      </c>
      <c r="S96" s="546" t="s">
        <v>134</v>
      </c>
    </row>
    <row r="97" spans="1:19" s="549" customFormat="1" ht="11.25" customHeight="1">
      <c r="A97" s="542"/>
      <c r="B97" s="542"/>
      <c r="C97" s="542"/>
      <c r="D97" s="549" t="s">
        <v>515</v>
      </c>
      <c r="E97" s="550" t="s">
        <v>517</v>
      </c>
      <c r="G97" s="551">
        <v>725.9</v>
      </c>
      <c r="P97" s="549">
        <v>2</v>
      </c>
      <c r="Q97" s="549" t="s">
        <v>134</v>
      </c>
      <c r="R97" s="549" t="s">
        <v>516</v>
      </c>
      <c r="S97" s="549" t="s">
        <v>137</v>
      </c>
    </row>
    <row r="98" spans="1:16" s="541" customFormat="1" ht="11.25" customHeight="1">
      <c r="A98" s="533">
        <v>22</v>
      </c>
      <c r="B98" s="533" t="s">
        <v>138</v>
      </c>
      <c r="C98" s="533" t="s">
        <v>9</v>
      </c>
      <c r="D98" s="534" t="s">
        <v>747</v>
      </c>
      <c r="E98" s="535" t="s">
        <v>748</v>
      </c>
      <c r="F98" s="533" t="s">
        <v>80</v>
      </c>
      <c r="G98" s="536">
        <v>1</v>
      </c>
      <c r="H98" s="570"/>
      <c r="I98" s="537">
        <f>ROUND(G98*H98,2)</f>
        <v>0</v>
      </c>
      <c r="J98" s="538">
        <v>0</v>
      </c>
      <c r="K98" s="536">
        <f>G98*J98</f>
        <v>0</v>
      </c>
      <c r="L98" s="538">
        <v>0</v>
      </c>
      <c r="M98" s="536">
        <f>G98*L98</f>
        <v>0</v>
      </c>
      <c r="N98" s="539">
        <v>21</v>
      </c>
      <c r="O98" s="540">
        <v>4</v>
      </c>
      <c r="P98" s="541" t="s">
        <v>140</v>
      </c>
    </row>
    <row r="99" spans="1:19" s="546" customFormat="1" ht="11.25" customHeight="1">
      <c r="A99" s="542"/>
      <c r="B99" s="542"/>
      <c r="C99" s="542"/>
      <c r="D99" s="546" t="s">
        <v>515</v>
      </c>
      <c r="E99" s="547" t="s">
        <v>137</v>
      </c>
      <c r="G99" s="548">
        <v>1</v>
      </c>
      <c r="P99" s="546">
        <v>2</v>
      </c>
      <c r="Q99" s="546" t="s">
        <v>134</v>
      </c>
      <c r="R99" s="546" t="s">
        <v>516</v>
      </c>
      <c r="S99" s="546" t="s">
        <v>134</v>
      </c>
    </row>
    <row r="100" spans="1:19" s="549" customFormat="1" ht="11.25" customHeight="1">
      <c r="A100" s="542"/>
      <c r="B100" s="542"/>
      <c r="C100" s="542"/>
      <c r="D100" s="549" t="s">
        <v>515</v>
      </c>
      <c r="E100" s="550" t="s">
        <v>517</v>
      </c>
      <c r="G100" s="551">
        <v>1</v>
      </c>
      <c r="P100" s="549">
        <v>2</v>
      </c>
      <c r="Q100" s="549" t="s">
        <v>134</v>
      </c>
      <c r="R100" s="549" t="s">
        <v>516</v>
      </c>
      <c r="S100" s="549" t="s">
        <v>137</v>
      </c>
    </row>
    <row r="101" spans="1:16" s="541" customFormat="1" ht="11.25" customHeight="1">
      <c r="A101" s="533">
        <v>23</v>
      </c>
      <c r="B101" s="533" t="s">
        <v>138</v>
      </c>
      <c r="C101" s="533" t="s">
        <v>9</v>
      </c>
      <c r="D101" s="534" t="s">
        <v>749</v>
      </c>
      <c r="E101" s="535" t="s">
        <v>750</v>
      </c>
      <c r="F101" s="533" t="s">
        <v>10</v>
      </c>
      <c r="G101" s="536">
        <v>2805</v>
      </c>
      <c r="H101" s="570"/>
      <c r="I101" s="537">
        <f>ROUND(G101*H101,2)</f>
        <v>0</v>
      </c>
      <c r="J101" s="538">
        <v>0</v>
      </c>
      <c r="K101" s="536">
        <f>G101*J101</f>
        <v>0</v>
      </c>
      <c r="L101" s="538">
        <v>0</v>
      </c>
      <c r="M101" s="536">
        <f>G101*L101</f>
        <v>0</v>
      </c>
      <c r="N101" s="539">
        <v>21</v>
      </c>
      <c r="O101" s="540">
        <v>4</v>
      </c>
      <c r="P101" s="541" t="s">
        <v>140</v>
      </c>
    </row>
    <row r="102" spans="1:19" s="546" customFormat="1" ht="11.25" customHeight="1">
      <c r="A102" s="542"/>
      <c r="B102" s="542"/>
      <c r="C102" s="542"/>
      <c r="D102" s="546" t="s">
        <v>515</v>
      </c>
      <c r="E102" s="547" t="s">
        <v>751</v>
      </c>
      <c r="G102" s="548">
        <v>2805</v>
      </c>
      <c r="P102" s="546">
        <v>2</v>
      </c>
      <c r="Q102" s="546" t="s">
        <v>134</v>
      </c>
      <c r="R102" s="546" t="s">
        <v>516</v>
      </c>
      <c r="S102" s="546" t="s">
        <v>134</v>
      </c>
    </row>
    <row r="103" spans="1:19" s="549" customFormat="1" ht="11.25" customHeight="1">
      <c r="A103" s="542"/>
      <c r="B103" s="542"/>
      <c r="C103" s="542"/>
      <c r="D103" s="549" t="s">
        <v>515</v>
      </c>
      <c r="E103" s="550" t="s">
        <v>517</v>
      </c>
      <c r="G103" s="551">
        <v>2805</v>
      </c>
      <c r="P103" s="549">
        <v>2</v>
      </c>
      <c r="Q103" s="549" t="s">
        <v>134</v>
      </c>
      <c r="R103" s="549" t="s">
        <v>516</v>
      </c>
      <c r="S103" s="549" t="s">
        <v>137</v>
      </c>
    </row>
    <row r="104" spans="2:16" s="529" customFormat="1" ht="11.25" customHeight="1">
      <c r="B104" s="530" t="s">
        <v>131</v>
      </c>
      <c r="D104" s="529" t="s">
        <v>140</v>
      </c>
      <c r="E104" s="529" t="s">
        <v>752</v>
      </c>
      <c r="I104" s="531">
        <f>SUM(I105:I166)</f>
        <v>0</v>
      </c>
      <c r="K104" s="532">
        <f>SUM(K105:K166)</f>
        <v>934.5207815800001</v>
      </c>
      <c r="M104" s="532">
        <f>SUM(M105:M166)</f>
        <v>0</v>
      </c>
      <c r="P104" s="529" t="s">
        <v>137</v>
      </c>
    </row>
    <row r="105" spans="1:16" s="541" customFormat="1" ht="11.25" customHeight="1">
      <c r="A105" s="533">
        <v>24</v>
      </c>
      <c r="B105" s="533" t="s">
        <v>138</v>
      </c>
      <c r="C105" s="533" t="s">
        <v>28</v>
      </c>
      <c r="D105" s="534" t="s">
        <v>753</v>
      </c>
      <c r="E105" s="535" t="s">
        <v>754</v>
      </c>
      <c r="F105" s="533" t="s">
        <v>15</v>
      </c>
      <c r="G105" s="536">
        <v>20</v>
      </c>
      <c r="H105" s="570"/>
      <c r="I105" s="537">
        <f aca="true" t="shared" si="0" ref="I105:I112">ROUND(G105*H105,2)</f>
        <v>0</v>
      </c>
      <c r="J105" s="538">
        <v>9E-05</v>
      </c>
      <c r="K105" s="536">
        <f aca="true" t="shared" si="1" ref="K105:K112">G105*J105</f>
        <v>0.0018000000000000002</v>
      </c>
      <c r="L105" s="538">
        <v>0</v>
      </c>
      <c r="M105" s="536">
        <f aca="true" t="shared" si="2" ref="M105:M112">G105*L105</f>
        <v>0</v>
      </c>
      <c r="N105" s="539">
        <v>21</v>
      </c>
      <c r="O105" s="540">
        <v>4</v>
      </c>
      <c r="P105" s="541" t="s">
        <v>140</v>
      </c>
    </row>
    <row r="106" spans="1:16" s="541" customFormat="1" ht="11.25" customHeight="1">
      <c r="A106" s="533">
        <v>25</v>
      </c>
      <c r="B106" s="533" t="s">
        <v>138</v>
      </c>
      <c r="C106" s="533" t="s">
        <v>28</v>
      </c>
      <c r="D106" s="534" t="s">
        <v>755</v>
      </c>
      <c r="E106" s="535" t="s">
        <v>756</v>
      </c>
      <c r="F106" s="533" t="s">
        <v>15</v>
      </c>
      <c r="G106" s="536">
        <v>20</v>
      </c>
      <c r="H106" s="570"/>
      <c r="I106" s="537">
        <f t="shared" si="0"/>
        <v>0</v>
      </c>
      <c r="J106" s="538">
        <v>9E-05</v>
      </c>
      <c r="K106" s="536">
        <f t="shared" si="1"/>
        <v>0.0018000000000000002</v>
      </c>
      <c r="L106" s="538">
        <v>0</v>
      </c>
      <c r="M106" s="536">
        <f t="shared" si="2"/>
        <v>0</v>
      </c>
      <c r="N106" s="539">
        <v>21</v>
      </c>
      <c r="O106" s="540">
        <v>4</v>
      </c>
      <c r="P106" s="541" t="s">
        <v>140</v>
      </c>
    </row>
    <row r="107" spans="1:16" s="541" customFormat="1" ht="11.25" customHeight="1">
      <c r="A107" s="533">
        <v>26</v>
      </c>
      <c r="B107" s="533" t="s">
        <v>138</v>
      </c>
      <c r="C107" s="533" t="s">
        <v>28</v>
      </c>
      <c r="D107" s="534" t="s">
        <v>757</v>
      </c>
      <c r="E107" s="535" t="s">
        <v>3129</v>
      </c>
      <c r="F107" s="533" t="s">
        <v>15</v>
      </c>
      <c r="G107" s="536">
        <v>249</v>
      </c>
      <c r="H107" s="570"/>
      <c r="I107" s="537">
        <f t="shared" si="0"/>
        <v>0</v>
      </c>
      <c r="J107" s="538">
        <v>3E-05</v>
      </c>
      <c r="K107" s="536">
        <f t="shared" si="1"/>
        <v>0.00747</v>
      </c>
      <c r="L107" s="538">
        <v>0</v>
      </c>
      <c r="M107" s="536">
        <f t="shared" si="2"/>
        <v>0</v>
      </c>
      <c r="N107" s="539">
        <v>21</v>
      </c>
      <c r="O107" s="540">
        <v>4</v>
      </c>
      <c r="P107" s="541" t="s">
        <v>140</v>
      </c>
    </row>
    <row r="108" spans="1:16" s="541" customFormat="1" ht="11.25" customHeight="1">
      <c r="A108" s="533">
        <v>27</v>
      </c>
      <c r="B108" s="533" t="s">
        <v>138</v>
      </c>
      <c r="C108" s="533" t="s">
        <v>28</v>
      </c>
      <c r="D108" s="534" t="s">
        <v>758</v>
      </c>
      <c r="E108" s="535" t="s">
        <v>3130</v>
      </c>
      <c r="F108" s="533" t="s">
        <v>15</v>
      </c>
      <c r="G108" s="536">
        <v>48</v>
      </c>
      <c r="H108" s="570"/>
      <c r="I108" s="537">
        <f t="shared" si="0"/>
        <v>0</v>
      </c>
      <c r="J108" s="538">
        <v>3E-05</v>
      </c>
      <c r="K108" s="536">
        <f t="shared" si="1"/>
        <v>0.00144</v>
      </c>
      <c r="L108" s="538">
        <v>0</v>
      </c>
      <c r="M108" s="536">
        <f t="shared" si="2"/>
        <v>0</v>
      </c>
      <c r="N108" s="539">
        <v>21</v>
      </c>
      <c r="O108" s="540">
        <v>4</v>
      </c>
      <c r="P108" s="541" t="s">
        <v>140</v>
      </c>
    </row>
    <row r="109" spans="1:16" s="541" customFormat="1" ht="11.25" customHeight="1">
      <c r="A109" s="533">
        <v>28</v>
      </c>
      <c r="B109" s="533" t="s">
        <v>138</v>
      </c>
      <c r="C109" s="533" t="s">
        <v>28</v>
      </c>
      <c r="D109" s="534" t="s">
        <v>759</v>
      </c>
      <c r="E109" s="535" t="s">
        <v>760</v>
      </c>
      <c r="F109" s="533" t="s">
        <v>15</v>
      </c>
      <c r="G109" s="536">
        <v>249</v>
      </c>
      <c r="H109" s="570"/>
      <c r="I109" s="537">
        <f t="shared" si="0"/>
        <v>0</v>
      </c>
      <c r="J109" s="538">
        <v>0</v>
      </c>
      <c r="K109" s="536">
        <f t="shared" si="1"/>
        <v>0</v>
      </c>
      <c r="L109" s="538">
        <v>0</v>
      </c>
      <c r="M109" s="536">
        <f t="shared" si="2"/>
        <v>0</v>
      </c>
      <c r="N109" s="539">
        <v>21</v>
      </c>
      <c r="O109" s="540">
        <v>4</v>
      </c>
      <c r="P109" s="541" t="s">
        <v>140</v>
      </c>
    </row>
    <row r="110" spans="1:16" s="541" customFormat="1" ht="11.25" customHeight="1">
      <c r="A110" s="533">
        <v>29</v>
      </c>
      <c r="B110" s="533" t="s">
        <v>138</v>
      </c>
      <c r="C110" s="533" t="s">
        <v>28</v>
      </c>
      <c r="D110" s="534" t="s">
        <v>761</v>
      </c>
      <c r="E110" s="535" t="s">
        <v>762</v>
      </c>
      <c r="F110" s="533" t="s">
        <v>15</v>
      </c>
      <c r="G110" s="536">
        <v>48</v>
      </c>
      <c r="H110" s="570"/>
      <c r="I110" s="537">
        <f t="shared" si="0"/>
        <v>0</v>
      </c>
      <c r="J110" s="538">
        <v>0</v>
      </c>
      <c r="K110" s="536">
        <f t="shared" si="1"/>
        <v>0</v>
      </c>
      <c r="L110" s="538">
        <v>0</v>
      </c>
      <c r="M110" s="536">
        <f t="shared" si="2"/>
        <v>0</v>
      </c>
      <c r="N110" s="539">
        <v>21</v>
      </c>
      <c r="O110" s="540">
        <v>4</v>
      </c>
      <c r="P110" s="541" t="s">
        <v>140</v>
      </c>
    </row>
    <row r="111" spans="1:16" s="563" customFormat="1" ht="11.25" customHeight="1">
      <c r="A111" s="555">
        <v>30</v>
      </c>
      <c r="B111" s="555" t="s">
        <v>141</v>
      </c>
      <c r="C111" s="555" t="s">
        <v>142</v>
      </c>
      <c r="D111" s="556" t="s">
        <v>763</v>
      </c>
      <c r="E111" s="557" t="s">
        <v>764</v>
      </c>
      <c r="F111" s="555" t="s">
        <v>16</v>
      </c>
      <c r="G111" s="558">
        <v>203</v>
      </c>
      <c r="H111" s="571"/>
      <c r="I111" s="559">
        <f t="shared" si="0"/>
        <v>0</v>
      </c>
      <c r="J111" s="560">
        <v>2.429</v>
      </c>
      <c r="K111" s="558">
        <f t="shared" si="1"/>
        <v>493.087</v>
      </c>
      <c r="L111" s="560">
        <v>0</v>
      </c>
      <c r="M111" s="558">
        <f t="shared" si="2"/>
        <v>0</v>
      </c>
      <c r="N111" s="561">
        <v>21</v>
      </c>
      <c r="O111" s="562">
        <v>8</v>
      </c>
      <c r="P111" s="563" t="s">
        <v>140</v>
      </c>
    </row>
    <row r="112" spans="1:16" s="541" customFormat="1" ht="11.25" customHeight="1">
      <c r="A112" s="533">
        <v>31</v>
      </c>
      <c r="B112" s="533" t="s">
        <v>138</v>
      </c>
      <c r="C112" s="533" t="s">
        <v>28</v>
      </c>
      <c r="D112" s="534" t="s">
        <v>765</v>
      </c>
      <c r="E112" s="535" t="s">
        <v>766</v>
      </c>
      <c r="F112" s="533" t="s">
        <v>25</v>
      </c>
      <c r="G112" s="536">
        <v>15.07</v>
      </c>
      <c r="H112" s="570"/>
      <c r="I112" s="537">
        <f t="shared" si="0"/>
        <v>0</v>
      </c>
      <c r="J112" s="538">
        <v>1.11332</v>
      </c>
      <c r="K112" s="536">
        <f t="shared" si="1"/>
        <v>16.7777324</v>
      </c>
      <c r="L112" s="538">
        <v>0</v>
      </c>
      <c r="M112" s="536">
        <f t="shared" si="2"/>
        <v>0</v>
      </c>
      <c r="N112" s="539">
        <v>21</v>
      </c>
      <c r="O112" s="540">
        <v>4</v>
      </c>
      <c r="P112" s="541" t="s">
        <v>140</v>
      </c>
    </row>
    <row r="113" spans="1:19" s="546" customFormat="1" ht="11.25" customHeight="1">
      <c r="A113" s="542"/>
      <c r="B113" s="542"/>
      <c r="C113" s="542"/>
      <c r="D113" s="546" t="s">
        <v>515</v>
      </c>
      <c r="E113" s="547" t="s">
        <v>767</v>
      </c>
      <c r="G113" s="548">
        <v>15.07</v>
      </c>
      <c r="P113" s="546">
        <v>2</v>
      </c>
      <c r="Q113" s="546" t="s">
        <v>134</v>
      </c>
      <c r="R113" s="546" t="s">
        <v>516</v>
      </c>
      <c r="S113" s="546" t="s">
        <v>134</v>
      </c>
    </row>
    <row r="114" spans="1:19" s="549" customFormat="1" ht="11.25" customHeight="1">
      <c r="A114" s="542"/>
      <c r="B114" s="542"/>
      <c r="C114" s="542"/>
      <c r="D114" s="549" t="s">
        <v>515</v>
      </c>
      <c r="E114" s="550" t="s">
        <v>517</v>
      </c>
      <c r="G114" s="551">
        <v>15.07</v>
      </c>
      <c r="P114" s="549">
        <v>2</v>
      </c>
      <c r="Q114" s="549" t="s">
        <v>134</v>
      </c>
      <c r="R114" s="549" t="s">
        <v>516</v>
      </c>
      <c r="S114" s="549" t="s">
        <v>137</v>
      </c>
    </row>
    <row r="115" spans="1:16" s="541" customFormat="1" ht="11.25" customHeight="1">
      <c r="A115" s="533">
        <v>32</v>
      </c>
      <c r="B115" s="533" t="s">
        <v>138</v>
      </c>
      <c r="C115" s="533" t="s">
        <v>518</v>
      </c>
      <c r="D115" s="534" t="s">
        <v>768</v>
      </c>
      <c r="E115" s="535" t="s">
        <v>769</v>
      </c>
      <c r="F115" s="533" t="s">
        <v>16</v>
      </c>
      <c r="G115" s="536">
        <v>80.14</v>
      </c>
      <c r="H115" s="570"/>
      <c r="I115" s="537">
        <f>ROUND(G115*H115,2)</f>
        <v>0</v>
      </c>
      <c r="J115" s="538">
        <v>2.45329</v>
      </c>
      <c r="K115" s="536">
        <f>G115*J115</f>
        <v>196.6066606</v>
      </c>
      <c r="L115" s="538">
        <v>0</v>
      </c>
      <c r="M115" s="536">
        <f>G115*L115</f>
        <v>0</v>
      </c>
      <c r="N115" s="539">
        <v>21</v>
      </c>
      <c r="O115" s="540">
        <v>4</v>
      </c>
      <c r="P115" s="541" t="s">
        <v>140</v>
      </c>
    </row>
    <row r="116" spans="1:16" s="541" customFormat="1" ht="11.25" customHeight="1">
      <c r="A116" s="533">
        <v>33</v>
      </c>
      <c r="B116" s="533" t="s">
        <v>138</v>
      </c>
      <c r="C116" s="533" t="s">
        <v>518</v>
      </c>
      <c r="D116" s="534" t="s">
        <v>770</v>
      </c>
      <c r="E116" s="535" t="s">
        <v>771</v>
      </c>
      <c r="F116" s="533" t="s">
        <v>80</v>
      </c>
      <c r="G116" s="536">
        <v>1</v>
      </c>
      <c r="H116" s="570"/>
      <c r="I116" s="537">
        <f>ROUND(G116*H116,2)</f>
        <v>0</v>
      </c>
      <c r="J116" s="538">
        <v>2.45329</v>
      </c>
      <c r="K116" s="536">
        <f>G116*J116</f>
        <v>2.45329</v>
      </c>
      <c r="L116" s="538">
        <v>0</v>
      </c>
      <c r="M116" s="536">
        <f>G116*L116</f>
        <v>0</v>
      </c>
      <c r="N116" s="539">
        <v>21</v>
      </c>
      <c r="O116" s="540">
        <v>4</v>
      </c>
      <c r="P116" s="541" t="s">
        <v>140</v>
      </c>
    </row>
    <row r="117" spans="1:16" s="541" customFormat="1" ht="11.25" customHeight="1">
      <c r="A117" s="533">
        <v>34</v>
      </c>
      <c r="B117" s="533" t="s">
        <v>138</v>
      </c>
      <c r="C117" s="533" t="s">
        <v>518</v>
      </c>
      <c r="D117" s="534" t="s">
        <v>772</v>
      </c>
      <c r="E117" s="535" t="s">
        <v>773</v>
      </c>
      <c r="F117" s="533" t="s">
        <v>774</v>
      </c>
      <c r="G117" s="536">
        <v>2</v>
      </c>
      <c r="H117" s="570"/>
      <c r="I117" s="537">
        <f>ROUND(G117*H117,2)</f>
        <v>0</v>
      </c>
      <c r="J117" s="538">
        <v>2.45329</v>
      </c>
      <c r="K117" s="536">
        <f>G117*J117</f>
        <v>4.90658</v>
      </c>
      <c r="L117" s="538">
        <v>0</v>
      </c>
      <c r="M117" s="536">
        <f>G117*L117</f>
        <v>0</v>
      </c>
      <c r="N117" s="539">
        <v>21</v>
      </c>
      <c r="O117" s="540">
        <v>4</v>
      </c>
      <c r="P117" s="541" t="s">
        <v>140</v>
      </c>
    </row>
    <row r="118" spans="1:19" s="546" customFormat="1" ht="11.25" customHeight="1">
      <c r="A118" s="542"/>
      <c r="B118" s="542"/>
      <c r="C118" s="542"/>
      <c r="D118" s="546" t="s">
        <v>515</v>
      </c>
      <c r="E118" s="547" t="s">
        <v>140</v>
      </c>
      <c r="G118" s="548">
        <v>2</v>
      </c>
      <c r="P118" s="546">
        <v>2</v>
      </c>
      <c r="Q118" s="546" t="s">
        <v>134</v>
      </c>
      <c r="R118" s="546" t="s">
        <v>516</v>
      </c>
      <c r="S118" s="546" t="s">
        <v>134</v>
      </c>
    </row>
    <row r="119" spans="1:19" s="549" customFormat="1" ht="11.25" customHeight="1">
      <c r="A119" s="542"/>
      <c r="B119" s="542"/>
      <c r="C119" s="542"/>
      <c r="D119" s="549" t="s">
        <v>515</v>
      </c>
      <c r="E119" s="550" t="s">
        <v>517</v>
      </c>
      <c r="G119" s="551">
        <v>2</v>
      </c>
      <c r="P119" s="549">
        <v>2</v>
      </c>
      <c r="Q119" s="549" t="s">
        <v>134</v>
      </c>
      <c r="R119" s="549" t="s">
        <v>516</v>
      </c>
      <c r="S119" s="549" t="s">
        <v>137</v>
      </c>
    </row>
    <row r="120" spans="1:16" s="541" customFormat="1" ht="11.25" customHeight="1">
      <c r="A120" s="533">
        <v>35</v>
      </c>
      <c r="B120" s="533" t="s">
        <v>138</v>
      </c>
      <c r="C120" s="533" t="s">
        <v>518</v>
      </c>
      <c r="D120" s="534" t="s">
        <v>775</v>
      </c>
      <c r="E120" s="535" t="s">
        <v>776</v>
      </c>
      <c r="F120" s="533" t="s">
        <v>80</v>
      </c>
      <c r="G120" s="536">
        <v>1</v>
      </c>
      <c r="H120" s="570"/>
      <c r="I120" s="537">
        <f>ROUND(G120*H120,2)</f>
        <v>0</v>
      </c>
      <c r="J120" s="538">
        <v>2.45329</v>
      </c>
      <c r="K120" s="536">
        <f>G120*J120</f>
        <v>2.45329</v>
      </c>
      <c r="L120" s="538">
        <v>0</v>
      </c>
      <c r="M120" s="536">
        <f>G120*L120</f>
        <v>0</v>
      </c>
      <c r="N120" s="539">
        <v>21</v>
      </c>
      <c r="O120" s="540">
        <v>4</v>
      </c>
      <c r="P120" s="541" t="s">
        <v>140</v>
      </c>
    </row>
    <row r="121" spans="1:16" s="541" customFormat="1" ht="11.25" customHeight="1">
      <c r="A121" s="533">
        <v>36</v>
      </c>
      <c r="B121" s="533" t="s">
        <v>138</v>
      </c>
      <c r="C121" s="533" t="s">
        <v>518</v>
      </c>
      <c r="D121" s="534" t="s">
        <v>29</v>
      </c>
      <c r="E121" s="535" t="s">
        <v>777</v>
      </c>
      <c r="F121" s="533" t="s">
        <v>16</v>
      </c>
      <c r="G121" s="536">
        <v>65.751</v>
      </c>
      <c r="H121" s="570"/>
      <c r="I121" s="537">
        <f>ROUND(G121*H121,2)</f>
        <v>0</v>
      </c>
      <c r="J121" s="538">
        <v>2.45329</v>
      </c>
      <c r="K121" s="536">
        <f>G121*J121</f>
        <v>161.30627079</v>
      </c>
      <c r="L121" s="538">
        <v>0</v>
      </c>
      <c r="M121" s="536">
        <f>G121*L121</f>
        <v>0</v>
      </c>
      <c r="N121" s="539">
        <v>21</v>
      </c>
      <c r="O121" s="540">
        <v>4</v>
      </c>
      <c r="P121" s="541" t="s">
        <v>140</v>
      </c>
    </row>
    <row r="122" spans="1:19" s="546" customFormat="1" ht="11.25" customHeight="1">
      <c r="A122" s="542"/>
      <c r="B122" s="542"/>
      <c r="C122" s="542"/>
      <c r="D122" s="546" t="s">
        <v>515</v>
      </c>
      <c r="E122" s="547" t="s">
        <v>778</v>
      </c>
      <c r="G122" s="548">
        <v>11.52</v>
      </c>
      <c r="P122" s="546">
        <v>2</v>
      </c>
      <c r="Q122" s="546" t="s">
        <v>134</v>
      </c>
      <c r="R122" s="546" t="s">
        <v>516</v>
      </c>
      <c r="S122" s="546" t="s">
        <v>134</v>
      </c>
    </row>
    <row r="123" spans="1:19" s="546" customFormat="1" ht="11.25" customHeight="1">
      <c r="A123" s="542"/>
      <c r="B123" s="542"/>
      <c r="C123" s="542"/>
      <c r="D123" s="546" t="s">
        <v>515</v>
      </c>
      <c r="E123" s="547" t="s">
        <v>779</v>
      </c>
      <c r="G123" s="548">
        <v>30.4</v>
      </c>
      <c r="P123" s="546">
        <v>2</v>
      </c>
      <c r="Q123" s="546" t="s">
        <v>134</v>
      </c>
      <c r="R123" s="546" t="s">
        <v>516</v>
      </c>
      <c r="S123" s="546" t="s">
        <v>134</v>
      </c>
    </row>
    <row r="124" spans="1:19" s="546" customFormat="1" ht="11.25" customHeight="1">
      <c r="A124" s="542"/>
      <c r="B124" s="542"/>
      <c r="C124" s="542"/>
      <c r="D124" s="546" t="s">
        <v>515</v>
      </c>
      <c r="E124" s="547" t="s">
        <v>780</v>
      </c>
      <c r="G124" s="548">
        <v>8.88</v>
      </c>
      <c r="P124" s="546">
        <v>2</v>
      </c>
      <c r="Q124" s="546" t="s">
        <v>134</v>
      </c>
      <c r="R124" s="546" t="s">
        <v>516</v>
      </c>
      <c r="S124" s="546" t="s">
        <v>134</v>
      </c>
    </row>
    <row r="125" spans="1:19" s="546" customFormat="1" ht="11.25" customHeight="1">
      <c r="A125" s="542"/>
      <c r="B125" s="542"/>
      <c r="C125" s="542"/>
      <c r="D125" s="546" t="s">
        <v>515</v>
      </c>
      <c r="E125" s="547" t="s">
        <v>781</v>
      </c>
      <c r="G125" s="548">
        <v>2.4</v>
      </c>
      <c r="P125" s="546">
        <v>2</v>
      </c>
      <c r="Q125" s="546" t="s">
        <v>134</v>
      </c>
      <c r="R125" s="546" t="s">
        <v>516</v>
      </c>
      <c r="S125" s="546" t="s">
        <v>134</v>
      </c>
    </row>
    <row r="126" spans="1:19" s="546" customFormat="1" ht="11.25" customHeight="1">
      <c r="A126" s="542"/>
      <c r="B126" s="542"/>
      <c r="C126" s="542"/>
      <c r="D126" s="546" t="s">
        <v>515</v>
      </c>
      <c r="E126" s="547" t="s">
        <v>782</v>
      </c>
      <c r="G126" s="548">
        <v>2.48</v>
      </c>
      <c r="P126" s="546">
        <v>2</v>
      </c>
      <c r="Q126" s="546" t="s">
        <v>134</v>
      </c>
      <c r="R126" s="546" t="s">
        <v>516</v>
      </c>
      <c r="S126" s="546" t="s">
        <v>134</v>
      </c>
    </row>
    <row r="127" spans="1:19" s="543" customFormat="1" ht="11.25" customHeight="1">
      <c r="A127" s="542"/>
      <c r="B127" s="542"/>
      <c r="C127" s="542"/>
      <c r="D127" s="543" t="s">
        <v>515</v>
      </c>
      <c r="E127" s="544" t="s">
        <v>783</v>
      </c>
      <c r="G127" s="545">
        <v>0</v>
      </c>
      <c r="P127" s="543">
        <v>2</v>
      </c>
      <c r="Q127" s="543" t="s">
        <v>134</v>
      </c>
      <c r="R127" s="543" t="s">
        <v>516</v>
      </c>
      <c r="S127" s="543" t="s">
        <v>134</v>
      </c>
    </row>
    <row r="128" spans="1:19" s="546" customFormat="1" ht="11.25" customHeight="1">
      <c r="A128" s="542"/>
      <c r="B128" s="542"/>
      <c r="C128" s="542"/>
      <c r="D128" s="546" t="s">
        <v>515</v>
      </c>
      <c r="E128" s="547" t="s">
        <v>784</v>
      </c>
      <c r="G128" s="548">
        <v>4.872</v>
      </c>
      <c r="P128" s="546">
        <v>2</v>
      </c>
      <c r="Q128" s="546" t="s">
        <v>134</v>
      </c>
      <c r="R128" s="546" t="s">
        <v>516</v>
      </c>
      <c r="S128" s="546" t="s">
        <v>134</v>
      </c>
    </row>
    <row r="129" spans="1:19" s="546" customFormat="1" ht="11.25" customHeight="1">
      <c r="A129" s="542"/>
      <c r="B129" s="542"/>
      <c r="C129" s="542"/>
      <c r="D129" s="546" t="s">
        <v>515</v>
      </c>
      <c r="E129" s="547" t="s">
        <v>785</v>
      </c>
      <c r="G129" s="548">
        <v>0.375</v>
      </c>
      <c r="P129" s="546">
        <v>2</v>
      </c>
      <c r="Q129" s="546" t="s">
        <v>134</v>
      </c>
      <c r="R129" s="546" t="s">
        <v>516</v>
      </c>
      <c r="S129" s="546" t="s">
        <v>134</v>
      </c>
    </row>
    <row r="130" spans="1:19" s="546" customFormat="1" ht="11.25" customHeight="1">
      <c r="A130" s="542"/>
      <c r="B130" s="542"/>
      <c r="C130" s="542"/>
      <c r="D130" s="546" t="s">
        <v>515</v>
      </c>
      <c r="E130" s="547" t="s">
        <v>786</v>
      </c>
      <c r="G130" s="548">
        <v>4.176</v>
      </c>
      <c r="P130" s="546">
        <v>2</v>
      </c>
      <c r="Q130" s="546" t="s">
        <v>134</v>
      </c>
      <c r="R130" s="546" t="s">
        <v>516</v>
      </c>
      <c r="S130" s="546" t="s">
        <v>134</v>
      </c>
    </row>
    <row r="131" spans="1:19" s="546" customFormat="1" ht="11.25" customHeight="1">
      <c r="A131" s="542"/>
      <c r="B131" s="542"/>
      <c r="C131" s="542"/>
      <c r="D131" s="546" t="s">
        <v>515</v>
      </c>
      <c r="E131" s="547" t="s">
        <v>787</v>
      </c>
      <c r="G131" s="548">
        <v>0.648</v>
      </c>
      <c r="P131" s="546">
        <v>2</v>
      </c>
      <c r="Q131" s="546" t="s">
        <v>134</v>
      </c>
      <c r="R131" s="546" t="s">
        <v>516</v>
      </c>
      <c r="S131" s="546" t="s">
        <v>134</v>
      </c>
    </row>
    <row r="132" spans="1:19" s="549" customFormat="1" ht="11.25" customHeight="1">
      <c r="A132" s="542"/>
      <c r="B132" s="542"/>
      <c r="C132" s="542"/>
      <c r="D132" s="549" t="s">
        <v>515</v>
      </c>
      <c r="E132" s="550" t="s">
        <v>517</v>
      </c>
      <c r="G132" s="551">
        <v>65.751</v>
      </c>
      <c r="P132" s="549">
        <v>2</v>
      </c>
      <c r="Q132" s="549" t="s">
        <v>134</v>
      </c>
      <c r="R132" s="549" t="s">
        <v>516</v>
      </c>
      <c r="S132" s="549" t="s">
        <v>137</v>
      </c>
    </row>
    <row r="133" spans="1:16" s="541" customFormat="1" ht="11.25" customHeight="1">
      <c r="A133" s="533">
        <v>37</v>
      </c>
      <c r="B133" s="533" t="s">
        <v>138</v>
      </c>
      <c r="C133" s="533" t="s">
        <v>518</v>
      </c>
      <c r="D133" s="534" t="s">
        <v>788</v>
      </c>
      <c r="E133" s="535" t="s">
        <v>789</v>
      </c>
      <c r="F133" s="533" t="s">
        <v>10</v>
      </c>
      <c r="G133" s="536">
        <v>354.5</v>
      </c>
      <c r="H133" s="570"/>
      <c r="I133" s="537">
        <f>ROUND(G133*H133,2)</f>
        <v>0</v>
      </c>
      <c r="J133" s="538">
        <v>0.00103</v>
      </c>
      <c r="K133" s="536">
        <f>G133*J133</f>
        <v>0.36513500000000004</v>
      </c>
      <c r="L133" s="538">
        <v>0</v>
      </c>
      <c r="M133" s="536">
        <f>G133*L133</f>
        <v>0</v>
      </c>
      <c r="N133" s="539">
        <v>21</v>
      </c>
      <c r="O133" s="540">
        <v>4</v>
      </c>
      <c r="P133" s="541" t="s">
        <v>140</v>
      </c>
    </row>
    <row r="134" spans="1:19" s="546" customFormat="1" ht="11.25" customHeight="1">
      <c r="A134" s="542"/>
      <c r="B134" s="542"/>
      <c r="C134" s="542"/>
      <c r="D134" s="546" t="s">
        <v>515</v>
      </c>
      <c r="E134" s="547" t="s">
        <v>790</v>
      </c>
      <c r="G134" s="548">
        <v>57.6</v>
      </c>
      <c r="P134" s="546">
        <v>2</v>
      </c>
      <c r="Q134" s="546" t="s">
        <v>134</v>
      </c>
      <c r="R134" s="546" t="s">
        <v>516</v>
      </c>
      <c r="S134" s="546" t="s">
        <v>134</v>
      </c>
    </row>
    <row r="135" spans="1:19" s="546" customFormat="1" ht="11.25" customHeight="1">
      <c r="A135" s="542"/>
      <c r="B135" s="542"/>
      <c r="C135" s="542"/>
      <c r="D135" s="546" t="s">
        <v>515</v>
      </c>
      <c r="E135" s="547" t="s">
        <v>791</v>
      </c>
      <c r="G135" s="548">
        <v>152</v>
      </c>
      <c r="P135" s="546">
        <v>2</v>
      </c>
      <c r="Q135" s="546" t="s">
        <v>134</v>
      </c>
      <c r="R135" s="546" t="s">
        <v>516</v>
      </c>
      <c r="S135" s="546" t="s">
        <v>134</v>
      </c>
    </row>
    <row r="136" spans="1:19" s="546" customFormat="1" ht="11.25" customHeight="1">
      <c r="A136" s="542"/>
      <c r="B136" s="542"/>
      <c r="C136" s="542"/>
      <c r="D136" s="546" t="s">
        <v>515</v>
      </c>
      <c r="E136" s="547" t="s">
        <v>792</v>
      </c>
      <c r="G136" s="548">
        <v>44.4</v>
      </c>
      <c r="P136" s="546">
        <v>2</v>
      </c>
      <c r="Q136" s="546" t="s">
        <v>134</v>
      </c>
      <c r="R136" s="546" t="s">
        <v>516</v>
      </c>
      <c r="S136" s="546" t="s">
        <v>134</v>
      </c>
    </row>
    <row r="137" spans="1:19" s="546" customFormat="1" ht="11.25" customHeight="1">
      <c r="A137" s="542"/>
      <c r="B137" s="542"/>
      <c r="C137" s="542"/>
      <c r="D137" s="546" t="s">
        <v>515</v>
      </c>
      <c r="E137" s="547" t="s">
        <v>793</v>
      </c>
      <c r="G137" s="548">
        <v>12</v>
      </c>
      <c r="P137" s="546">
        <v>2</v>
      </c>
      <c r="Q137" s="546" t="s">
        <v>134</v>
      </c>
      <c r="R137" s="546" t="s">
        <v>516</v>
      </c>
      <c r="S137" s="546" t="s">
        <v>134</v>
      </c>
    </row>
    <row r="138" spans="1:19" s="546" customFormat="1" ht="11.25" customHeight="1">
      <c r="A138" s="542"/>
      <c r="B138" s="542"/>
      <c r="C138" s="542"/>
      <c r="D138" s="546" t="s">
        <v>515</v>
      </c>
      <c r="E138" s="547" t="s">
        <v>794</v>
      </c>
      <c r="G138" s="548">
        <v>12.4</v>
      </c>
      <c r="P138" s="546">
        <v>2</v>
      </c>
      <c r="Q138" s="546" t="s">
        <v>134</v>
      </c>
      <c r="R138" s="546" t="s">
        <v>516</v>
      </c>
      <c r="S138" s="546" t="s">
        <v>134</v>
      </c>
    </row>
    <row r="139" spans="1:19" s="543" customFormat="1" ht="11.25" customHeight="1">
      <c r="A139" s="542"/>
      <c r="B139" s="542"/>
      <c r="C139" s="542"/>
      <c r="D139" s="543" t="s">
        <v>515</v>
      </c>
      <c r="E139" s="544" t="s">
        <v>783</v>
      </c>
      <c r="G139" s="545">
        <v>0</v>
      </c>
      <c r="P139" s="543">
        <v>2</v>
      </c>
      <c r="Q139" s="543" t="s">
        <v>134</v>
      </c>
      <c r="R139" s="543" t="s">
        <v>516</v>
      </c>
      <c r="S139" s="543" t="s">
        <v>134</v>
      </c>
    </row>
    <row r="140" spans="1:19" s="546" customFormat="1" ht="11.25" customHeight="1">
      <c r="A140" s="542"/>
      <c r="B140" s="542"/>
      <c r="C140" s="542"/>
      <c r="D140" s="546" t="s">
        <v>515</v>
      </c>
      <c r="E140" s="547" t="s">
        <v>795</v>
      </c>
      <c r="G140" s="548">
        <v>24.36</v>
      </c>
      <c r="P140" s="546">
        <v>2</v>
      </c>
      <c r="Q140" s="546" t="s">
        <v>134</v>
      </c>
      <c r="R140" s="546" t="s">
        <v>516</v>
      </c>
      <c r="S140" s="546" t="s">
        <v>134</v>
      </c>
    </row>
    <row r="141" spans="1:19" s="546" customFormat="1" ht="11.25" customHeight="1">
      <c r="A141" s="542"/>
      <c r="B141" s="542"/>
      <c r="C141" s="542"/>
      <c r="D141" s="546" t="s">
        <v>515</v>
      </c>
      <c r="E141" s="547" t="s">
        <v>796</v>
      </c>
      <c r="G141" s="548">
        <v>1.5</v>
      </c>
      <c r="P141" s="546">
        <v>2</v>
      </c>
      <c r="Q141" s="546" t="s">
        <v>134</v>
      </c>
      <c r="R141" s="546" t="s">
        <v>516</v>
      </c>
      <c r="S141" s="546" t="s">
        <v>134</v>
      </c>
    </row>
    <row r="142" spans="1:19" s="546" customFormat="1" ht="11.25" customHeight="1">
      <c r="A142" s="542"/>
      <c r="B142" s="542"/>
      <c r="C142" s="542"/>
      <c r="D142" s="546" t="s">
        <v>515</v>
      </c>
      <c r="E142" s="547" t="s">
        <v>797</v>
      </c>
      <c r="G142" s="548">
        <v>13.92</v>
      </c>
      <c r="P142" s="546">
        <v>2</v>
      </c>
      <c r="Q142" s="546" t="s">
        <v>134</v>
      </c>
      <c r="R142" s="546" t="s">
        <v>516</v>
      </c>
      <c r="S142" s="546" t="s">
        <v>134</v>
      </c>
    </row>
    <row r="143" spans="1:19" s="546" customFormat="1" ht="11.25" customHeight="1">
      <c r="A143" s="542"/>
      <c r="B143" s="542"/>
      <c r="C143" s="542"/>
      <c r="D143" s="546" t="s">
        <v>515</v>
      </c>
      <c r="E143" s="547" t="s">
        <v>798</v>
      </c>
      <c r="G143" s="548">
        <v>4.32</v>
      </c>
      <c r="P143" s="546">
        <v>2</v>
      </c>
      <c r="Q143" s="546" t="s">
        <v>134</v>
      </c>
      <c r="R143" s="546" t="s">
        <v>516</v>
      </c>
      <c r="S143" s="546" t="s">
        <v>134</v>
      </c>
    </row>
    <row r="144" spans="1:19" s="543" customFormat="1" ht="11.25" customHeight="1">
      <c r="A144" s="542"/>
      <c r="B144" s="542"/>
      <c r="C144" s="542"/>
      <c r="D144" s="543" t="s">
        <v>515</v>
      </c>
      <c r="E144" s="544" t="s">
        <v>799</v>
      </c>
      <c r="G144" s="545">
        <v>0</v>
      </c>
      <c r="P144" s="543">
        <v>2</v>
      </c>
      <c r="Q144" s="543" t="s">
        <v>134</v>
      </c>
      <c r="R144" s="543" t="s">
        <v>516</v>
      </c>
      <c r="S144" s="543" t="s">
        <v>134</v>
      </c>
    </row>
    <row r="145" spans="1:19" s="546" customFormat="1" ht="11.25" customHeight="1">
      <c r="A145" s="542"/>
      <c r="B145" s="542"/>
      <c r="C145" s="542"/>
      <c r="D145" s="546" t="s">
        <v>515</v>
      </c>
      <c r="E145" s="547" t="s">
        <v>687</v>
      </c>
      <c r="G145" s="548">
        <v>32</v>
      </c>
      <c r="P145" s="546">
        <v>2</v>
      </c>
      <c r="Q145" s="546" t="s">
        <v>134</v>
      </c>
      <c r="R145" s="546" t="s">
        <v>516</v>
      </c>
      <c r="S145" s="546" t="s">
        <v>134</v>
      </c>
    </row>
    <row r="146" spans="1:19" s="549" customFormat="1" ht="11.25" customHeight="1">
      <c r="A146" s="542"/>
      <c r="B146" s="542"/>
      <c r="C146" s="542"/>
      <c r="D146" s="549" t="s">
        <v>515</v>
      </c>
      <c r="E146" s="550" t="s">
        <v>517</v>
      </c>
      <c r="G146" s="551">
        <v>354.5</v>
      </c>
      <c r="P146" s="549">
        <v>2</v>
      </c>
      <c r="Q146" s="549" t="s">
        <v>134</v>
      </c>
      <c r="R146" s="549" t="s">
        <v>516</v>
      </c>
      <c r="S146" s="549" t="s">
        <v>137</v>
      </c>
    </row>
    <row r="147" spans="1:16" s="541" customFormat="1" ht="11.25" customHeight="1">
      <c r="A147" s="533">
        <v>38</v>
      </c>
      <c r="B147" s="533" t="s">
        <v>138</v>
      </c>
      <c r="C147" s="533" t="s">
        <v>518</v>
      </c>
      <c r="D147" s="534" t="s">
        <v>800</v>
      </c>
      <c r="E147" s="535" t="s">
        <v>801</v>
      </c>
      <c r="F147" s="533" t="s">
        <v>10</v>
      </c>
      <c r="G147" s="536">
        <v>354.5</v>
      </c>
      <c r="H147" s="570"/>
      <c r="I147" s="537">
        <f>ROUND(G147*H147,2)</f>
        <v>0</v>
      </c>
      <c r="J147" s="538">
        <v>0</v>
      </c>
      <c r="K147" s="536">
        <f>G147*J147</f>
        <v>0</v>
      </c>
      <c r="L147" s="538">
        <v>0</v>
      </c>
      <c r="M147" s="536">
        <f>G147*L147</f>
        <v>0</v>
      </c>
      <c r="N147" s="539">
        <v>21</v>
      </c>
      <c r="O147" s="540">
        <v>4</v>
      </c>
      <c r="P147" s="541" t="s">
        <v>140</v>
      </c>
    </row>
    <row r="148" spans="1:16" s="541" customFormat="1" ht="11.25" customHeight="1">
      <c r="A148" s="533">
        <v>39</v>
      </c>
      <c r="B148" s="533" t="s">
        <v>138</v>
      </c>
      <c r="C148" s="533" t="s">
        <v>518</v>
      </c>
      <c r="D148" s="534" t="s">
        <v>802</v>
      </c>
      <c r="E148" s="535" t="s">
        <v>803</v>
      </c>
      <c r="F148" s="533" t="s">
        <v>25</v>
      </c>
      <c r="G148" s="536">
        <v>7.233</v>
      </c>
      <c r="H148" s="570"/>
      <c r="I148" s="537">
        <f>ROUND(G148*H148,2)</f>
        <v>0</v>
      </c>
      <c r="J148" s="538">
        <v>1.06017</v>
      </c>
      <c r="K148" s="536">
        <f>G148*J148</f>
        <v>7.66820961</v>
      </c>
      <c r="L148" s="538">
        <v>0</v>
      </c>
      <c r="M148" s="536">
        <f>G148*L148</f>
        <v>0</v>
      </c>
      <c r="N148" s="539">
        <v>21</v>
      </c>
      <c r="O148" s="540">
        <v>4</v>
      </c>
      <c r="P148" s="541" t="s">
        <v>140</v>
      </c>
    </row>
    <row r="149" spans="1:19" s="546" customFormat="1" ht="11.25" customHeight="1">
      <c r="A149" s="542"/>
      <c r="B149" s="542"/>
      <c r="C149" s="542"/>
      <c r="D149" s="546" t="s">
        <v>515</v>
      </c>
      <c r="E149" s="547" t="s">
        <v>804</v>
      </c>
      <c r="G149" s="548">
        <v>7.233</v>
      </c>
      <c r="P149" s="546">
        <v>2</v>
      </c>
      <c r="Q149" s="546" t="s">
        <v>134</v>
      </c>
      <c r="R149" s="546" t="s">
        <v>516</v>
      </c>
      <c r="S149" s="546" t="s">
        <v>134</v>
      </c>
    </row>
    <row r="150" spans="1:19" s="549" customFormat="1" ht="11.25" customHeight="1">
      <c r="A150" s="542"/>
      <c r="B150" s="542"/>
      <c r="C150" s="542"/>
      <c r="D150" s="549" t="s">
        <v>515</v>
      </c>
      <c r="E150" s="550" t="s">
        <v>517</v>
      </c>
      <c r="G150" s="551">
        <v>7.233</v>
      </c>
      <c r="P150" s="549">
        <v>2</v>
      </c>
      <c r="Q150" s="549" t="s">
        <v>134</v>
      </c>
      <c r="R150" s="549" t="s">
        <v>516</v>
      </c>
      <c r="S150" s="549" t="s">
        <v>137</v>
      </c>
    </row>
    <row r="151" spans="1:16" s="541" customFormat="1" ht="22.5" customHeight="1">
      <c r="A151" s="533">
        <v>40</v>
      </c>
      <c r="B151" s="533" t="s">
        <v>138</v>
      </c>
      <c r="C151" s="533" t="s">
        <v>518</v>
      </c>
      <c r="D151" s="534" t="s">
        <v>805</v>
      </c>
      <c r="E151" s="535" t="s">
        <v>806</v>
      </c>
      <c r="F151" s="533" t="s">
        <v>16</v>
      </c>
      <c r="G151" s="536">
        <v>6.327</v>
      </c>
      <c r="H151" s="570"/>
      <c r="I151" s="537">
        <f>ROUND(G151*H151,2)</f>
        <v>0</v>
      </c>
      <c r="J151" s="538">
        <v>2.25634</v>
      </c>
      <c r="K151" s="536">
        <f>G151*J151</f>
        <v>14.275863179999998</v>
      </c>
      <c r="L151" s="538">
        <v>0</v>
      </c>
      <c r="M151" s="536">
        <f>G151*L151</f>
        <v>0</v>
      </c>
      <c r="N151" s="539">
        <v>21</v>
      </c>
      <c r="O151" s="540">
        <v>4</v>
      </c>
      <c r="P151" s="541" t="s">
        <v>140</v>
      </c>
    </row>
    <row r="152" spans="1:19" s="543" customFormat="1" ht="11.25" customHeight="1">
      <c r="A152" s="542"/>
      <c r="B152" s="542"/>
      <c r="C152" s="542"/>
      <c r="D152" s="543" t="s">
        <v>515</v>
      </c>
      <c r="E152" s="544" t="s">
        <v>807</v>
      </c>
      <c r="G152" s="545">
        <v>0</v>
      </c>
      <c r="P152" s="543">
        <v>2</v>
      </c>
      <c r="Q152" s="543" t="s">
        <v>134</v>
      </c>
      <c r="R152" s="543" t="s">
        <v>516</v>
      </c>
      <c r="S152" s="543" t="s">
        <v>134</v>
      </c>
    </row>
    <row r="153" spans="1:19" s="546" customFormat="1" ht="11.25" customHeight="1">
      <c r="A153" s="542"/>
      <c r="B153" s="542"/>
      <c r="C153" s="542"/>
      <c r="D153" s="546" t="s">
        <v>515</v>
      </c>
      <c r="E153" s="547" t="s">
        <v>808</v>
      </c>
      <c r="G153" s="548">
        <v>6.327</v>
      </c>
      <c r="P153" s="546">
        <v>2</v>
      </c>
      <c r="Q153" s="546" t="s">
        <v>134</v>
      </c>
      <c r="R153" s="546" t="s">
        <v>516</v>
      </c>
      <c r="S153" s="546" t="s">
        <v>134</v>
      </c>
    </row>
    <row r="154" spans="1:19" s="549" customFormat="1" ht="11.25" customHeight="1">
      <c r="A154" s="542"/>
      <c r="B154" s="542"/>
      <c r="C154" s="542"/>
      <c r="D154" s="549" t="s">
        <v>515</v>
      </c>
      <c r="E154" s="550" t="s">
        <v>517</v>
      </c>
      <c r="G154" s="551">
        <v>6.327</v>
      </c>
      <c r="P154" s="549">
        <v>2</v>
      </c>
      <c r="Q154" s="549" t="s">
        <v>134</v>
      </c>
      <c r="R154" s="549" t="s">
        <v>516</v>
      </c>
      <c r="S154" s="549" t="s">
        <v>137</v>
      </c>
    </row>
    <row r="155" spans="1:16" s="541" customFormat="1" ht="11.25" customHeight="1">
      <c r="A155" s="533">
        <v>41</v>
      </c>
      <c r="B155" s="533" t="s">
        <v>138</v>
      </c>
      <c r="C155" s="533" t="s">
        <v>518</v>
      </c>
      <c r="D155" s="534" t="s">
        <v>809</v>
      </c>
      <c r="E155" s="535" t="s">
        <v>810</v>
      </c>
      <c r="F155" s="533" t="s">
        <v>16</v>
      </c>
      <c r="G155" s="536">
        <v>1.328</v>
      </c>
      <c r="H155" s="570"/>
      <c r="I155" s="537">
        <f>ROUND(G155*H155,2)</f>
        <v>0</v>
      </c>
      <c r="J155" s="538">
        <v>1.98</v>
      </c>
      <c r="K155" s="536">
        <f>G155*J155</f>
        <v>2.62944</v>
      </c>
      <c r="L155" s="538">
        <v>0</v>
      </c>
      <c r="M155" s="536">
        <f>G155*L155</f>
        <v>0</v>
      </c>
      <c r="N155" s="539">
        <v>21</v>
      </c>
      <c r="O155" s="540">
        <v>4</v>
      </c>
      <c r="P155" s="541" t="s">
        <v>140</v>
      </c>
    </row>
    <row r="156" spans="1:19" s="543" customFormat="1" ht="11.25" customHeight="1">
      <c r="A156" s="542"/>
      <c r="B156" s="542"/>
      <c r="C156" s="542"/>
      <c r="D156" s="543" t="s">
        <v>515</v>
      </c>
      <c r="E156" s="544" t="s">
        <v>811</v>
      </c>
      <c r="G156" s="545">
        <v>0</v>
      </c>
      <c r="P156" s="543">
        <v>2</v>
      </c>
      <c r="Q156" s="543" t="s">
        <v>134</v>
      </c>
      <c r="R156" s="543" t="s">
        <v>516</v>
      </c>
      <c r="S156" s="543" t="s">
        <v>134</v>
      </c>
    </row>
    <row r="157" spans="1:19" s="546" customFormat="1" ht="11.25" customHeight="1">
      <c r="A157" s="542"/>
      <c r="B157" s="542"/>
      <c r="C157" s="542"/>
      <c r="D157" s="546" t="s">
        <v>515</v>
      </c>
      <c r="E157" s="547" t="s">
        <v>812</v>
      </c>
      <c r="G157" s="548">
        <v>1.328</v>
      </c>
      <c r="P157" s="546">
        <v>2</v>
      </c>
      <c r="Q157" s="546" t="s">
        <v>134</v>
      </c>
      <c r="R157" s="546" t="s">
        <v>516</v>
      </c>
      <c r="S157" s="546" t="s">
        <v>134</v>
      </c>
    </row>
    <row r="158" spans="1:19" s="549" customFormat="1" ht="11.25" customHeight="1">
      <c r="A158" s="542"/>
      <c r="B158" s="542"/>
      <c r="C158" s="542"/>
      <c r="D158" s="549" t="s">
        <v>515</v>
      </c>
      <c r="E158" s="550" t="s">
        <v>517</v>
      </c>
      <c r="G158" s="551">
        <v>1.328</v>
      </c>
      <c r="P158" s="549">
        <v>2</v>
      </c>
      <c r="Q158" s="549" t="s">
        <v>134</v>
      </c>
      <c r="R158" s="549" t="s">
        <v>516</v>
      </c>
      <c r="S158" s="549" t="s">
        <v>137</v>
      </c>
    </row>
    <row r="159" spans="1:16" s="541" customFormat="1" ht="22.5" customHeight="1">
      <c r="A159" s="533">
        <v>42</v>
      </c>
      <c r="B159" s="533" t="s">
        <v>138</v>
      </c>
      <c r="C159" s="533" t="s">
        <v>518</v>
      </c>
      <c r="D159" s="534" t="s">
        <v>813</v>
      </c>
      <c r="E159" s="535" t="s">
        <v>814</v>
      </c>
      <c r="F159" s="533" t="s">
        <v>16</v>
      </c>
      <c r="G159" s="536">
        <v>5.314</v>
      </c>
      <c r="H159" s="570"/>
      <c r="I159" s="537">
        <f>ROUND(G159*H159,2)</f>
        <v>0</v>
      </c>
      <c r="J159" s="538">
        <v>2.16</v>
      </c>
      <c r="K159" s="536">
        <f>G159*J159</f>
        <v>11.478240000000001</v>
      </c>
      <c r="L159" s="538">
        <v>0</v>
      </c>
      <c r="M159" s="536">
        <f>G159*L159</f>
        <v>0</v>
      </c>
      <c r="N159" s="539">
        <v>21</v>
      </c>
      <c r="O159" s="540">
        <v>4</v>
      </c>
      <c r="P159" s="541" t="s">
        <v>140</v>
      </c>
    </row>
    <row r="160" spans="1:19" s="543" customFormat="1" ht="11.25" customHeight="1">
      <c r="A160" s="542"/>
      <c r="B160" s="542"/>
      <c r="C160" s="542"/>
      <c r="D160" s="543" t="s">
        <v>515</v>
      </c>
      <c r="E160" s="544" t="s">
        <v>811</v>
      </c>
      <c r="G160" s="545">
        <v>0</v>
      </c>
      <c r="P160" s="543">
        <v>2</v>
      </c>
      <c r="Q160" s="543" t="s">
        <v>134</v>
      </c>
      <c r="R160" s="543" t="s">
        <v>516</v>
      </c>
      <c r="S160" s="543" t="s">
        <v>134</v>
      </c>
    </row>
    <row r="161" spans="1:19" s="546" customFormat="1" ht="11.25" customHeight="1">
      <c r="A161" s="542"/>
      <c r="B161" s="542"/>
      <c r="C161" s="542"/>
      <c r="D161" s="546" t="s">
        <v>515</v>
      </c>
      <c r="E161" s="547" t="s">
        <v>815</v>
      </c>
      <c r="G161" s="548">
        <v>5.314</v>
      </c>
      <c r="P161" s="546">
        <v>2</v>
      </c>
      <c r="Q161" s="546" t="s">
        <v>134</v>
      </c>
      <c r="R161" s="546" t="s">
        <v>516</v>
      </c>
      <c r="S161" s="546" t="s">
        <v>134</v>
      </c>
    </row>
    <row r="162" spans="1:19" s="549" customFormat="1" ht="11.25" customHeight="1">
      <c r="A162" s="542"/>
      <c r="B162" s="542"/>
      <c r="C162" s="542"/>
      <c r="D162" s="549" t="s">
        <v>515</v>
      </c>
      <c r="E162" s="550" t="s">
        <v>517</v>
      </c>
      <c r="G162" s="551">
        <v>5.314</v>
      </c>
      <c r="P162" s="549">
        <v>2</v>
      </c>
      <c r="Q162" s="549" t="s">
        <v>134</v>
      </c>
      <c r="R162" s="549" t="s">
        <v>516</v>
      </c>
      <c r="S162" s="549" t="s">
        <v>137</v>
      </c>
    </row>
    <row r="163" spans="1:16" s="541" customFormat="1" ht="11.25" customHeight="1">
      <c r="A163" s="533">
        <v>43</v>
      </c>
      <c r="B163" s="533" t="s">
        <v>138</v>
      </c>
      <c r="C163" s="533" t="s">
        <v>518</v>
      </c>
      <c r="D163" s="534" t="s">
        <v>816</v>
      </c>
      <c r="E163" s="535" t="s">
        <v>817</v>
      </c>
      <c r="F163" s="533" t="s">
        <v>16</v>
      </c>
      <c r="G163" s="536">
        <v>9.491</v>
      </c>
      <c r="H163" s="570"/>
      <c r="I163" s="537">
        <f>ROUND(G163*H163,2)</f>
        <v>0</v>
      </c>
      <c r="J163" s="538">
        <v>2.16</v>
      </c>
      <c r="K163" s="536">
        <f>G163*J163</f>
        <v>20.50056</v>
      </c>
      <c r="L163" s="538">
        <v>0</v>
      </c>
      <c r="M163" s="536">
        <f>G163*L163</f>
        <v>0</v>
      </c>
      <c r="N163" s="539">
        <v>21</v>
      </c>
      <c r="O163" s="540">
        <v>4</v>
      </c>
      <c r="P163" s="541" t="s">
        <v>140</v>
      </c>
    </row>
    <row r="164" spans="1:19" s="543" customFormat="1" ht="11.25" customHeight="1">
      <c r="A164" s="542"/>
      <c r="B164" s="542"/>
      <c r="C164" s="542"/>
      <c r="D164" s="543" t="s">
        <v>515</v>
      </c>
      <c r="E164" s="544" t="s">
        <v>818</v>
      </c>
      <c r="G164" s="545">
        <v>0</v>
      </c>
      <c r="P164" s="543">
        <v>2</v>
      </c>
      <c r="Q164" s="543" t="s">
        <v>134</v>
      </c>
      <c r="R164" s="543" t="s">
        <v>516</v>
      </c>
      <c r="S164" s="543" t="s">
        <v>134</v>
      </c>
    </row>
    <row r="165" spans="1:19" s="546" customFormat="1" ht="11.25" customHeight="1">
      <c r="A165" s="542"/>
      <c r="B165" s="542"/>
      <c r="C165" s="542"/>
      <c r="D165" s="546" t="s">
        <v>515</v>
      </c>
      <c r="E165" s="547" t="s">
        <v>819</v>
      </c>
      <c r="G165" s="548">
        <v>9.491</v>
      </c>
      <c r="P165" s="546">
        <v>2</v>
      </c>
      <c r="Q165" s="546" t="s">
        <v>134</v>
      </c>
      <c r="R165" s="546" t="s">
        <v>516</v>
      </c>
      <c r="S165" s="546" t="s">
        <v>134</v>
      </c>
    </row>
    <row r="166" spans="1:19" s="549" customFormat="1" ht="11.25" customHeight="1">
      <c r="A166" s="542"/>
      <c r="B166" s="542"/>
      <c r="C166" s="542"/>
      <c r="D166" s="549" t="s">
        <v>515</v>
      </c>
      <c r="E166" s="550" t="s">
        <v>517</v>
      </c>
      <c r="G166" s="551">
        <v>9.491</v>
      </c>
      <c r="P166" s="549">
        <v>2</v>
      </c>
      <c r="Q166" s="549" t="s">
        <v>134</v>
      </c>
      <c r="R166" s="549" t="s">
        <v>516</v>
      </c>
      <c r="S166" s="549" t="s">
        <v>137</v>
      </c>
    </row>
    <row r="167" spans="2:16" s="529" customFormat="1" ht="11.25" customHeight="1">
      <c r="B167" s="530" t="s">
        <v>131</v>
      </c>
      <c r="D167" s="529" t="s">
        <v>135</v>
      </c>
      <c r="E167" s="529" t="s">
        <v>136</v>
      </c>
      <c r="I167" s="531">
        <f>SUM(I168:I172)</f>
        <v>0</v>
      </c>
      <c r="K167" s="532">
        <f>SUM(K168:K172)</f>
        <v>11.8680648</v>
      </c>
      <c r="M167" s="532">
        <f>SUM(M168:M172)</f>
        <v>0</v>
      </c>
      <c r="P167" s="529" t="s">
        <v>137</v>
      </c>
    </row>
    <row r="168" spans="1:16" s="541" customFormat="1" ht="22.5" customHeight="1">
      <c r="A168" s="533">
        <v>44</v>
      </c>
      <c r="B168" s="533" t="s">
        <v>138</v>
      </c>
      <c r="C168" s="533" t="s">
        <v>518</v>
      </c>
      <c r="D168" s="534" t="s">
        <v>820</v>
      </c>
      <c r="E168" s="535" t="s">
        <v>821</v>
      </c>
      <c r="F168" s="533" t="s">
        <v>16</v>
      </c>
      <c r="G168" s="536">
        <v>8.07</v>
      </c>
      <c r="H168" s="570"/>
      <c r="I168" s="537">
        <f>ROUND(G168*H168,2)</f>
        <v>0</v>
      </c>
      <c r="J168" s="538">
        <v>1.47064</v>
      </c>
      <c r="K168" s="536">
        <f>G168*J168</f>
        <v>11.8680648</v>
      </c>
      <c r="L168" s="538">
        <v>0</v>
      </c>
      <c r="M168" s="536">
        <f>G168*L168</f>
        <v>0</v>
      </c>
      <c r="N168" s="539">
        <v>21</v>
      </c>
      <c r="O168" s="540">
        <v>4</v>
      </c>
      <c r="P168" s="541" t="s">
        <v>140</v>
      </c>
    </row>
    <row r="169" spans="1:19" s="546" customFormat="1" ht="11.25" customHeight="1">
      <c r="A169" s="542"/>
      <c r="B169" s="542"/>
      <c r="C169" s="542"/>
      <c r="D169" s="546" t="s">
        <v>515</v>
      </c>
      <c r="E169" s="547" t="s">
        <v>822</v>
      </c>
      <c r="G169" s="548">
        <v>4.32</v>
      </c>
      <c r="P169" s="546">
        <v>2</v>
      </c>
      <c r="Q169" s="546" t="s">
        <v>134</v>
      </c>
      <c r="R169" s="546" t="s">
        <v>516</v>
      </c>
      <c r="S169" s="546" t="s">
        <v>134</v>
      </c>
    </row>
    <row r="170" spans="1:19" s="543" customFormat="1" ht="11.25" customHeight="1">
      <c r="A170" s="542"/>
      <c r="B170" s="542"/>
      <c r="C170" s="542"/>
      <c r="D170" s="543" t="s">
        <v>515</v>
      </c>
      <c r="E170" s="544" t="s">
        <v>823</v>
      </c>
      <c r="G170" s="545">
        <v>0</v>
      </c>
      <c r="P170" s="543">
        <v>2</v>
      </c>
      <c r="Q170" s="543" t="s">
        <v>134</v>
      </c>
      <c r="R170" s="543" t="s">
        <v>516</v>
      </c>
      <c r="S170" s="543" t="s">
        <v>134</v>
      </c>
    </row>
    <row r="171" spans="1:19" s="546" customFormat="1" ht="11.25" customHeight="1">
      <c r="A171" s="542"/>
      <c r="B171" s="542"/>
      <c r="C171" s="542"/>
      <c r="D171" s="546" t="s">
        <v>515</v>
      </c>
      <c r="E171" s="547" t="s">
        <v>824</v>
      </c>
      <c r="G171" s="548">
        <v>3.75</v>
      </c>
      <c r="P171" s="546">
        <v>2</v>
      </c>
      <c r="Q171" s="546" t="s">
        <v>134</v>
      </c>
      <c r="R171" s="546" t="s">
        <v>516</v>
      </c>
      <c r="S171" s="546" t="s">
        <v>134</v>
      </c>
    </row>
    <row r="172" spans="1:19" s="549" customFormat="1" ht="11.25" customHeight="1">
      <c r="A172" s="542"/>
      <c r="B172" s="542"/>
      <c r="C172" s="542"/>
      <c r="D172" s="549" t="s">
        <v>515</v>
      </c>
      <c r="E172" s="550" t="s">
        <v>517</v>
      </c>
      <c r="G172" s="551">
        <v>8.07</v>
      </c>
      <c r="P172" s="549">
        <v>2</v>
      </c>
      <c r="Q172" s="549" t="s">
        <v>134</v>
      </c>
      <c r="R172" s="549" t="s">
        <v>516</v>
      </c>
      <c r="S172" s="549" t="s">
        <v>137</v>
      </c>
    </row>
    <row r="173" spans="2:16" s="529" customFormat="1" ht="11.25" customHeight="1">
      <c r="B173" s="530" t="s">
        <v>131</v>
      </c>
      <c r="D173" s="529" t="s">
        <v>531</v>
      </c>
      <c r="E173" s="529" t="s">
        <v>825</v>
      </c>
      <c r="I173" s="531">
        <f>SUM(I174:I185)</f>
        <v>0</v>
      </c>
      <c r="K173" s="532">
        <f>SUM(K174:K185)</f>
        <v>0</v>
      </c>
      <c r="M173" s="532">
        <f>SUM(M174:M185)</f>
        <v>2214.6255</v>
      </c>
      <c r="P173" s="529" t="s">
        <v>137</v>
      </c>
    </row>
    <row r="174" spans="1:16" s="541" customFormat="1" ht="11.25" customHeight="1">
      <c r="A174" s="533">
        <v>45</v>
      </c>
      <c r="B174" s="533" t="s">
        <v>138</v>
      </c>
      <c r="C174" s="533" t="s">
        <v>538</v>
      </c>
      <c r="D174" s="534" t="s">
        <v>826</v>
      </c>
      <c r="E174" s="535" t="s">
        <v>827</v>
      </c>
      <c r="F174" s="533" t="s">
        <v>16</v>
      </c>
      <c r="G174" s="536">
        <v>96.786</v>
      </c>
      <c r="H174" s="570"/>
      <c r="I174" s="537">
        <f>ROUND(G174*H174,2)</f>
        <v>0</v>
      </c>
      <c r="J174" s="538">
        <v>0</v>
      </c>
      <c r="K174" s="536">
        <f>G174*J174</f>
        <v>0</v>
      </c>
      <c r="L174" s="538">
        <v>2.4</v>
      </c>
      <c r="M174" s="536">
        <f>G174*L174</f>
        <v>232.2864</v>
      </c>
      <c r="N174" s="539">
        <v>21</v>
      </c>
      <c r="O174" s="540">
        <v>4</v>
      </c>
      <c r="P174" s="541" t="s">
        <v>140</v>
      </c>
    </row>
    <row r="175" spans="1:19" s="546" customFormat="1" ht="11.25" customHeight="1">
      <c r="A175" s="542"/>
      <c r="B175" s="542"/>
      <c r="C175" s="542"/>
      <c r="D175" s="546" t="s">
        <v>515</v>
      </c>
      <c r="E175" s="547" t="s">
        <v>828</v>
      </c>
      <c r="G175" s="548">
        <v>96.786</v>
      </c>
      <c r="P175" s="546">
        <v>2</v>
      </c>
      <c r="Q175" s="546" t="s">
        <v>134</v>
      </c>
      <c r="R175" s="546" t="s">
        <v>516</v>
      </c>
      <c r="S175" s="546" t="s">
        <v>134</v>
      </c>
    </row>
    <row r="176" spans="1:19" s="549" customFormat="1" ht="11.25" customHeight="1">
      <c r="A176" s="542"/>
      <c r="B176" s="542"/>
      <c r="C176" s="542"/>
      <c r="D176" s="549" t="s">
        <v>515</v>
      </c>
      <c r="E176" s="550" t="s">
        <v>517</v>
      </c>
      <c r="G176" s="551">
        <v>96.786</v>
      </c>
      <c r="P176" s="549">
        <v>2</v>
      </c>
      <c r="Q176" s="549" t="s">
        <v>134</v>
      </c>
      <c r="R176" s="549" t="s">
        <v>516</v>
      </c>
      <c r="S176" s="549" t="s">
        <v>137</v>
      </c>
    </row>
    <row r="177" spans="1:16" s="541" customFormat="1" ht="22.5" customHeight="1">
      <c r="A177" s="533">
        <v>46</v>
      </c>
      <c r="B177" s="533" t="s">
        <v>138</v>
      </c>
      <c r="C177" s="533" t="s">
        <v>286</v>
      </c>
      <c r="D177" s="534" t="s">
        <v>829</v>
      </c>
      <c r="E177" s="535" t="s">
        <v>830</v>
      </c>
      <c r="F177" s="533" t="s">
        <v>10</v>
      </c>
      <c r="G177" s="536">
        <v>3146.57</v>
      </c>
      <c r="H177" s="570"/>
      <c r="I177" s="537">
        <f>ROUND(G177*H177,2)</f>
        <v>0</v>
      </c>
      <c r="J177" s="538">
        <v>0</v>
      </c>
      <c r="K177" s="536">
        <f>G177*J177</f>
        <v>0</v>
      </c>
      <c r="L177" s="538">
        <v>0.63</v>
      </c>
      <c r="M177" s="536">
        <f>G177*L177</f>
        <v>1982.3391000000001</v>
      </c>
      <c r="N177" s="539">
        <v>21</v>
      </c>
      <c r="O177" s="540">
        <v>4</v>
      </c>
      <c r="P177" s="541" t="s">
        <v>140</v>
      </c>
    </row>
    <row r="178" spans="1:19" s="543" customFormat="1" ht="11.25" customHeight="1">
      <c r="A178" s="542"/>
      <c r="B178" s="542"/>
      <c r="C178" s="542"/>
      <c r="D178" s="543" t="s">
        <v>515</v>
      </c>
      <c r="E178" s="544" t="s">
        <v>831</v>
      </c>
      <c r="G178" s="545">
        <v>0</v>
      </c>
      <c r="P178" s="543">
        <v>2</v>
      </c>
      <c r="Q178" s="543" t="s">
        <v>134</v>
      </c>
      <c r="R178" s="543" t="s">
        <v>516</v>
      </c>
      <c r="S178" s="543" t="s">
        <v>134</v>
      </c>
    </row>
    <row r="179" spans="1:19" s="546" customFormat="1" ht="11.25" customHeight="1">
      <c r="A179" s="542"/>
      <c r="B179" s="542"/>
      <c r="C179" s="542"/>
      <c r="D179" s="546" t="s">
        <v>515</v>
      </c>
      <c r="E179" s="547" t="s">
        <v>832</v>
      </c>
      <c r="G179" s="548">
        <v>2509.57</v>
      </c>
      <c r="P179" s="546">
        <v>2</v>
      </c>
      <c r="Q179" s="546" t="s">
        <v>134</v>
      </c>
      <c r="R179" s="546" t="s">
        <v>516</v>
      </c>
      <c r="S179" s="546" t="s">
        <v>134</v>
      </c>
    </row>
    <row r="180" spans="1:19" s="543" customFormat="1" ht="11.25" customHeight="1">
      <c r="A180" s="542"/>
      <c r="B180" s="542"/>
      <c r="C180" s="542"/>
      <c r="D180" s="543" t="s">
        <v>515</v>
      </c>
      <c r="E180" s="544" t="s">
        <v>833</v>
      </c>
      <c r="G180" s="545">
        <v>0</v>
      </c>
      <c r="P180" s="543">
        <v>2</v>
      </c>
      <c r="Q180" s="543" t="s">
        <v>134</v>
      </c>
      <c r="R180" s="543" t="s">
        <v>516</v>
      </c>
      <c r="S180" s="543" t="s">
        <v>134</v>
      </c>
    </row>
    <row r="181" spans="1:19" s="546" customFormat="1" ht="11.25" customHeight="1">
      <c r="A181" s="542"/>
      <c r="B181" s="542"/>
      <c r="C181" s="542"/>
      <c r="D181" s="546" t="s">
        <v>515</v>
      </c>
      <c r="E181" s="547" t="s">
        <v>834</v>
      </c>
      <c r="G181" s="548">
        <v>637</v>
      </c>
      <c r="P181" s="546">
        <v>2</v>
      </c>
      <c r="Q181" s="546" t="s">
        <v>134</v>
      </c>
      <c r="R181" s="546" t="s">
        <v>516</v>
      </c>
      <c r="S181" s="546" t="s">
        <v>134</v>
      </c>
    </row>
    <row r="182" spans="1:19" s="549" customFormat="1" ht="11.25" customHeight="1">
      <c r="A182" s="542"/>
      <c r="B182" s="542"/>
      <c r="C182" s="542"/>
      <c r="D182" s="549" t="s">
        <v>515</v>
      </c>
      <c r="E182" s="550" t="s">
        <v>517</v>
      </c>
      <c r="G182" s="551">
        <v>3146.57</v>
      </c>
      <c r="P182" s="549">
        <v>2</v>
      </c>
      <c r="Q182" s="549" t="s">
        <v>134</v>
      </c>
      <c r="R182" s="549" t="s">
        <v>516</v>
      </c>
      <c r="S182" s="549" t="s">
        <v>137</v>
      </c>
    </row>
    <row r="183" spans="1:16" s="541" customFormat="1" ht="22.5" customHeight="1">
      <c r="A183" s="533">
        <v>47</v>
      </c>
      <c r="B183" s="533" t="s">
        <v>138</v>
      </c>
      <c r="C183" s="533" t="s">
        <v>53</v>
      </c>
      <c r="D183" s="534" t="s">
        <v>835</v>
      </c>
      <c r="E183" s="535" t="s">
        <v>836</v>
      </c>
      <c r="F183" s="533" t="s">
        <v>25</v>
      </c>
      <c r="G183" s="536">
        <v>2079.125</v>
      </c>
      <c r="H183" s="570"/>
      <c r="I183" s="537">
        <f>ROUND(G183*H183,2)</f>
        <v>0</v>
      </c>
      <c r="J183" s="538">
        <v>0</v>
      </c>
      <c r="K183" s="536">
        <f>G183*J183</f>
        <v>0</v>
      </c>
      <c r="L183" s="538">
        <v>0</v>
      </c>
      <c r="M183" s="536">
        <f>G183*L183</f>
        <v>0</v>
      </c>
      <c r="N183" s="539">
        <v>21</v>
      </c>
      <c r="O183" s="540">
        <v>4</v>
      </c>
      <c r="P183" s="541" t="s">
        <v>140</v>
      </c>
    </row>
    <row r="184" spans="1:19" s="546" customFormat="1" ht="11.25" customHeight="1">
      <c r="A184" s="542"/>
      <c r="B184" s="542"/>
      <c r="C184" s="542"/>
      <c r="D184" s="546" t="s">
        <v>515</v>
      </c>
      <c r="E184" s="547" t="s">
        <v>837</v>
      </c>
      <c r="G184" s="548">
        <v>2079.125</v>
      </c>
      <c r="P184" s="546">
        <v>2</v>
      </c>
      <c r="Q184" s="546" t="s">
        <v>134</v>
      </c>
      <c r="R184" s="546" t="s">
        <v>516</v>
      </c>
      <c r="S184" s="546" t="s">
        <v>134</v>
      </c>
    </row>
    <row r="185" spans="1:19" s="549" customFormat="1" ht="11.25" customHeight="1">
      <c r="A185" s="542"/>
      <c r="B185" s="542"/>
      <c r="C185" s="542"/>
      <c r="D185" s="549" t="s">
        <v>515</v>
      </c>
      <c r="E185" s="550" t="s">
        <v>517</v>
      </c>
      <c r="G185" s="551">
        <v>2079.125</v>
      </c>
      <c r="P185" s="549">
        <v>2</v>
      </c>
      <c r="Q185" s="549" t="s">
        <v>134</v>
      </c>
      <c r="R185" s="549" t="s">
        <v>516</v>
      </c>
      <c r="S185" s="549" t="s">
        <v>137</v>
      </c>
    </row>
    <row r="186" spans="2:16" s="529" customFormat="1" ht="11.25" customHeight="1">
      <c r="B186" s="530" t="s">
        <v>131</v>
      </c>
      <c r="D186" s="529" t="s">
        <v>208</v>
      </c>
      <c r="E186" s="529" t="s">
        <v>514</v>
      </c>
      <c r="I186" s="531">
        <f>SUM(I187:I315)</f>
        <v>0</v>
      </c>
      <c r="K186" s="532">
        <f>SUM(K187:K315)</f>
        <v>213.19798265999998</v>
      </c>
      <c r="M186" s="532">
        <f>SUM(M187:M315)</f>
        <v>0</v>
      </c>
      <c r="P186" s="529" t="s">
        <v>137</v>
      </c>
    </row>
    <row r="187" spans="1:16" s="541" customFormat="1" ht="22.5" customHeight="1">
      <c r="A187" s="533">
        <v>48</v>
      </c>
      <c r="B187" s="533" t="s">
        <v>138</v>
      </c>
      <c r="C187" s="533" t="s">
        <v>518</v>
      </c>
      <c r="D187" s="534" t="s">
        <v>838</v>
      </c>
      <c r="E187" s="535" t="s">
        <v>839</v>
      </c>
      <c r="F187" s="533" t="s">
        <v>10</v>
      </c>
      <c r="G187" s="536">
        <v>381.572</v>
      </c>
      <c r="H187" s="570"/>
      <c r="I187" s="537">
        <f>ROUND(G187*H187,2)</f>
        <v>0</v>
      </c>
      <c r="J187" s="538">
        <v>0.13301</v>
      </c>
      <c r="K187" s="536">
        <f>G187*J187</f>
        <v>50.752891719999994</v>
      </c>
      <c r="L187" s="538">
        <v>0</v>
      </c>
      <c r="M187" s="536">
        <f>G187*L187</f>
        <v>0</v>
      </c>
      <c r="N187" s="539">
        <v>21</v>
      </c>
      <c r="O187" s="540">
        <v>4</v>
      </c>
      <c r="P187" s="541" t="s">
        <v>140</v>
      </c>
    </row>
    <row r="188" spans="1:19" s="543" customFormat="1" ht="11.25" customHeight="1">
      <c r="A188" s="542"/>
      <c r="B188" s="542"/>
      <c r="C188" s="542"/>
      <c r="D188" s="543" t="s">
        <v>515</v>
      </c>
      <c r="E188" s="544" t="s">
        <v>840</v>
      </c>
      <c r="G188" s="545">
        <v>0</v>
      </c>
      <c r="P188" s="543">
        <v>2</v>
      </c>
      <c r="Q188" s="543" t="s">
        <v>134</v>
      </c>
      <c r="R188" s="543" t="s">
        <v>516</v>
      </c>
      <c r="S188" s="543" t="s">
        <v>134</v>
      </c>
    </row>
    <row r="189" spans="1:19" s="546" customFormat="1" ht="11.25" customHeight="1">
      <c r="A189" s="542"/>
      <c r="B189" s="542"/>
      <c r="C189" s="542"/>
      <c r="D189" s="546" t="s">
        <v>515</v>
      </c>
      <c r="E189" s="547" t="s">
        <v>841</v>
      </c>
      <c r="G189" s="548">
        <v>135.66</v>
      </c>
      <c r="P189" s="546">
        <v>2</v>
      </c>
      <c r="Q189" s="546" t="s">
        <v>134</v>
      </c>
      <c r="R189" s="546" t="s">
        <v>516</v>
      </c>
      <c r="S189" s="546" t="s">
        <v>134</v>
      </c>
    </row>
    <row r="190" spans="1:19" s="546" customFormat="1" ht="11.25" customHeight="1">
      <c r="A190" s="542"/>
      <c r="B190" s="542"/>
      <c r="C190" s="542"/>
      <c r="D190" s="546" t="s">
        <v>515</v>
      </c>
      <c r="E190" s="547" t="s">
        <v>842</v>
      </c>
      <c r="G190" s="548">
        <v>-16.942</v>
      </c>
      <c r="P190" s="546">
        <v>2</v>
      </c>
      <c r="Q190" s="546" t="s">
        <v>134</v>
      </c>
      <c r="R190" s="546" t="s">
        <v>516</v>
      </c>
      <c r="S190" s="546" t="s">
        <v>134</v>
      </c>
    </row>
    <row r="191" spans="1:19" s="546" customFormat="1" ht="11.25" customHeight="1">
      <c r="A191" s="542"/>
      <c r="B191" s="542"/>
      <c r="C191" s="542"/>
      <c r="D191" s="546" t="s">
        <v>515</v>
      </c>
      <c r="E191" s="547" t="s">
        <v>843</v>
      </c>
      <c r="G191" s="548">
        <v>90.054</v>
      </c>
      <c r="P191" s="546">
        <v>2</v>
      </c>
      <c r="Q191" s="546" t="s">
        <v>134</v>
      </c>
      <c r="R191" s="546" t="s">
        <v>516</v>
      </c>
      <c r="S191" s="546" t="s">
        <v>134</v>
      </c>
    </row>
    <row r="192" spans="1:19" s="546" customFormat="1" ht="11.25" customHeight="1">
      <c r="A192" s="542"/>
      <c r="B192" s="542"/>
      <c r="C192" s="542"/>
      <c r="D192" s="546" t="s">
        <v>515</v>
      </c>
      <c r="E192" s="547" t="s">
        <v>844</v>
      </c>
      <c r="G192" s="548">
        <v>28.76</v>
      </c>
      <c r="P192" s="546">
        <v>2</v>
      </c>
      <c r="Q192" s="546" t="s">
        <v>134</v>
      </c>
      <c r="R192" s="546" t="s">
        <v>516</v>
      </c>
      <c r="S192" s="546" t="s">
        <v>134</v>
      </c>
    </row>
    <row r="193" spans="1:19" s="546" customFormat="1" ht="11.25" customHeight="1">
      <c r="A193" s="542"/>
      <c r="B193" s="542"/>
      <c r="C193" s="542"/>
      <c r="D193" s="546" t="s">
        <v>515</v>
      </c>
      <c r="E193" s="547" t="s">
        <v>845</v>
      </c>
      <c r="G193" s="548">
        <v>114.44</v>
      </c>
      <c r="P193" s="546">
        <v>2</v>
      </c>
      <c r="Q193" s="546" t="s">
        <v>134</v>
      </c>
      <c r="R193" s="546" t="s">
        <v>516</v>
      </c>
      <c r="S193" s="546" t="s">
        <v>134</v>
      </c>
    </row>
    <row r="194" spans="1:19" s="543" customFormat="1" ht="11.25" customHeight="1">
      <c r="A194" s="542"/>
      <c r="B194" s="542"/>
      <c r="C194" s="542"/>
      <c r="D194" s="543" t="s">
        <v>515</v>
      </c>
      <c r="E194" s="544" t="s">
        <v>524</v>
      </c>
      <c r="G194" s="545">
        <v>0</v>
      </c>
      <c r="P194" s="543">
        <v>2</v>
      </c>
      <c r="Q194" s="543" t="s">
        <v>134</v>
      </c>
      <c r="R194" s="543" t="s">
        <v>516</v>
      </c>
      <c r="S194" s="543" t="s">
        <v>134</v>
      </c>
    </row>
    <row r="195" spans="1:19" s="546" customFormat="1" ht="11.25" customHeight="1">
      <c r="A195" s="542"/>
      <c r="B195" s="542"/>
      <c r="C195" s="542"/>
      <c r="D195" s="546" t="s">
        <v>515</v>
      </c>
      <c r="E195" s="547" t="s">
        <v>846</v>
      </c>
      <c r="G195" s="548">
        <v>29.6</v>
      </c>
      <c r="P195" s="546">
        <v>2</v>
      </c>
      <c r="Q195" s="546" t="s">
        <v>134</v>
      </c>
      <c r="R195" s="546" t="s">
        <v>516</v>
      </c>
      <c r="S195" s="546" t="s">
        <v>134</v>
      </c>
    </row>
    <row r="196" spans="1:19" s="549" customFormat="1" ht="11.25" customHeight="1">
      <c r="A196" s="542"/>
      <c r="B196" s="542"/>
      <c r="C196" s="542"/>
      <c r="D196" s="549" t="s">
        <v>515</v>
      </c>
      <c r="E196" s="550" t="s">
        <v>517</v>
      </c>
      <c r="G196" s="551">
        <v>381.572</v>
      </c>
      <c r="P196" s="549">
        <v>2</v>
      </c>
      <c r="Q196" s="549" t="s">
        <v>134</v>
      </c>
      <c r="R196" s="549" t="s">
        <v>516</v>
      </c>
      <c r="S196" s="549" t="s">
        <v>137</v>
      </c>
    </row>
    <row r="197" spans="1:16" s="541" customFormat="1" ht="22.5" customHeight="1">
      <c r="A197" s="533">
        <v>49</v>
      </c>
      <c r="B197" s="533" t="s">
        <v>138</v>
      </c>
      <c r="C197" s="533" t="s">
        <v>518</v>
      </c>
      <c r="D197" s="534" t="s">
        <v>847</v>
      </c>
      <c r="E197" s="535" t="s">
        <v>848</v>
      </c>
      <c r="F197" s="533" t="s">
        <v>10</v>
      </c>
      <c r="G197" s="536">
        <v>477.42</v>
      </c>
      <c r="H197" s="570"/>
      <c r="I197" s="537">
        <f>ROUND(G197*H197,2)</f>
        <v>0</v>
      </c>
      <c r="J197" s="538">
        <v>0.20241</v>
      </c>
      <c r="K197" s="536">
        <f>G197*J197</f>
        <v>96.63458220000001</v>
      </c>
      <c r="L197" s="538">
        <v>0</v>
      </c>
      <c r="M197" s="536">
        <f>G197*L197</f>
        <v>0</v>
      </c>
      <c r="N197" s="539">
        <v>21</v>
      </c>
      <c r="O197" s="540">
        <v>4</v>
      </c>
      <c r="P197" s="541" t="s">
        <v>140</v>
      </c>
    </row>
    <row r="198" spans="1:19" s="543" customFormat="1" ht="11.25" customHeight="1">
      <c r="A198" s="542"/>
      <c r="B198" s="542"/>
      <c r="C198" s="542"/>
      <c r="D198" s="543" t="s">
        <v>515</v>
      </c>
      <c r="E198" s="544" t="s">
        <v>840</v>
      </c>
      <c r="G198" s="545">
        <v>0</v>
      </c>
      <c r="P198" s="543">
        <v>2</v>
      </c>
      <c r="Q198" s="543" t="s">
        <v>134</v>
      </c>
      <c r="R198" s="543" t="s">
        <v>516</v>
      </c>
      <c r="S198" s="543" t="s">
        <v>134</v>
      </c>
    </row>
    <row r="199" spans="1:19" s="546" customFormat="1" ht="11.25" customHeight="1">
      <c r="A199" s="542"/>
      <c r="B199" s="542"/>
      <c r="C199" s="542"/>
      <c r="D199" s="546" t="s">
        <v>515</v>
      </c>
      <c r="E199" s="547" t="s">
        <v>849</v>
      </c>
      <c r="G199" s="548">
        <v>81.073</v>
      </c>
      <c r="P199" s="546">
        <v>2</v>
      </c>
      <c r="Q199" s="546" t="s">
        <v>134</v>
      </c>
      <c r="R199" s="546" t="s">
        <v>516</v>
      </c>
      <c r="S199" s="546" t="s">
        <v>134</v>
      </c>
    </row>
    <row r="200" spans="1:19" s="546" customFormat="1" ht="11.25" customHeight="1">
      <c r="A200" s="542"/>
      <c r="B200" s="542"/>
      <c r="C200" s="542"/>
      <c r="D200" s="546" t="s">
        <v>515</v>
      </c>
      <c r="E200" s="547" t="s">
        <v>850</v>
      </c>
      <c r="G200" s="548">
        <v>147.827</v>
      </c>
      <c r="P200" s="546">
        <v>2</v>
      </c>
      <c r="Q200" s="546" t="s">
        <v>134</v>
      </c>
      <c r="R200" s="546" t="s">
        <v>516</v>
      </c>
      <c r="S200" s="546" t="s">
        <v>134</v>
      </c>
    </row>
    <row r="201" spans="1:19" s="543" customFormat="1" ht="11.25" customHeight="1">
      <c r="A201" s="542"/>
      <c r="B201" s="542"/>
      <c r="C201" s="542"/>
      <c r="D201" s="543" t="s">
        <v>515</v>
      </c>
      <c r="E201" s="544" t="s">
        <v>524</v>
      </c>
      <c r="G201" s="545">
        <v>0</v>
      </c>
      <c r="P201" s="543">
        <v>2</v>
      </c>
      <c r="Q201" s="543" t="s">
        <v>134</v>
      </c>
      <c r="R201" s="543" t="s">
        <v>516</v>
      </c>
      <c r="S201" s="543" t="s">
        <v>134</v>
      </c>
    </row>
    <row r="202" spans="1:19" s="546" customFormat="1" ht="11.25" customHeight="1">
      <c r="A202" s="542"/>
      <c r="B202" s="542"/>
      <c r="C202" s="542"/>
      <c r="D202" s="546" t="s">
        <v>515</v>
      </c>
      <c r="E202" s="547" t="s">
        <v>851</v>
      </c>
      <c r="G202" s="548">
        <v>176</v>
      </c>
      <c r="P202" s="546">
        <v>2</v>
      </c>
      <c r="Q202" s="546" t="s">
        <v>134</v>
      </c>
      <c r="R202" s="546" t="s">
        <v>516</v>
      </c>
      <c r="S202" s="546" t="s">
        <v>134</v>
      </c>
    </row>
    <row r="203" spans="1:19" s="546" customFormat="1" ht="11.25" customHeight="1">
      <c r="A203" s="542"/>
      <c r="B203" s="542"/>
      <c r="C203" s="542"/>
      <c r="D203" s="546" t="s">
        <v>515</v>
      </c>
      <c r="E203" s="547" t="s">
        <v>852</v>
      </c>
      <c r="G203" s="548">
        <v>72.52</v>
      </c>
      <c r="P203" s="546">
        <v>2</v>
      </c>
      <c r="Q203" s="546" t="s">
        <v>134</v>
      </c>
      <c r="R203" s="546" t="s">
        <v>516</v>
      </c>
      <c r="S203" s="546" t="s">
        <v>134</v>
      </c>
    </row>
    <row r="204" spans="1:19" s="549" customFormat="1" ht="11.25" customHeight="1">
      <c r="A204" s="542"/>
      <c r="B204" s="542"/>
      <c r="C204" s="542"/>
      <c r="D204" s="549" t="s">
        <v>515</v>
      </c>
      <c r="E204" s="550" t="s">
        <v>517</v>
      </c>
      <c r="G204" s="551">
        <v>477.42</v>
      </c>
      <c r="P204" s="549">
        <v>2</v>
      </c>
      <c r="Q204" s="549" t="s">
        <v>134</v>
      </c>
      <c r="R204" s="549" t="s">
        <v>516</v>
      </c>
      <c r="S204" s="549" t="s">
        <v>137</v>
      </c>
    </row>
    <row r="205" spans="1:16" s="541" customFormat="1" ht="11.25" customHeight="1">
      <c r="A205" s="533">
        <v>50</v>
      </c>
      <c r="B205" s="533" t="s">
        <v>138</v>
      </c>
      <c r="C205" s="533" t="s">
        <v>518</v>
      </c>
      <c r="D205" s="534" t="s">
        <v>853</v>
      </c>
      <c r="E205" s="535" t="s">
        <v>854</v>
      </c>
      <c r="F205" s="533" t="s">
        <v>8</v>
      </c>
      <c r="G205" s="536">
        <v>1</v>
      </c>
      <c r="H205" s="570"/>
      <c r="I205" s="537">
        <f>ROUND(G205*H205,2)</f>
        <v>0</v>
      </c>
      <c r="J205" s="538">
        <v>0.03764</v>
      </c>
      <c r="K205" s="536">
        <f>G205*J205</f>
        <v>0.03764</v>
      </c>
      <c r="L205" s="538">
        <v>0</v>
      </c>
      <c r="M205" s="536">
        <f>G205*L205</f>
        <v>0</v>
      </c>
      <c r="N205" s="539">
        <v>21</v>
      </c>
      <c r="O205" s="540">
        <v>4</v>
      </c>
      <c r="P205" s="541" t="s">
        <v>140</v>
      </c>
    </row>
    <row r="206" spans="1:19" s="546" customFormat="1" ht="11.25" customHeight="1">
      <c r="A206" s="542"/>
      <c r="B206" s="542"/>
      <c r="C206" s="542"/>
      <c r="D206" s="546" t="s">
        <v>515</v>
      </c>
      <c r="E206" s="547" t="s">
        <v>137</v>
      </c>
      <c r="G206" s="548">
        <v>1</v>
      </c>
      <c r="P206" s="546">
        <v>2</v>
      </c>
      <c r="Q206" s="546" t="s">
        <v>134</v>
      </c>
      <c r="R206" s="546" t="s">
        <v>516</v>
      </c>
      <c r="S206" s="546" t="s">
        <v>134</v>
      </c>
    </row>
    <row r="207" spans="1:19" s="549" customFormat="1" ht="11.25" customHeight="1">
      <c r="A207" s="542"/>
      <c r="B207" s="542"/>
      <c r="C207" s="542"/>
      <c r="D207" s="549" t="s">
        <v>515</v>
      </c>
      <c r="E207" s="550" t="s">
        <v>517</v>
      </c>
      <c r="G207" s="551">
        <v>1</v>
      </c>
      <c r="P207" s="549">
        <v>2</v>
      </c>
      <c r="Q207" s="549" t="s">
        <v>134</v>
      </c>
      <c r="R207" s="549" t="s">
        <v>516</v>
      </c>
      <c r="S207" s="549" t="s">
        <v>137</v>
      </c>
    </row>
    <row r="208" spans="1:16" s="541" customFormat="1" ht="22.5" customHeight="1">
      <c r="A208" s="533">
        <v>51</v>
      </c>
      <c r="B208" s="533" t="s">
        <v>138</v>
      </c>
      <c r="C208" s="533" t="s">
        <v>518</v>
      </c>
      <c r="D208" s="534" t="s">
        <v>855</v>
      </c>
      <c r="E208" s="535" t="s">
        <v>856</v>
      </c>
      <c r="F208" s="533" t="s">
        <v>8</v>
      </c>
      <c r="G208" s="536">
        <v>6</v>
      </c>
      <c r="H208" s="570"/>
      <c r="I208" s="537">
        <f>ROUND(G208*H208,2)</f>
        <v>0</v>
      </c>
      <c r="J208" s="538">
        <v>0.02684</v>
      </c>
      <c r="K208" s="536">
        <f>G208*J208</f>
        <v>0.16104</v>
      </c>
      <c r="L208" s="538">
        <v>0</v>
      </c>
      <c r="M208" s="536">
        <f>G208*L208</f>
        <v>0</v>
      </c>
      <c r="N208" s="539">
        <v>21</v>
      </c>
      <c r="O208" s="540">
        <v>4</v>
      </c>
      <c r="P208" s="541" t="s">
        <v>140</v>
      </c>
    </row>
    <row r="209" spans="1:19" s="546" customFormat="1" ht="11.25" customHeight="1">
      <c r="A209" s="542"/>
      <c r="B209" s="542"/>
      <c r="C209" s="542"/>
      <c r="D209" s="546" t="s">
        <v>515</v>
      </c>
      <c r="E209" s="547" t="s">
        <v>489</v>
      </c>
      <c r="G209" s="548">
        <v>6</v>
      </c>
      <c r="P209" s="546">
        <v>2</v>
      </c>
      <c r="Q209" s="546" t="s">
        <v>134</v>
      </c>
      <c r="R209" s="546" t="s">
        <v>516</v>
      </c>
      <c r="S209" s="546" t="s">
        <v>134</v>
      </c>
    </row>
    <row r="210" spans="1:19" s="549" customFormat="1" ht="11.25" customHeight="1">
      <c r="A210" s="542"/>
      <c r="B210" s="542"/>
      <c r="C210" s="542"/>
      <c r="D210" s="549" t="s">
        <v>515</v>
      </c>
      <c r="E210" s="550" t="s">
        <v>517</v>
      </c>
      <c r="G210" s="551">
        <v>6</v>
      </c>
      <c r="P210" s="549">
        <v>2</v>
      </c>
      <c r="Q210" s="549" t="s">
        <v>134</v>
      </c>
      <c r="R210" s="549" t="s">
        <v>516</v>
      </c>
      <c r="S210" s="549" t="s">
        <v>137</v>
      </c>
    </row>
    <row r="211" spans="1:16" s="541" customFormat="1" ht="22.5" customHeight="1">
      <c r="A211" s="533">
        <v>52</v>
      </c>
      <c r="B211" s="533" t="s">
        <v>138</v>
      </c>
      <c r="C211" s="533" t="s">
        <v>518</v>
      </c>
      <c r="D211" s="534" t="s">
        <v>857</v>
      </c>
      <c r="E211" s="535" t="s">
        <v>858</v>
      </c>
      <c r="F211" s="533" t="s">
        <v>8</v>
      </c>
      <c r="G211" s="536">
        <v>1</v>
      </c>
      <c r="H211" s="570"/>
      <c r="I211" s="537">
        <f>ROUND(G211*H211,2)</f>
        <v>0</v>
      </c>
      <c r="J211" s="538">
        <v>0.03304</v>
      </c>
      <c r="K211" s="536">
        <f>G211*J211</f>
        <v>0.03304</v>
      </c>
      <c r="L211" s="538">
        <v>0</v>
      </c>
      <c r="M211" s="536">
        <f>G211*L211</f>
        <v>0</v>
      </c>
      <c r="N211" s="539">
        <v>21</v>
      </c>
      <c r="O211" s="540">
        <v>4</v>
      </c>
      <c r="P211" s="541" t="s">
        <v>140</v>
      </c>
    </row>
    <row r="212" spans="1:19" s="546" customFormat="1" ht="11.25" customHeight="1">
      <c r="A212" s="542"/>
      <c r="B212" s="542"/>
      <c r="C212" s="542"/>
      <c r="D212" s="546" t="s">
        <v>515</v>
      </c>
      <c r="E212" s="547" t="s">
        <v>137</v>
      </c>
      <c r="G212" s="548">
        <v>1</v>
      </c>
      <c r="P212" s="546">
        <v>2</v>
      </c>
      <c r="Q212" s="546" t="s">
        <v>134</v>
      </c>
      <c r="R212" s="546" t="s">
        <v>516</v>
      </c>
      <c r="S212" s="546" t="s">
        <v>134</v>
      </c>
    </row>
    <row r="213" spans="1:19" s="549" customFormat="1" ht="11.25" customHeight="1">
      <c r="A213" s="542"/>
      <c r="B213" s="542"/>
      <c r="C213" s="542"/>
      <c r="D213" s="549" t="s">
        <v>515</v>
      </c>
      <c r="E213" s="550" t="s">
        <v>517</v>
      </c>
      <c r="G213" s="551">
        <v>1</v>
      </c>
      <c r="P213" s="549">
        <v>2</v>
      </c>
      <c r="Q213" s="549" t="s">
        <v>134</v>
      </c>
      <c r="R213" s="549" t="s">
        <v>516</v>
      </c>
      <c r="S213" s="549" t="s">
        <v>137</v>
      </c>
    </row>
    <row r="214" spans="1:16" s="541" customFormat="1" ht="22.5" customHeight="1">
      <c r="A214" s="533">
        <v>53</v>
      </c>
      <c r="B214" s="533" t="s">
        <v>138</v>
      </c>
      <c r="C214" s="533" t="s">
        <v>518</v>
      </c>
      <c r="D214" s="534" t="s">
        <v>859</v>
      </c>
      <c r="E214" s="535" t="s">
        <v>860</v>
      </c>
      <c r="F214" s="533" t="s">
        <v>8</v>
      </c>
      <c r="G214" s="536">
        <v>11</v>
      </c>
      <c r="H214" s="570"/>
      <c r="I214" s="537">
        <f>ROUND(G214*H214,2)</f>
        <v>0</v>
      </c>
      <c r="J214" s="538">
        <v>0.04026</v>
      </c>
      <c r="K214" s="536">
        <f>G214*J214</f>
        <v>0.44286</v>
      </c>
      <c r="L214" s="538">
        <v>0</v>
      </c>
      <c r="M214" s="536">
        <f>G214*L214</f>
        <v>0</v>
      </c>
      <c r="N214" s="539">
        <v>21</v>
      </c>
      <c r="O214" s="540">
        <v>4</v>
      </c>
      <c r="P214" s="541" t="s">
        <v>140</v>
      </c>
    </row>
    <row r="215" spans="1:19" s="546" customFormat="1" ht="11.25" customHeight="1">
      <c r="A215" s="542"/>
      <c r="B215" s="542"/>
      <c r="C215" s="542"/>
      <c r="D215" s="546" t="s">
        <v>515</v>
      </c>
      <c r="E215" s="547" t="s">
        <v>489</v>
      </c>
      <c r="G215" s="548">
        <v>6</v>
      </c>
      <c r="P215" s="546">
        <v>2</v>
      </c>
      <c r="Q215" s="546" t="s">
        <v>134</v>
      </c>
      <c r="R215" s="546" t="s">
        <v>516</v>
      </c>
      <c r="S215" s="546" t="s">
        <v>134</v>
      </c>
    </row>
    <row r="216" spans="1:19" s="546" customFormat="1" ht="11.25" customHeight="1">
      <c r="A216" s="542"/>
      <c r="B216" s="542"/>
      <c r="C216" s="542"/>
      <c r="D216" s="546" t="s">
        <v>515</v>
      </c>
      <c r="E216" s="547" t="s">
        <v>613</v>
      </c>
      <c r="G216" s="548">
        <v>5</v>
      </c>
      <c r="P216" s="546">
        <v>2</v>
      </c>
      <c r="Q216" s="546" t="s">
        <v>134</v>
      </c>
      <c r="R216" s="546" t="s">
        <v>516</v>
      </c>
      <c r="S216" s="546" t="s">
        <v>134</v>
      </c>
    </row>
    <row r="217" spans="1:19" s="549" customFormat="1" ht="11.25" customHeight="1">
      <c r="A217" s="542"/>
      <c r="B217" s="542"/>
      <c r="C217" s="542"/>
      <c r="D217" s="549" t="s">
        <v>515</v>
      </c>
      <c r="E217" s="550" t="s">
        <v>517</v>
      </c>
      <c r="G217" s="551">
        <v>11</v>
      </c>
      <c r="P217" s="549">
        <v>2</v>
      </c>
      <c r="Q217" s="549" t="s">
        <v>134</v>
      </c>
      <c r="R217" s="549" t="s">
        <v>516</v>
      </c>
      <c r="S217" s="549" t="s">
        <v>137</v>
      </c>
    </row>
    <row r="218" spans="1:16" s="541" customFormat="1" ht="11.25" customHeight="1">
      <c r="A218" s="533">
        <v>54</v>
      </c>
      <c r="B218" s="533" t="s">
        <v>138</v>
      </c>
      <c r="C218" s="533" t="s">
        <v>518</v>
      </c>
      <c r="D218" s="534" t="s">
        <v>861</v>
      </c>
      <c r="E218" s="535" t="s">
        <v>862</v>
      </c>
      <c r="F218" s="533" t="s">
        <v>8</v>
      </c>
      <c r="G218" s="536">
        <v>8</v>
      </c>
      <c r="H218" s="570"/>
      <c r="I218" s="537">
        <f>ROUND(G218*H218,2)</f>
        <v>0</v>
      </c>
      <c r="J218" s="538">
        <v>0.03727</v>
      </c>
      <c r="K218" s="536">
        <f>G218*J218</f>
        <v>0.29816</v>
      </c>
      <c r="L218" s="538">
        <v>0</v>
      </c>
      <c r="M218" s="536">
        <f>G218*L218</f>
        <v>0</v>
      </c>
      <c r="N218" s="539">
        <v>21</v>
      </c>
      <c r="O218" s="540">
        <v>4</v>
      </c>
      <c r="P218" s="541" t="s">
        <v>140</v>
      </c>
    </row>
    <row r="219" spans="1:19" s="546" customFormat="1" ht="11.25" customHeight="1">
      <c r="A219" s="542"/>
      <c r="B219" s="542"/>
      <c r="C219" s="542"/>
      <c r="D219" s="546" t="s">
        <v>515</v>
      </c>
      <c r="E219" s="547" t="s">
        <v>135</v>
      </c>
      <c r="G219" s="548">
        <v>8</v>
      </c>
      <c r="P219" s="546">
        <v>2</v>
      </c>
      <c r="Q219" s="546" t="s">
        <v>134</v>
      </c>
      <c r="R219" s="546" t="s">
        <v>516</v>
      </c>
      <c r="S219" s="546" t="s">
        <v>134</v>
      </c>
    </row>
    <row r="220" spans="1:19" s="549" customFormat="1" ht="11.25" customHeight="1">
      <c r="A220" s="542"/>
      <c r="B220" s="542"/>
      <c r="C220" s="542"/>
      <c r="D220" s="549" t="s">
        <v>515</v>
      </c>
      <c r="E220" s="550" t="s">
        <v>517</v>
      </c>
      <c r="G220" s="551">
        <v>8</v>
      </c>
      <c r="P220" s="549">
        <v>2</v>
      </c>
      <c r="Q220" s="549" t="s">
        <v>134</v>
      </c>
      <c r="R220" s="549" t="s">
        <v>516</v>
      </c>
      <c r="S220" s="549" t="s">
        <v>137</v>
      </c>
    </row>
    <row r="221" spans="1:16" s="541" customFormat="1" ht="11.25" customHeight="1">
      <c r="A221" s="533">
        <v>55</v>
      </c>
      <c r="B221" s="533" t="s">
        <v>138</v>
      </c>
      <c r="C221" s="533" t="s">
        <v>518</v>
      </c>
      <c r="D221" s="534" t="s">
        <v>31</v>
      </c>
      <c r="E221" s="535" t="s">
        <v>32</v>
      </c>
      <c r="F221" s="533" t="s">
        <v>8</v>
      </c>
      <c r="G221" s="536">
        <v>54</v>
      </c>
      <c r="H221" s="570"/>
      <c r="I221" s="537">
        <f>ROUND(G221*H221,2)</f>
        <v>0</v>
      </c>
      <c r="J221" s="538">
        <v>0.04645</v>
      </c>
      <c r="K221" s="536">
        <f>G221*J221</f>
        <v>2.5082999999999998</v>
      </c>
      <c r="L221" s="538">
        <v>0</v>
      </c>
      <c r="M221" s="536">
        <f>G221*L221</f>
        <v>0</v>
      </c>
      <c r="N221" s="539">
        <v>21</v>
      </c>
      <c r="O221" s="540">
        <v>4</v>
      </c>
      <c r="P221" s="541" t="s">
        <v>140</v>
      </c>
    </row>
    <row r="222" spans="1:19" s="546" customFormat="1" ht="11.25" customHeight="1">
      <c r="A222" s="542"/>
      <c r="B222" s="542"/>
      <c r="C222" s="542"/>
      <c r="D222" s="546" t="s">
        <v>515</v>
      </c>
      <c r="E222" s="547" t="s">
        <v>863</v>
      </c>
      <c r="G222" s="548">
        <v>54</v>
      </c>
      <c r="P222" s="546">
        <v>2</v>
      </c>
      <c r="Q222" s="546" t="s">
        <v>134</v>
      </c>
      <c r="R222" s="546" t="s">
        <v>516</v>
      </c>
      <c r="S222" s="546" t="s">
        <v>134</v>
      </c>
    </row>
    <row r="223" spans="1:19" s="549" customFormat="1" ht="11.25" customHeight="1">
      <c r="A223" s="542"/>
      <c r="B223" s="542"/>
      <c r="C223" s="542"/>
      <c r="D223" s="549" t="s">
        <v>515</v>
      </c>
      <c r="E223" s="550" t="s">
        <v>517</v>
      </c>
      <c r="G223" s="551">
        <v>54</v>
      </c>
      <c r="P223" s="549">
        <v>2</v>
      </c>
      <c r="Q223" s="549" t="s">
        <v>134</v>
      </c>
      <c r="R223" s="549" t="s">
        <v>516</v>
      </c>
      <c r="S223" s="549" t="s">
        <v>137</v>
      </c>
    </row>
    <row r="224" spans="1:16" s="541" customFormat="1" ht="11.25" customHeight="1">
      <c r="A224" s="533">
        <v>56</v>
      </c>
      <c r="B224" s="533" t="s">
        <v>138</v>
      </c>
      <c r="C224" s="533" t="s">
        <v>518</v>
      </c>
      <c r="D224" s="534" t="s">
        <v>864</v>
      </c>
      <c r="E224" s="535" t="s">
        <v>865</v>
      </c>
      <c r="F224" s="533" t="s">
        <v>8</v>
      </c>
      <c r="G224" s="536">
        <v>18</v>
      </c>
      <c r="H224" s="570"/>
      <c r="I224" s="537">
        <f>ROUND(G224*H224,2)</f>
        <v>0</v>
      </c>
      <c r="J224" s="538">
        <v>0.06481</v>
      </c>
      <c r="K224" s="536">
        <f>G224*J224</f>
        <v>1.1665800000000002</v>
      </c>
      <c r="L224" s="538">
        <v>0</v>
      </c>
      <c r="M224" s="536">
        <f>G224*L224</f>
        <v>0</v>
      </c>
      <c r="N224" s="539">
        <v>21</v>
      </c>
      <c r="O224" s="540">
        <v>4</v>
      </c>
      <c r="P224" s="541" t="s">
        <v>140</v>
      </c>
    </row>
    <row r="225" spans="1:19" s="546" customFormat="1" ht="11.25" customHeight="1">
      <c r="A225" s="542"/>
      <c r="B225" s="542"/>
      <c r="C225" s="542"/>
      <c r="D225" s="546" t="s">
        <v>515</v>
      </c>
      <c r="E225" s="547" t="s">
        <v>866</v>
      </c>
      <c r="G225" s="548">
        <v>18</v>
      </c>
      <c r="P225" s="546">
        <v>2</v>
      </c>
      <c r="Q225" s="546" t="s">
        <v>134</v>
      </c>
      <c r="R225" s="546" t="s">
        <v>516</v>
      </c>
      <c r="S225" s="546" t="s">
        <v>134</v>
      </c>
    </row>
    <row r="226" spans="1:19" s="549" customFormat="1" ht="11.25" customHeight="1">
      <c r="A226" s="542"/>
      <c r="B226" s="542"/>
      <c r="C226" s="542"/>
      <c r="D226" s="549" t="s">
        <v>515</v>
      </c>
      <c r="E226" s="550" t="s">
        <v>517</v>
      </c>
      <c r="G226" s="551">
        <v>18</v>
      </c>
      <c r="P226" s="549">
        <v>2</v>
      </c>
      <c r="Q226" s="549" t="s">
        <v>134</v>
      </c>
      <c r="R226" s="549" t="s">
        <v>516</v>
      </c>
      <c r="S226" s="549" t="s">
        <v>137</v>
      </c>
    </row>
    <row r="227" spans="1:16" s="541" customFormat="1" ht="11.25" customHeight="1">
      <c r="A227" s="533">
        <v>57</v>
      </c>
      <c r="B227" s="533" t="s">
        <v>138</v>
      </c>
      <c r="C227" s="533" t="s">
        <v>518</v>
      </c>
      <c r="D227" s="534" t="s">
        <v>867</v>
      </c>
      <c r="E227" s="535" t="s">
        <v>868</v>
      </c>
      <c r="F227" s="533" t="s">
        <v>8</v>
      </c>
      <c r="G227" s="536">
        <v>4</v>
      </c>
      <c r="H227" s="570"/>
      <c r="I227" s="537">
        <f>ROUND(G227*H227,2)</f>
        <v>0</v>
      </c>
      <c r="J227" s="538">
        <v>0.08347</v>
      </c>
      <c r="K227" s="536">
        <f>G227*J227</f>
        <v>0.33388</v>
      </c>
      <c r="L227" s="538">
        <v>0</v>
      </c>
      <c r="M227" s="536">
        <f>G227*L227</f>
        <v>0</v>
      </c>
      <c r="N227" s="539">
        <v>21</v>
      </c>
      <c r="O227" s="540">
        <v>4</v>
      </c>
      <c r="P227" s="541" t="s">
        <v>140</v>
      </c>
    </row>
    <row r="228" spans="1:19" s="546" customFormat="1" ht="11.25" customHeight="1">
      <c r="A228" s="542"/>
      <c r="B228" s="542"/>
      <c r="C228" s="542"/>
      <c r="D228" s="546" t="s">
        <v>515</v>
      </c>
      <c r="E228" s="547" t="s">
        <v>209</v>
      </c>
      <c r="G228" s="548">
        <v>4</v>
      </c>
      <c r="P228" s="546">
        <v>2</v>
      </c>
      <c r="Q228" s="546" t="s">
        <v>134</v>
      </c>
      <c r="R228" s="546" t="s">
        <v>516</v>
      </c>
      <c r="S228" s="546" t="s">
        <v>134</v>
      </c>
    </row>
    <row r="229" spans="1:19" s="549" customFormat="1" ht="11.25" customHeight="1">
      <c r="A229" s="542"/>
      <c r="B229" s="542"/>
      <c r="C229" s="542"/>
      <c r="D229" s="549" t="s">
        <v>515</v>
      </c>
      <c r="E229" s="550" t="s">
        <v>517</v>
      </c>
      <c r="G229" s="551">
        <v>4</v>
      </c>
      <c r="P229" s="549">
        <v>2</v>
      </c>
      <c r="Q229" s="549" t="s">
        <v>134</v>
      </c>
      <c r="R229" s="549" t="s">
        <v>516</v>
      </c>
      <c r="S229" s="549" t="s">
        <v>137</v>
      </c>
    </row>
    <row r="230" spans="1:16" s="541" customFormat="1" ht="11.25" customHeight="1">
      <c r="A230" s="533">
        <v>58</v>
      </c>
      <c r="B230" s="533" t="s">
        <v>138</v>
      </c>
      <c r="C230" s="533" t="s">
        <v>518</v>
      </c>
      <c r="D230" s="534" t="s">
        <v>33</v>
      </c>
      <c r="E230" s="535" t="s">
        <v>34</v>
      </c>
      <c r="F230" s="533" t="s">
        <v>8</v>
      </c>
      <c r="G230" s="536">
        <v>3</v>
      </c>
      <c r="H230" s="570"/>
      <c r="I230" s="537">
        <f>ROUND(G230*H230,2)</f>
        <v>0</v>
      </c>
      <c r="J230" s="538">
        <v>0.09285</v>
      </c>
      <c r="K230" s="536">
        <f>G230*J230</f>
        <v>0.27855</v>
      </c>
      <c r="L230" s="538">
        <v>0</v>
      </c>
      <c r="M230" s="536">
        <f>G230*L230</f>
        <v>0</v>
      </c>
      <c r="N230" s="539">
        <v>21</v>
      </c>
      <c r="O230" s="540">
        <v>4</v>
      </c>
      <c r="P230" s="541" t="s">
        <v>140</v>
      </c>
    </row>
    <row r="231" spans="1:19" s="546" customFormat="1" ht="11.25" customHeight="1">
      <c r="A231" s="542"/>
      <c r="B231" s="542"/>
      <c r="C231" s="542"/>
      <c r="D231" s="546" t="s">
        <v>515</v>
      </c>
      <c r="E231" s="547" t="s">
        <v>208</v>
      </c>
      <c r="G231" s="548">
        <v>3</v>
      </c>
      <c r="P231" s="546">
        <v>2</v>
      </c>
      <c r="Q231" s="546" t="s">
        <v>134</v>
      </c>
      <c r="R231" s="546" t="s">
        <v>516</v>
      </c>
      <c r="S231" s="546" t="s">
        <v>134</v>
      </c>
    </row>
    <row r="232" spans="1:19" s="549" customFormat="1" ht="11.25" customHeight="1">
      <c r="A232" s="542"/>
      <c r="B232" s="542"/>
      <c r="C232" s="542"/>
      <c r="D232" s="549" t="s">
        <v>515</v>
      </c>
      <c r="E232" s="550" t="s">
        <v>517</v>
      </c>
      <c r="G232" s="551">
        <v>3</v>
      </c>
      <c r="P232" s="549">
        <v>2</v>
      </c>
      <c r="Q232" s="549" t="s">
        <v>134</v>
      </c>
      <c r="R232" s="549" t="s">
        <v>516</v>
      </c>
      <c r="S232" s="549" t="s">
        <v>137</v>
      </c>
    </row>
    <row r="233" spans="1:16" s="541" customFormat="1" ht="11.25" customHeight="1">
      <c r="A233" s="533">
        <v>59</v>
      </c>
      <c r="B233" s="533" t="s">
        <v>138</v>
      </c>
      <c r="C233" s="533" t="s">
        <v>518</v>
      </c>
      <c r="D233" s="534" t="s">
        <v>869</v>
      </c>
      <c r="E233" s="535" t="s">
        <v>870</v>
      </c>
      <c r="F233" s="533" t="s">
        <v>8</v>
      </c>
      <c r="G233" s="536">
        <v>3</v>
      </c>
      <c r="H233" s="570"/>
      <c r="I233" s="537">
        <f>ROUND(G233*H233,2)</f>
        <v>0</v>
      </c>
      <c r="J233" s="538">
        <v>0.12039</v>
      </c>
      <c r="K233" s="536">
        <f>G233*J233</f>
        <v>0.36117</v>
      </c>
      <c r="L233" s="538">
        <v>0</v>
      </c>
      <c r="M233" s="536">
        <f>G233*L233</f>
        <v>0</v>
      </c>
      <c r="N233" s="539">
        <v>21</v>
      </c>
      <c r="O233" s="540">
        <v>4</v>
      </c>
      <c r="P233" s="541" t="s">
        <v>140</v>
      </c>
    </row>
    <row r="234" spans="1:19" s="546" customFormat="1" ht="11.25" customHeight="1">
      <c r="A234" s="542"/>
      <c r="B234" s="542"/>
      <c r="C234" s="542"/>
      <c r="D234" s="546" t="s">
        <v>515</v>
      </c>
      <c r="E234" s="547" t="s">
        <v>208</v>
      </c>
      <c r="G234" s="548">
        <v>3</v>
      </c>
      <c r="P234" s="546">
        <v>2</v>
      </c>
      <c r="Q234" s="546" t="s">
        <v>134</v>
      </c>
      <c r="R234" s="546" t="s">
        <v>516</v>
      </c>
      <c r="S234" s="546" t="s">
        <v>134</v>
      </c>
    </row>
    <row r="235" spans="1:19" s="549" customFormat="1" ht="11.25" customHeight="1">
      <c r="A235" s="542"/>
      <c r="B235" s="542"/>
      <c r="C235" s="542"/>
      <c r="D235" s="549" t="s">
        <v>515</v>
      </c>
      <c r="E235" s="550" t="s">
        <v>517</v>
      </c>
      <c r="G235" s="551">
        <v>3</v>
      </c>
      <c r="P235" s="549">
        <v>2</v>
      </c>
      <c r="Q235" s="549" t="s">
        <v>134</v>
      </c>
      <c r="R235" s="549" t="s">
        <v>516</v>
      </c>
      <c r="S235" s="549" t="s">
        <v>137</v>
      </c>
    </row>
    <row r="236" spans="1:16" s="541" customFormat="1" ht="11.25" customHeight="1">
      <c r="A236" s="533">
        <v>60</v>
      </c>
      <c r="B236" s="533" t="s">
        <v>138</v>
      </c>
      <c r="C236" s="533" t="s">
        <v>518</v>
      </c>
      <c r="D236" s="534" t="s">
        <v>871</v>
      </c>
      <c r="E236" s="535" t="s">
        <v>872</v>
      </c>
      <c r="F236" s="533" t="s">
        <v>25</v>
      </c>
      <c r="G236" s="536">
        <v>0.104</v>
      </c>
      <c r="H236" s="570"/>
      <c r="I236" s="537">
        <f>ROUND(G236*H236,2)</f>
        <v>0</v>
      </c>
      <c r="J236" s="538">
        <v>0.01954</v>
      </c>
      <c r="K236" s="536">
        <f>G236*J236</f>
        <v>0.00203216</v>
      </c>
      <c r="L236" s="538">
        <v>0</v>
      </c>
      <c r="M236" s="536">
        <f>G236*L236</f>
        <v>0</v>
      </c>
      <c r="N236" s="539">
        <v>21</v>
      </c>
      <c r="O236" s="540">
        <v>4</v>
      </c>
      <c r="P236" s="541" t="s">
        <v>140</v>
      </c>
    </row>
    <row r="237" spans="1:19" s="546" customFormat="1" ht="11.25" customHeight="1">
      <c r="A237" s="542"/>
      <c r="B237" s="542"/>
      <c r="C237" s="542"/>
      <c r="D237" s="546" t="s">
        <v>515</v>
      </c>
      <c r="E237" s="547" t="s">
        <v>873</v>
      </c>
      <c r="G237" s="548">
        <v>0.104</v>
      </c>
      <c r="P237" s="546">
        <v>2</v>
      </c>
      <c r="Q237" s="546" t="s">
        <v>134</v>
      </c>
      <c r="R237" s="546" t="s">
        <v>516</v>
      </c>
      <c r="S237" s="546" t="s">
        <v>134</v>
      </c>
    </row>
    <row r="238" spans="1:19" s="549" customFormat="1" ht="11.25" customHeight="1">
      <c r="A238" s="542"/>
      <c r="B238" s="542"/>
      <c r="C238" s="542"/>
      <c r="D238" s="549" t="s">
        <v>515</v>
      </c>
      <c r="E238" s="550" t="s">
        <v>517</v>
      </c>
      <c r="G238" s="551">
        <v>0.104</v>
      </c>
      <c r="P238" s="549">
        <v>2</v>
      </c>
      <c r="Q238" s="549" t="s">
        <v>134</v>
      </c>
      <c r="R238" s="549" t="s">
        <v>516</v>
      </c>
      <c r="S238" s="549" t="s">
        <v>137</v>
      </c>
    </row>
    <row r="239" spans="1:16" s="563" customFormat="1" ht="11.25" customHeight="1">
      <c r="A239" s="555">
        <v>61</v>
      </c>
      <c r="B239" s="555" t="s">
        <v>141</v>
      </c>
      <c r="C239" s="555" t="s">
        <v>142</v>
      </c>
      <c r="D239" s="556" t="s">
        <v>874</v>
      </c>
      <c r="E239" s="557" t="s">
        <v>3131</v>
      </c>
      <c r="F239" s="555" t="s">
        <v>25</v>
      </c>
      <c r="G239" s="558">
        <v>0.114</v>
      </c>
      <c r="H239" s="571"/>
      <c r="I239" s="559">
        <f>ROUND(G239*H239,2)</f>
        <v>0</v>
      </c>
      <c r="J239" s="560">
        <v>1</v>
      </c>
      <c r="K239" s="558">
        <f>G239*J239</f>
        <v>0.114</v>
      </c>
      <c r="L239" s="560">
        <v>0</v>
      </c>
      <c r="M239" s="558">
        <f>G239*L239</f>
        <v>0</v>
      </c>
      <c r="N239" s="561">
        <v>21</v>
      </c>
      <c r="O239" s="562">
        <v>8</v>
      </c>
      <c r="P239" s="563" t="s">
        <v>140</v>
      </c>
    </row>
    <row r="240" spans="1:19" s="546" customFormat="1" ht="11.25" customHeight="1">
      <c r="A240" s="542"/>
      <c r="B240" s="542"/>
      <c r="C240" s="542"/>
      <c r="D240" s="546" t="s">
        <v>515</v>
      </c>
      <c r="E240" s="547" t="s">
        <v>875</v>
      </c>
      <c r="G240" s="548">
        <v>0.114</v>
      </c>
      <c r="P240" s="546">
        <v>2</v>
      </c>
      <c r="Q240" s="546" t="s">
        <v>134</v>
      </c>
      <c r="R240" s="546" t="s">
        <v>516</v>
      </c>
      <c r="S240" s="546" t="s">
        <v>134</v>
      </c>
    </row>
    <row r="241" spans="1:19" s="549" customFormat="1" ht="11.25" customHeight="1">
      <c r="A241" s="542"/>
      <c r="B241" s="542"/>
      <c r="C241" s="542"/>
      <c r="D241" s="549" t="s">
        <v>515</v>
      </c>
      <c r="E241" s="550" t="s">
        <v>517</v>
      </c>
      <c r="G241" s="551">
        <v>0.114</v>
      </c>
      <c r="P241" s="549">
        <v>2</v>
      </c>
      <c r="Q241" s="549" t="s">
        <v>134</v>
      </c>
      <c r="R241" s="549" t="s">
        <v>516</v>
      </c>
      <c r="S241" s="549" t="s">
        <v>137</v>
      </c>
    </row>
    <row r="242" spans="1:16" s="541" customFormat="1" ht="22.5" customHeight="1">
      <c r="A242" s="533">
        <v>62</v>
      </c>
      <c r="B242" s="533" t="s">
        <v>138</v>
      </c>
      <c r="C242" s="533" t="s">
        <v>518</v>
      </c>
      <c r="D242" s="534" t="s">
        <v>876</v>
      </c>
      <c r="E242" s="535" t="s">
        <v>877</v>
      </c>
      <c r="F242" s="533" t="s">
        <v>10</v>
      </c>
      <c r="G242" s="536">
        <v>9.57</v>
      </c>
      <c r="H242" s="570"/>
      <c r="I242" s="537">
        <f>ROUND(G242*H242,2)</f>
        <v>0</v>
      </c>
      <c r="J242" s="538">
        <v>0.05217</v>
      </c>
      <c r="K242" s="536">
        <f>G242*J242</f>
        <v>0.4992669</v>
      </c>
      <c r="L242" s="538">
        <v>0</v>
      </c>
      <c r="M242" s="536">
        <f>G242*L242</f>
        <v>0</v>
      </c>
      <c r="N242" s="539">
        <v>21</v>
      </c>
      <c r="O242" s="540">
        <v>4</v>
      </c>
      <c r="P242" s="541" t="s">
        <v>140</v>
      </c>
    </row>
    <row r="243" spans="1:19" s="543" customFormat="1" ht="11.25" customHeight="1">
      <c r="A243" s="542"/>
      <c r="B243" s="542"/>
      <c r="C243" s="542"/>
      <c r="D243" s="543" t="s">
        <v>515</v>
      </c>
      <c r="E243" s="544" t="s">
        <v>524</v>
      </c>
      <c r="G243" s="545">
        <v>0</v>
      </c>
      <c r="P243" s="543">
        <v>2</v>
      </c>
      <c r="Q243" s="543" t="s">
        <v>134</v>
      </c>
      <c r="R243" s="543" t="s">
        <v>516</v>
      </c>
      <c r="S243" s="543" t="s">
        <v>134</v>
      </c>
    </row>
    <row r="244" spans="1:19" s="546" customFormat="1" ht="11.25" customHeight="1">
      <c r="A244" s="542"/>
      <c r="B244" s="542"/>
      <c r="C244" s="542"/>
      <c r="D244" s="546" t="s">
        <v>515</v>
      </c>
      <c r="E244" s="547" t="s">
        <v>878</v>
      </c>
      <c r="G244" s="548">
        <v>9.57</v>
      </c>
      <c r="P244" s="546">
        <v>2</v>
      </c>
      <c r="Q244" s="546" t="s">
        <v>134</v>
      </c>
      <c r="R244" s="546" t="s">
        <v>516</v>
      </c>
      <c r="S244" s="546" t="s">
        <v>134</v>
      </c>
    </row>
    <row r="245" spans="1:19" s="549" customFormat="1" ht="11.25" customHeight="1">
      <c r="A245" s="542"/>
      <c r="B245" s="542"/>
      <c r="C245" s="542"/>
      <c r="D245" s="549" t="s">
        <v>515</v>
      </c>
      <c r="E245" s="550" t="s">
        <v>517</v>
      </c>
      <c r="G245" s="551">
        <v>9.57</v>
      </c>
      <c r="P245" s="549">
        <v>2</v>
      </c>
      <c r="Q245" s="549" t="s">
        <v>134</v>
      </c>
      <c r="R245" s="549" t="s">
        <v>516</v>
      </c>
      <c r="S245" s="549" t="s">
        <v>137</v>
      </c>
    </row>
    <row r="246" spans="1:16" s="541" customFormat="1" ht="22.5" customHeight="1">
      <c r="A246" s="533">
        <v>63</v>
      </c>
      <c r="B246" s="533" t="s">
        <v>138</v>
      </c>
      <c r="C246" s="533" t="s">
        <v>518</v>
      </c>
      <c r="D246" s="534" t="s">
        <v>879</v>
      </c>
      <c r="E246" s="535" t="s">
        <v>880</v>
      </c>
      <c r="F246" s="533" t="s">
        <v>10</v>
      </c>
      <c r="G246" s="536">
        <v>16.83</v>
      </c>
      <c r="H246" s="570"/>
      <c r="I246" s="537">
        <f>ROUND(G246*H246,2)</f>
        <v>0</v>
      </c>
      <c r="J246" s="538">
        <v>0.14994</v>
      </c>
      <c r="K246" s="536">
        <f>G246*J246</f>
        <v>2.5234901999999995</v>
      </c>
      <c r="L246" s="538">
        <v>0</v>
      </c>
      <c r="M246" s="536">
        <f>G246*L246</f>
        <v>0</v>
      </c>
      <c r="N246" s="539">
        <v>21</v>
      </c>
      <c r="O246" s="540">
        <v>4</v>
      </c>
      <c r="P246" s="541" t="s">
        <v>140</v>
      </c>
    </row>
    <row r="247" spans="1:19" s="546" customFormat="1" ht="11.25" customHeight="1">
      <c r="A247" s="542"/>
      <c r="B247" s="542"/>
      <c r="C247" s="542"/>
      <c r="D247" s="546" t="s">
        <v>515</v>
      </c>
      <c r="E247" s="547" t="s">
        <v>881</v>
      </c>
      <c r="G247" s="548">
        <v>16.83</v>
      </c>
      <c r="P247" s="546">
        <v>2</v>
      </c>
      <c r="Q247" s="546" t="s">
        <v>134</v>
      </c>
      <c r="R247" s="546" t="s">
        <v>516</v>
      </c>
      <c r="S247" s="546" t="s">
        <v>134</v>
      </c>
    </row>
    <row r="248" spans="1:19" s="549" customFormat="1" ht="11.25" customHeight="1">
      <c r="A248" s="542"/>
      <c r="B248" s="542"/>
      <c r="C248" s="542"/>
      <c r="D248" s="549" t="s">
        <v>515</v>
      </c>
      <c r="E248" s="550" t="s">
        <v>517</v>
      </c>
      <c r="G248" s="551">
        <v>16.83</v>
      </c>
      <c r="P248" s="549">
        <v>2</v>
      </c>
      <c r="Q248" s="549" t="s">
        <v>134</v>
      </c>
      <c r="R248" s="549" t="s">
        <v>516</v>
      </c>
      <c r="S248" s="549" t="s">
        <v>137</v>
      </c>
    </row>
    <row r="249" spans="1:16" s="541" customFormat="1" ht="22.5" customHeight="1">
      <c r="A249" s="533">
        <v>64</v>
      </c>
      <c r="B249" s="533" t="s">
        <v>138</v>
      </c>
      <c r="C249" s="533" t="s">
        <v>518</v>
      </c>
      <c r="D249" s="534" t="s">
        <v>35</v>
      </c>
      <c r="E249" s="535" t="s">
        <v>36</v>
      </c>
      <c r="F249" s="533" t="s">
        <v>10</v>
      </c>
      <c r="G249" s="536">
        <v>33.641</v>
      </c>
      <c r="H249" s="570"/>
      <c r="I249" s="537">
        <f>ROUND(G249*H249,2)</f>
        <v>0</v>
      </c>
      <c r="J249" s="538">
        <v>0.08707</v>
      </c>
      <c r="K249" s="536">
        <f>G249*J249</f>
        <v>2.9291218699999995</v>
      </c>
      <c r="L249" s="538">
        <v>0</v>
      </c>
      <c r="M249" s="536">
        <f>G249*L249</f>
        <v>0</v>
      </c>
      <c r="N249" s="539">
        <v>21</v>
      </c>
      <c r="O249" s="540">
        <v>4</v>
      </c>
      <c r="P249" s="541" t="s">
        <v>140</v>
      </c>
    </row>
    <row r="250" spans="1:19" s="543" customFormat="1" ht="11.25" customHeight="1">
      <c r="A250" s="542"/>
      <c r="B250" s="542"/>
      <c r="C250" s="542"/>
      <c r="D250" s="543" t="s">
        <v>515</v>
      </c>
      <c r="E250" s="544" t="s">
        <v>840</v>
      </c>
      <c r="G250" s="545">
        <v>0</v>
      </c>
      <c r="P250" s="543">
        <v>2</v>
      </c>
      <c r="Q250" s="543" t="s">
        <v>134</v>
      </c>
      <c r="R250" s="543" t="s">
        <v>516</v>
      </c>
      <c r="S250" s="543" t="s">
        <v>134</v>
      </c>
    </row>
    <row r="251" spans="1:19" s="546" customFormat="1" ht="11.25" customHeight="1">
      <c r="A251" s="542"/>
      <c r="B251" s="542"/>
      <c r="C251" s="542"/>
      <c r="D251" s="546" t="s">
        <v>515</v>
      </c>
      <c r="E251" s="547" t="s">
        <v>882</v>
      </c>
      <c r="G251" s="548">
        <v>16.981</v>
      </c>
      <c r="P251" s="546">
        <v>2</v>
      </c>
      <c r="Q251" s="546" t="s">
        <v>134</v>
      </c>
      <c r="R251" s="546" t="s">
        <v>516</v>
      </c>
      <c r="S251" s="546" t="s">
        <v>134</v>
      </c>
    </row>
    <row r="252" spans="1:19" s="546" customFormat="1" ht="11.25" customHeight="1">
      <c r="A252" s="542"/>
      <c r="B252" s="542"/>
      <c r="C252" s="542"/>
      <c r="D252" s="546" t="s">
        <v>515</v>
      </c>
      <c r="E252" s="547" t="s">
        <v>883</v>
      </c>
      <c r="G252" s="548">
        <v>16.66</v>
      </c>
      <c r="P252" s="546">
        <v>2</v>
      </c>
      <c r="Q252" s="546" t="s">
        <v>134</v>
      </c>
      <c r="R252" s="546" t="s">
        <v>516</v>
      </c>
      <c r="S252" s="546" t="s">
        <v>134</v>
      </c>
    </row>
    <row r="253" spans="1:19" s="549" customFormat="1" ht="11.25" customHeight="1">
      <c r="A253" s="542"/>
      <c r="B253" s="542"/>
      <c r="C253" s="542"/>
      <c r="D253" s="549" t="s">
        <v>515</v>
      </c>
      <c r="E253" s="550" t="s">
        <v>517</v>
      </c>
      <c r="G253" s="551">
        <v>33.641</v>
      </c>
      <c r="P253" s="549">
        <v>2</v>
      </c>
      <c r="Q253" s="549" t="s">
        <v>134</v>
      </c>
      <c r="R253" s="549" t="s">
        <v>516</v>
      </c>
      <c r="S253" s="549" t="s">
        <v>137</v>
      </c>
    </row>
    <row r="254" spans="1:16" s="541" customFormat="1" ht="22.5" customHeight="1">
      <c r="A254" s="533">
        <v>65</v>
      </c>
      <c r="B254" s="533" t="s">
        <v>138</v>
      </c>
      <c r="C254" s="533" t="s">
        <v>518</v>
      </c>
      <c r="D254" s="534" t="s">
        <v>884</v>
      </c>
      <c r="E254" s="535" t="s">
        <v>885</v>
      </c>
      <c r="F254" s="533" t="s">
        <v>10</v>
      </c>
      <c r="G254" s="536">
        <v>140.31</v>
      </c>
      <c r="H254" s="570"/>
      <c r="I254" s="537">
        <f>ROUND(G254*H254,2)</f>
        <v>0</v>
      </c>
      <c r="J254" s="538">
        <v>0.06951</v>
      </c>
      <c r="K254" s="536">
        <f>G254*J254</f>
        <v>9.752948100000001</v>
      </c>
      <c r="L254" s="538">
        <v>0</v>
      </c>
      <c r="M254" s="536">
        <f>G254*L254</f>
        <v>0</v>
      </c>
      <c r="N254" s="539">
        <v>21</v>
      </c>
      <c r="O254" s="540">
        <v>4</v>
      </c>
      <c r="P254" s="541" t="s">
        <v>140</v>
      </c>
    </row>
    <row r="255" spans="1:19" s="543" customFormat="1" ht="11.25" customHeight="1">
      <c r="A255" s="542"/>
      <c r="B255" s="542"/>
      <c r="C255" s="542"/>
      <c r="D255" s="543" t="s">
        <v>515</v>
      </c>
      <c r="E255" s="544" t="s">
        <v>840</v>
      </c>
      <c r="G255" s="545">
        <v>0</v>
      </c>
      <c r="P255" s="543">
        <v>2</v>
      </c>
      <c r="Q255" s="543" t="s">
        <v>134</v>
      </c>
      <c r="R255" s="543" t="s">
        <v>516</v>
      </c>
      <c r="S255" s="543" t="s">
        <v>134</v>
      </c>
    </row>
    <row r="256" spans="1:19" s="546" customFormat="1" ht="11.25" customHeight="1">
      <c r="A256" s="542"/>
      <c r="B256" s="542"/>
      <c r="C256" s="542"/>
      <c r="D256" s="546" t="s">
        <v>515</v>
      </c>
      <c r="E256" s="547" t="s">
        <v>886</v>
      </c>
      <c r="G256" s="548">
        <v>62.356</v>
      </c>
      <c r="P256" s="546">
        <v>2</v>
      </c>
      <c r="Q256" s="546" t="s">
        <v>134</v>
      </c>
      <c r="R256" s="546" t="s">
        <v>516</v>
      </c>
      <c r="S256" s="546" t="s">
        <v>134</v>
      </c>
    </row>
    <row r="257" spans="1:19" s="546" customFormat="1" ht="11.25" customHeight="1">
      <c r="A257" s="542"/>
      <c r="B257" s="542"/>
      <c r="C257" s="542"/>
      <c r="D257" s="546" t="s">
        <v>515</v>
      </c>
      <c r="E257" s="547" t="s">
        <v>887</v>
      </c>
      <c r="G257" s="548">
        <v>-2.955</v>
      </c>
      <c r="P257" s="546">
        <v>2</v>
      </c>
      <c r="Q257" s="546" t="s">
        <v>134</v>
      </c>
      <c r="R257" s="546" t="s">
        <v>516</v>
      </c>
      <c r="S257" s="546" t="s">
        <v>134</v>
      </c>
    </row>
    <row r="258" spans="1:19" s="543" customFormat="1" ht="11.25" customHeight="1">
      <c r="A258" s="542"/>
      <c r="B258" s="542"/>
      <c r="C258" s="542"/>
      <c r="D258" s="543" t="s">
        <v>515</v>
      </c>
      <c r="E258" s="544" t="s">
        <v>524</v>
      </c>
      <c r="G258" s="545">
        <v>0</v>
      </c>
      <c r="P258" s="543">
        <v>2</v>
      </c>
      <c r="Q258" s="543" t="s">
        <v>134</v>
      </c>
      <c r="R258" s="543" t="s">
        <v>516</v>
      </c>
      <c r="S258" s="543" t="s">
        <v>134</v>
      </c>
    </row>
    <row r="259" spans="1:19" s="546" customFormat="1" ht="11.25" customHeight="1">
      <c r="A259" s="542"/>
      <c r="B259" s="542"/>
      <c r="C259" s="542"/>
      <c r="D259" s="546" t="s">
        <v>515</v>
      </c>
      <c r="E259" s="547" t="s">
        <v>888</v>
      </c>
      <c r="G259" s="548">
        <v>37.719</v>
      </c>
      <c r="P259" s="546">
        <v>2</v>
      </c>
      <c r="Q259" s="546" t="s">
        <v>134</v>
      </c>
      <c r="R259" s="546" t="s">
        <v>516</v>
      </c>
      <c r="S259" s="546" t="s">
        <v>134</v>
      </c>
    </row>
    <row r="260" spans="1:19" s="552" customFormat="1" ht="11.25" customHeight="1">
      <c r="A260" s="542"/>
      <c r="B260" s="542"/>
      <c r="C260" s="542"/>
      <c r="D260" s="552" t="s">
        <v>515</v>
      </c>
      <c r="E260" s="553" t="s">
        <v>539</v>
      </c>
      <c r="G260" s="554">
        <v>97.12</v>
      </c>
      <c r="P260" s="552">
        <v>2</v>
      </c>
      <c r="Q260" s="552" t="s">
        <v>134</v>
      </c>
      <c r="R260" s="552" t="s">
        <v>516</v>
      </c>
      <c r="S260" s="552" t="s">
        <v>134</v>
      </c>
    </row>
    <row r="261" spans="1:19" s="543" customFormat="1" ht="11.25" customHeight="1">
      <c r="A261" s="542"/>
      <c r="B261" s="542"/>
      <c r="C261" s="542"/>
      <c r="D261" s="543" t="s">
        <v>515</v>
      </c>
      <c r="E261" s="544" t="s">
        <v>840</v>
      </c>
      <c r="G261" s="545">
        <v>0</v>
      </c>
      <c r="P261" s="543">
        <v>2</v>
      </c>
      <c r="Q261" s="543" t="s">
        <v>134</v>
      </c>
      <c r="R261" s="543" t="s">
        <v>516</v>
      </c>
      <c r="S261" s="543" t="s">
        <v>134</v>
      </c>
    </row>
    <row r="262" spans="1:19" s="546" customFormat="1" ht="11.25" customHeight="1">
      <c r="A262" s="542"/>
      <c r="B262" s="542"/>
      <c r="C262" s="542"/>
      <c r="D262" s="546" t="s">
        <v>515</v>
      </c>
      <c r="E262" s="547" t="s">
        <v>889</v>
      </c>
      <c r="G262" s="548">
        <v>4.061</v>
      </c>
      <c r="P262" s="546">
        <v>2</v>
      </c>
      <c r="Q262" s="546" t="s">
        <v>134</v>
      </c>
      <c r="R262" s="546" t="s">
        <v>516</v>
      </c>
      <c r="S262" s="546" t="s">
        <v>134</v>
      </c>
    </row>
    <row r="263" spans="1:19" s="546" customFormat="1" ht="11.25" customHeight="1">
      <c r="A263" s="542"/>
      <c r="B263" s="542"/>
      <c r="C263" s="542"/>
      <c r="D263" s="546" t="s">
        <v>515</v>
      </c>
      <c r="E263" s="547" t="s">
        <v>890</v>
      </c>
      <c r="G263" s="548">
        <v>11.73</v>
      </c>
      <c r="P263" s="546">
        <v>2</v>
      </c>
      <c r="Q263" s="546" t="s">
        <v>134</v>
      </c>
      <c r="R263" s="546" t="s">
        <v>516</v>
      </c>
      <c r="S263" s="546" t="s">
        <v>134</v>
      </c>
    </row>
    <row r="264" spans="1:19" s="543" customFormat="1" ht="11.25" customHeight="1">
      <c r="A264" s="542"/>
      <c r="B264" s="542"/>
      <c r="C264" s="542"/>
      <c r="D264" s="543" t="s">
        <v>515</v>
      </c>
      <c r="E264" s="544" t="s">
        <v>524</v>
      </c>
      <c r="G264" s="545">
        <v>0</v>
      </c>
      <c r="P264" s="543">
        <v>2</v>
      </c>
      <c r="Q264" s="543" t="s">
        <v>134</v>
      </c>
      <c r="R264" s="543" t="s">
        <v>516</v>
      </c>
      <c r="S264" s="543" t="s">
        <v>134</v>
      </c>
    </row>
    <row r="265" spans="1:19" s="546" customFormat="1" ht="11.25" customHeight="1">
      <c r="A265" s="542"/>
      <c r="B265" s="542"/>
      <c r="C265" s="542"/>
      <c r="D265" s="546" t="s">
        <v>515</v>
      </c>
      <c r="E265" s="547" t="s">
        <v>891</v>
      </c>
      <c r="G265" s="548">
        <v>14.787</v>
      </c>
      <c r="P265" s="546">
        <v>2</v>
      </c>
      <c r="Q265" s="546" t="s">
        <v>134</v>
      </c>
      <c r="R265" s="546" t="s">
        <v>516</v>
      </c>
      <c r="S265" s="546" t="s">
        <v>134</v>
      </c>
    </row>
    <row r="266" spans="1:19" s="546" customFormat="1" ht="11.25" customHeight="1">
      <c r="A266" s="542"/>
      <c r="B266" s="542"/>
      <c r="C266" s="542"/>
      <c r="D266" s="546" t="s">
        <v>515</v>
      </c>
      <c r="E266" s="547" t="s">
        <v>892</v>
      </c>
      <c r="G266" s="548">
        <v>12.612</v>
      </c>
      <c r="P266" s="546">
        <v>2</v>
      </c>
      <c r="Q266" s="546" t="s">
        <v>134</v>
      </c>
      <c r="R266" s="546" t="s">
        <v>516</v>
      </c>
      <c r="S266" s="546" t="s">
        <v>134</v>
      </c>
    </row>
    <row r="267" spans="1:19" s="552" customFormat="1" ht="11.25" customHeight="1">
      <c r="A267" s="542"/>
      <c r="B267" s="542"/>
      <c r="C267" s="542"/>
      <c r="D267" s="552" t="s">
        <v>515</v>
      </c>
      <c r="E267" s="553" t="s">
        <v>539</v>
      </c>
      <c r="G267" s="554">
        <v>43.19</v>
      </c>
      <c r="P267" s="552">
        <v>2</v>
      </c>
      <c r="Q267" s="552" t="s">
        <v>134</v>
      </c>
      <c r="R267" s="552" t="s">
        <v>516</v>
      </c>
      <c r="S267" s="552" t="s">
        <v>134</v>
      </c>
    </row>
    <row r="268" spans="1:19" s="549" customFormat="1" ht="11.25" customHeight="1">
      <c r="A268" s="542"/>
      <c r="B268" s="542"/>
      <c r="C268" s="542"/>
      <c r="D268" s="549" t="s">
        <v>515</v>
      </c>
      <c r="E268" s="550" t="s">
        <v>517</v>
      </c>
      <c r="G268" s="551">
        <v>140.31</v>
      </c>
      <c r="P268" s="549">
        <v>2</v>
      </c>
      <c r="Q268" s="549" t="s">
        <v>134</v>
      </c>
      <c r="R268" s="549" t="s">
        <v>516</v>
      </c>
      <c r="S268" s="549" t="s">
        <v>137</v>
      </c>
    </row>
    <row r="269" spans="1:16" s="541" customFormat="1" ht="22.5" customHeight="1">
      <c r="A269" s="533">
        <v>66</v>
      </c>
      <c r="B269" s="533" t="s">
        <v>138</v>
      </c>
      <c r="C269" s="533" t="s">
        <v>518</v>
      </c>
      <c r="D269" s="534" t="s">
        <v>519</v>
      </c>
      <c r="E269" s="535" t="s">
        <v>520</v>
      </c>
      <c r="F269" s="533" t="s">
        <v>10</v>
      </c>
      <c r="G269" s="536">
        <v>387.089</v>
      </c>
      <c r="H269" s="570"/>
      <c r="I269" s="537">
        <f>ROUND(G269*H269,2)</f>
        <v>0</v>
      </c>
      <c r="J269" s="538">
        <v>0.10359</v>
      </c>
      <c r="K269" s="536">
        <f>G269*J269</f>
        <v>40.09854951</v>
      </c>
      <c r="L269" s="538">
        <v>0</v>
      </c>
      <c r="M269" s="536">
        <f>G269*L269</f>
        <v>0</v>
      </c>
      <c r="N269" s="539">
        <v>21</v>
      </c>
      <c r="O269" s="540">
        <v>4</v>
      </c>
      <c r="P269" s="541" t="s">
        <v>140</v>
      </c>
    </row>
    <row r="270" spans="1:19" s="543" customFormat="1" ht="11.25" customHeight="1">
      <c r="A270" s="542"/>
      <c r="B270" s="542"/>
      <c r="C270" s="542"/>
      <c r="D270" s="543" t="s">
        <v>515</v>
      </c>
      <c r="E270" s="544" t="s">
        <v>840</v>
      </c>
      <c r="G270" s="545">
        <v>0</v>
      </c>
      <c r="P270" s="543">
        <v>2</v>
      </c>
      <c r="Q270" s="543" t="s">
        <v>134</v>
      </c>
      <c r="R270" s="543" t="s">
        <v>516</v>
      </c>
      <c r="S270" s="543" t="s">
        <v>134</v>
      </c>
    </row>
    <row r="271" spans="1:19" s="546" customFormat="1" ht="11.25" customHeight="1">
      <c r="A271" s="542"/>
      <c r="B271" s="542"/>
      <c r="C271" s="542"/>
      <c r="D271" s="546" t="s">
        <v>515</v>
      </c>
      <c r="E271" s="547" t="s">
        <v>893</v>
      </c>
      <c r="G271" s="548">
        <v>36.832</v>
      </c>
      <c r="P271" s="546">
        <v>2</v>
      </c>
      <c r="Q271" s="546" t="s">
        <v>134</v>
      </c>
      <c r="R271" s="546" t="s">
        <v>516</v>
      </c>
      <c r="S271" s="546" t="s">
        <v>134</v>
      </c>
    </row>
    <row r="272" spans="1:19" s="546" customFormat="1" ht="11.25" customHeight="1">
      <c r="A272" s="542"/>
      <c r="B272" s="542"/>
      <c r="C272" s="542"/>
      <c r="D272" s="546" t="s">
        <v>515</v>
      </c>
      <c r="E272" s="547" t="s">
        <v>894</v>
      </c>
      <c r="G272" s="548">
        <v>122.451</v>
      </c>
      <c r="P272" s="546">
        <v>2</v>
      </c>
      <c r="Q272" s="546" t="s">
        <v>134</v>
      </c>
      <c r="R272" s="546" t="s">
        <v>516</v>
      </c>
      <c r="S272" s="546" t="s">
        <v>134</v>
      </c>
    </row>
    <row r="273" spans="1:19" s="546" customFormat="1" ht="11.25" customHeight="1">
      <c r="A273" s="542"/>
      <c r="B273" s="542"/>
      <c r="C273" s="542"/>
      <c r="D273" s="546" t="s">
        <v>515</v>
      </c>
      <c r="E273" s="547" t="s">
        <v>895</v>
      </c>
      <c r="G273" s="548">
        <v>28.424</v>
      </c>
      <c r="P273" s="546">
        <v>2</v>
      </c>
      <c r="Q273" s="546" t="s">
        <v>134</v>
      </c>
      <c r="R273" s="546" t="s">
        <v>516</v>
      </c>
      <c r="S273" s="546" t="s">
        <v>134</v>
      </c>
    </row>
    <row r="274" spans="1:19" s="546" customFormat="1" ht="11.25" customHeight="1">
      <c r="A274" s="542"/>
      <c r="B274" s="542"/>
      <c r="C274" s="542"/>
      <c r="D274" s="546" t="s">
        <v>515</v>
      </c>
      <c r="E274" s="547" t="s">
        <v>896</v>
      </c>
      <c r="G274" s="548">
        <v>4.992</v>
      </c>
      <c r="P274" s="546">
        <v>2</v>
      </c>
      <c r="Q274" s="546" t="s">
        <v>134</v>
      </c>
      <c r="R274" s="546" t="s">
        <v>516</v>
      </c>
      <c r="S274" s="546" t="s">
        <v>134</v>
      </c>
    </row>
    <row r="275" spans="1:19" s="546" customFormat="1" ht="11.25" customHeight="1">
      <c r="A275" s="542"/>
      <c r="B275" s="542"/>
      <c r="C275" s="542"/>
      <c r="D275" s="546" t="s">
        <v>515</v>
      </c>
      <c r="E275" s="547" t="s">
        <v>897</v>
      </c>
      <c r="G275" s="548">
        <v>6</v>
      </c>
      <c r="P275" s="546">
        <v>2</v>
      </c>
      <c r="Q275" s="546" t="s">
        <v>134</v>
      </c>
      <c r="R275" s="546" t="s">
        <v>516</v>
      </c>
      <c r="S275" s="546" t="s">
        <v>134</v>
      </c>
    </row>
    <row r="276" spans="1:19" s="543" customFormat="1" ht="11.25" customHeight="1">
      <c r="A276" s="542"/>
      <c r="B276" s="542"/>
      <c r="C276" s="542"/>
      <c r="D276" s="543" t="s">
        <v>515</v>
      </c>
      <c r="E276" s="544" t="s">
        <v>524</v>
      </c>
      <c r="G276" s="545">
        <v>0</v>
      </c>
      <c r="P276" s="543">
        <v>2</v>
      </c>
      <c r="Q276" s="543" t="s">
        <v>134</v>
      </c>
      <c r="R276" s="543" t="s">
        <v>516</v>
      </c>
      <c r="S276" s="543" t="s">
        <v>134</v>
      </c>
    </row>
    <row r="277" spans="1:19" s="546" customFormat="1" ht="11.25" customHeight="1">
      <c r="A277" s="542"/>
      <c r="B277" s="542"/>
      <c r="C277" s="542"/>
      <c r="D277" s="546" t="s">
        <v>515</v>
      </c>
      <c r="E277" s="547" t="s">
        <v>898</v>
      </c>
      <c r="G277" s="548">
        <v>22</v>
      </c>
      <c r="P277" s="546">
        <v>2</v>
      </c>
      <c r="Q277" s="546" t="s">
        <v>134</v>
      </c>
      <c r="R277" s="546" t="s">
        <v>516</v>
      </c>
      <c r="S277" s="546" t="s">
        <v>134</v>
      </c>
    </row>
    <row r="278" spans="1:19" s="546" customFormat="1" ht="11.25" customHeight="1">
      <c r="A278" s="542"/>
      <c r="B278" s="542"/>
      <c r="C278" s="542"/>
      <c r="D278" s="546" t="s">
        <v>515</v>
      </c>
      <c r="E278" s="547" t="s">
        <v>899</v>
      </c>
      <c r="G278" s="548">
        <v>119.14</v>
      </c>
      <c r="P278" s="546">
        <v>2</v>
      </c>
      <c r="Q278" s="546" t="s">
        <v>134</v>
      </c>
      <c r="R278" s="546" t="s">
        <v>516</v>
      </c>
      <c r="S278" s="546" t="s">
        <v>134</v>
      </c>
    </row>
    <row r="279" spans="1:19" s="546" customFormat="1" ht="11.25" customHeight="1">
      <c r="A279" s="542"/>
      <c r="B279" s="542"/>
      <c r="C279" s="542"/>
      <c r="D279" s="546" t="s">
        <v>515</v>
      </c>
      <c r="E279" s="547" t="s">
        <v>900</v>
      </c>
      <c r="G279" s="548">
        <v>40.5</v>
      </c>
      <c r="P279" s="546">
        <v>2</v>
      </c>
      <c r="Q279" s="546" t="s">
        <v>134</v>
      </c>
      <c r="R279" s="546" t="s">
        <v>516</v>
      </c>
      <c r="S279" s="546" t="s">
        <v>134</v>
      </c>
    </row>
    <row r="280" spans="1:19" s="546" customFormat="1" ht="11.25" customHeight="1">
      <c r="A280" s="542"/>
      <c r="B280" s="542"/>
      <c r="C280" s="542"/>
      <c r="D280" s="546" t="s">
        <v>515</v>
      </c>
      <c r="E280" s="547" t="s">
        <v>901</v>
      </c>
      <c r="G280" s="548">
        <v>6.75</v>
      </c>
      <c r="P280" s="546">
        <v>2</v>
      </c>
      <c r="Q280" s="546" t="s">
        <v>134</v>
      </c>
      <c r="R280" s="546" t="s">
        <v>516</v>
      </c>
      <c r="S280" s="546" t="s">
        <v>134</v>
      </c>
    </row>
    <row r="281" spans="1:19" s="549" customFormat="1" ht="11.25" customHeight="1">
      <c r="A281" s="542"/>
      <c r="B281" s="542"/>
      <c r="C281" s="542"/>
      <c r="D281" s="549" t="s">
        <v>515</v>
      </c>
      <c r="E281" s="550" t="s">
        <v>517</v>
      </c>
      <c r="G281" s="551">
        <v>387.089</v>
      </c>
      <c r="P281" s="549">
        <v>2</v>
      </c>
      <c r="Q281" s="549" t="s">
        <v>134</v>
      </c>
      <c r="R281" s="549" t="s">
        <v>516</v>
      </c>
      <c r="S281" s="549" t="s">
        <v>137</v>
      </c>
    </row>
    <row r="282" spans="1:16" s="541" customFormat="1" ht="11.25" customHeight="1">
      <c r="A282" s="533">
        <v>67</v>
      </c>
      <c r="B282" s="533" t="s">
        <v>138</v>
      </c>
      <c r="C282" s="533" t="s">
        <v>518</v>
      </c>
      <c r="D282" s="534" t="s">
        <v>902</v>
      </c>
      <c r="E282" s="535" t="s">
        <v>903</v>
      </c>
      <c r="F282" s="533" t="s">
        <v>15</v>
      </c>
      <c r="G282" s="536">
        <v>67</v>
      </c>
      <c r="H282" s="570"/>
      <c r="I282" s="537">
        <f>ROUND(G282*H282,2)</f>
        <v>0</v>
      </c>
      <c r="J282" s="538">
        <v>0.0002</v>
      </c>
      <c r="K282" s="536">
        <f>G282*J282</f>
        <v>0.0134</v>
      </c>
      <c r="L282" s="538">
        <v>0</v>
      </c>
      <c r="M282" s="536">
        <f>G282*L282</f>
        <v>0</v>
      </c>
      <c r="N282" s="539">
        <v>21</v>
      </c>
      <c r="O282" s="540">
        <v>4</v>
      </c>
      <c r="P282" s="541" t="s">
        <v>140</v>
      </c>
    </row>
    <row r="283" spans="1:19" s="546" customFormat="1" ht="11.25" customHeight="1">
      <c r="A283" s="542"/>
      <c r="B283" s="542"/>
      <c r="C283" s="542"/>
      <c r="D283" s="546" t="s">
        <v>515</v>
      </c>
      <c r="E283" s="547" t="s">
        <v>904</v>
      </c>
      <c r="G283" s="548">
        <v>67</v>
      </c>
      <c r="P283" s="546">
        <v>2</v>
      </c>
      <c r="Q283" s="546" t="s">
        <v>134</v>
      </c>
      <c r="R283" s="546" t="s">
        <v>516</v>
      </c>
      <c r="S283" s="546" t="s">
        <v>134</v>
      </c>
    </row>
    <row r="284" spans="1:19" s="549" customFormat="1" ht="11.25" customHeight="1">
      <c r="A284" s="542"/>
      <c r="B284" s="542"/>
      <c r="C284" s="542"/>
      <c r="D284" s="549" t="s">
        <v>515</v>
      </c>
      <c r="E284" s="550" t="s">
        <v>517</v>
      </c>
      <c r="G284" s="551">
        <v>67</v>
      </c>
      <c r="P284" s="549">
        <v>2</v>
      </c>
      <c r="Q284" s="549" t="s">
        <v>134</v>
      </c>
      <c r="R284" s="549" t="s">
        <v>516</v>
      </c>
      <c r="S284" s="549" t="s">
        <v>137</v>
      </c>
    </row>
    <row r="285" spans="1:16" s="541" customFormat="1" ht="11.25" customHeight="1">
      <c r="A285" s="533">
        <v>68</v>
      </c>
      <c r="B285" s="533" t="s">
        <v>138</v>
      </c>
      <c r="C285" s="533" t="s">
        <v>518</v>
      </c>
      <c r="D285" s="534" t="s">
        <v>37</v>
      </c>
      <c r="E285" s="535" t="s">
        <v>38</v>
      </c>
      <c r="F285" s="533" t="s">
        <v>10</v>
      </c>
      <c r="G285" s="536">
        <v>10</v>
      </c>
      <c r="H285" s="570"/>
      <c r="I285" s="537">
        <f>ROUND(G285*H285,2)</f>
        <v>0</v>
      </c>
      <c r="J285" s="538">
        <v>0.17818</v>
      </c>
      <c r="K285" s="536">
        <f>G285*J285</f>
        <v>1.7818</v>
      </c>
      <c r="L285" s="538">
        <v>0</v>
      </c>
      <c r="M285" s="536">
        <f>G285*L285</f>
        <v>0</v>
      </c>
      <c r="N285" s="539">
        <v>21</v>
      </c>
      <c r="O285" s="540">
        <v>4</v>
      </c>
      <c r="P285" s="541" t="s">
        <v>140</v>
      </c>
    </row>
    <row r="286" spans="1:19" s="546" customFormat="1" ht="11.25" customHeight="1">
      <c r="A286" s="542"/>
      <c r="B286" s="542"/>
      <c r="C286" s="542"/>
      <c r="D286" s="546" t="s">
        <v>515</v>
      </c>
      <c r="E286" s="547" t="s">
        <v>3132</v>
      </c>
      <c r="G286" s="548">
        <v>10</v>
      </c>
      <c r="P286" s="546">
        <v>2</v>
      </c>
      <c r="Q286" s="546" t="s">
        <v>134</v>
      </c>
      <c r="R286" s="546" t="s">
        <v>516</v>
      </c>
      <c r="S286" s="546" t="s">
        <v>134</v>
      </c>
    </row>
    <row r="287" spans="1:19" s="549" customFormat="1" ht="11.25" customHeight="1">
      <c r="A287" s="542"/>
      <c r="B287" s="542"/>
      <c r="C287" s="542"/>
      <c r="D287" s="549" t="s">
        <v>515</v>
      </c>
      <c r="E287" s="550" t="s">
        <v>517</v>
      </c>
      <c r="G287" s="551">
        <v>10</v>
      </c>
      <c r="P287" s="549">
        <v>2</v>
      </c>
      <c r="Q287" s="549" t="s">
        <v>134</v>
      </c>
      <c r="R287" s="549" t="s">
        <v>516</v>
      </c>
      <c r="S287" s="549" t="s">
        <v>137</v>
      </c>
    </row>
    <row r="288" spans="1:16" s="541" customFormat="1" ht="11.25" customHeight="1">
      <c r="A288" s="533">
        <v>69</v>
      </c>
      <c r="B288" s="533" t="s">
        <v>138</v>
      </c>
      <c r="C288" s="533" t="s">
        <v>518</v>
      </c>
      <c r="D288" s="534" t="s">
        <v>3133</v>
      </c>
      <c r="E288" s="535" t="s">
        <v>3134</v>
      </c>
      <c r="F288" s="533" t="s">
        <v>10</v>
      </c>
      <c r="G288" s="536">
        <v>12</v>
      </c>
      <c r="H288" s="570"/>
      <c r="I288" s="537">
        <f>ROUND(G288*H288,2)</f>
        <v>0</v>
      </c>
      <c r="J288" s="538">
        <v>0.00064</v>
      </c>
      <c r="K288" s="536">
        <f>G288*J288</f>
        <v>0.007680000000000001</v>
      </c>
      <c r="L288" s="538">
        <v>0</v>
      </c>
      <c r="M288" s="536">
        <f>G288*L288</f>
        <v>0</v>
      </c>
      <c r="N288" s="539">
        <v>21</v>
      </c>
      <c r="O288" s="540">
        <v>4</v>
      </c>
      <c r="P288" s="541" t="s">
        <v>140</v>
      </c>
    </row>
    <row r="289" spans="1:19" s="546" customFormat="1" ht="11.25" customHeight="1">
      <c r="A289" s="542"/>
      <c r="B289" s="542"/>
      <c r="C289" s="542"/>
      <c r="D289" s="546" t="s">
        <v>515</v>
      </c>
      <c r="E289" s="547" t="s">
        <v>3135</v>
      </c>
      <c r="G289" s="548">
        <v>12</v>
      </c>
      <c r="P289" s="546">
        <v>2</v>
      </c>
      <c r="Q289" s="546" t="s">
        <v>134</v>
      </c>
      <c r="R289" s="546" t="s">
        <v>516</v>
      </c>
      <c r="S289" s="546" t="s">
        <v>134</v>
      </c>
    </row>
    <row r="290" spans="1:19" s="549" customFormat="1" ht="11.25" customHeight="1">
      <c r="A290" s="542"/>
      <c r="B290" s="542"/>
      <c r="C290" s="542"/>
      <c r="D290" s="549" t="s">
        <v>515</v>
      </c>
      <c r="E290" s="550" t="s">
        <v>517</v>
      </c>
      <c r="G290" s="551">
        <v>12</v>
      </c>
      <c r="P290" s="549">
        <v>2</v>
      </c>
      <c r="Q290" s="549" t="s">
        <v>134</v>
      </c>
      <c r="R290" s="549" t="s">
        <v>516</v>
      </c>
      <c r="S290" s="549" t="s">
        <v>137</v>
      </c>
    </row>
    <row r="291" spans="1:16" s="541" customFormat="1" ht="11.25" customHeight="1">
      <c r="A291" s="533">
        <v>70</v>
      </c>
      <c r="B291" s="533" t="s">
        <v>138</v>
      </c>
      <c r="C291" s="533" t="s">
        <v>518</v>
      </c>
      <c r="D291" s="534" t="s">
        <v>905</v>
      </c>
      <c r="E291" s="535" t="s">
        <v>906</v>
      </c>
      <c r="F291" s="533" t="s">
        <v>10</v>
      </c>
      <c r="G291" s="536">
        <v>20</v>
      </c>
      <c r="H291" s="570"/>
      <c r="I291" s="537">
        <f>ROUND(G291*H291,2)</f>
        <v>0</v>
      </c>
      <c r="J291" s="538">
        <v>0.12335</v>
      </c>
      <c r="K291" s="536">
        <f>G291*J291</f>
        <v>2.467</v>
      </c>
      <c r="L291" s="538">
        <v>0</v>
      </c>
      <c r="M291" s="536">
        <f>G291*L291</f>
        <v>0</v>
      </c>
      <c r="N291" s="539">
        <v>21</v>
      </c>
      <c r="O291" s="540">
        <v>4</v>
      </c>
      <c r="P291" s="541" t="s">
        <v>140</v>
      </c>
    </row>
    <row r="292" spans="1:16" s="541" customFormat="1" ht="33.75" customHeight="1">
      <c r="A292" s="533">
        <v>71</v>
      </c>
      <c r="B292" s="533" t="s">
        <v>138</v>
      </c>
      <c r="C292" s="533" t="s">
        <v>143</v>
      </c>
      <c r="D292" s="534" t="s">
        <v>541</v>
      </c>
      <c r="E292" s="535" t="s">
        <v>907</v>
      </c>
      <c r="F292" s="533" t="s">
        <v>10</v>
      </c>
      <c r="G292" s="536">
        <v>1670.85</v>
      </c>
      <c r="H292" s="570"/>
      <c r="I292" s="537">
        <f>ROUND(G292*H292,2)</f>
        <v>0</v>
      </c>
      <c r="J292" s="538">
        <v>0</v>
      </c>
      <c r="K292" s="536">
        <f>G292*J292</f>
        <v>0</v>
      </c>
      <c r="L292" s="538">
        <v>0</v>
      </c>
      <c r="M292" s="536">
        <f>G292*L292</f>
        <v>0</v>
      </c>
      <c r="N292" s="539">
        <v>21</v>
      </c>
      <c r="O292" s="540">
        <v>4</v>
      </c>
      <c r="P292" s="541" t="s">
        <v>140</v>
      </c>
    </row>
    <row r="293" spans="1:19" s="543" customFormat="1" ht="22.5" customHeight="1">
      <c r="A293" s="542"/>
      <c r="B293" s="542"/>
      <c r="C293" s="542"/>
      <c r="D293" s="543" t="s">
        <v>515</v>
      </c>
      <c r="E293" s="544" t="s">
        <v>908</v>
      </c>
      <c r="G293" s="545">
        <v>0</v>
      </c>
      <c r="P293" s="543">
        <v>2</v>
      </c>
      <c r="Q293" s="543" t="s">
        <v>134</v>
      </c>
      <c r="R293" s="543" t="s">
        <v>516</v>
      </c>
      <c r="S293" s="543" t="s">
        <v>134</v>
      </c>
    </row>
    <row r="294" spans="1:19" s="543" customFormat="1" ht="22.5" customHeight="1">
      <c r="A294" s="542"/>
      <c r="B294" s="542"/>
      <c r="C294" s="542"/>
      <c r="D294" s="543" t="s">
        <v>515</v>
      </c>
      <c r="E294" s="544" t="s">
        <v>909</v>
      </c>
      <c r="G294" s="545">
        <v>0</v>
      </c>
      <c r="P294" s="543">
        <v>2</v>
      </c>
      <c r="Q294" s="543" t="s">
        <v>134</v>
      </c>
      <c r="R294" s="543" t="s">
        <v>516</v>
      </c>
      <c r="S294" s="543" t="s">
        <v>134</v>
      </c>
    </row>
    <row r="295" spans="1:19" s="543" customFormat="1" ht="22.5" customHeight="1">
      <c r="A295" s="542"/>
      <c r="B295" s="542"/>
      <c r="C295" s="542"/>
      <c r="D295" s="543" t="s">
        <v>515</v>
      </c>
      <c r="E295" s="544" t="s">
        <v>910</v>
      </c>
      <c r="G295" s="545">
        <v>0</v>
      </c>
      <c r="P295" s="543">
        <v>2</v>
      </c>
      <c r="Q295" s="543" t="s">
        <v>134</v>
      </c>
      <c r="R295" s="543" t="s">
        <v>516</v>
      </c>
      <c r="S295" s="543" t="s">
        <v>134</v>
      </c>
    </row>
    <row r="296" spans="1:19" s="543" customFormat="1" ht="22.5" customHeight="1">
      <c r="A296" s="542"/>
      <c r="B296" s="542"/>
      <c r="C296" s="542"/>
      <c r="D296" s="543" t="s">
        <v>515</v>
      </c>
      <c r="E296" s="544" t="s">
        <v>911</v>
      </c>
      <c r="G296" s="545">
        <v>0</v>
      </c>
      <c r="P296" s="543">
        <v>2</v>
      </c>
      <c r="Q296" s="543" t="s">
        <v>134</v>
      </c>
      <c r="R296" s="543" t="s">
        <v>516</v>
      </c>
      <c r="S296" s="543" t="s">
        <v>134</v>
      </c>
    </row>
    <row r="297" spans="1:19" s="543" customFormat="1" ht="22.5" customHeight="1">
      <c r="A297" s="542"/>
      <c r="B297" s="542"/>
      <c r="C297" s="542"/>
      <c r="D297" s="543" t="s">
        <v>515</v>
      </c>
      <c r="E297" s="544" t="s">
        <v>912</v>
      </c>
      <c r="G297" s="545">
        <v>0</v>
      </c>
      <c r="P297" s="543">
        <v>2</v>
      </c>
      <c r="Q297" s="543" t="s">
        <v>134</v>
      </c>
      <c r="R297" s="543" t="s">
        <v>516</v>
      </c>
      <c r="S297" s="543" t="s">
        <v>134</v>
      </c>
    </row>
    <row r="298" spans="1:19" s="543" customFormat="1" ht="22.5" customHeight="1">
      <c r="A298" s="542"/>
      <c r="B298" s="542"/>
      <c r="C298" s="542"/>
      <c r="D298" s="543" t="s">
        <v>515</v>
      </c>
      <c r="E298" s="544" t="s">
        <v>913</v>
      </c>
      <c r="G298" s="545">
        <v>0</v>
      </c>
      <c r="P298" s="543">
        <v>2</v>
      </c>
      <c r="Q298" s="543" t="s">
        <v>134</v>
      </c>
      <c r="R298" s="543" t="s">
        <v>516</v>
      </c>
      <c r="S298" s="543" t="s">
        <v>134</v>
      </c>
    </row>
    <row r="299" spans="1:19" s="543" customFormat="1" ht="11.25" customHeight="1">
      <c r="A299" s="542"/>
      <c r="B299" s="542"/>
      <c r="C299" s="542"/>
      <c r="D299" s="543" t="s">
        <v>515</v>
      </c>
      <c r="E299" s="544" t="s">
        <v>914</v>
      </c>
      <c r="G299" s="545">
        <v>0</v>
      </c>
      <c r="P299" s="543">
        <v>2</v>
      </c>
      <c r="Q299" s="543" t="s">
        <v>134</v>
      </c>
      <c r="R299" s="543" t="s">
        <v>516</v>
      </c>
      <c r="S299" s="543" t="s">
        <v>134</v>
      </c>
    </row>
    <row r="300" spans="1:19" s="543" customFormat="1" ht="22.5" customHeight="1">
      <c r="A300" s="542"/>
      <c r="B300" s="542"/>
      <c r="C300" s="542"/>
      <c r="D300" s="543" t="s">
        <v>515</v>
      </c>
      <c r="E300" s="544" t="s">
        <v>915</v>
      </c>
      <c r="G300" s="545">
        <v>0</v>
      </c>
      <c r="P300" s="543">
        <v>2</v>
      </c>
      <c r="Q300" s="543" t="s">
        <v>134</v>
      </c>
      <c r="R300" s="543" t="s">
        <v>516</v>
      </c>
      <c r="S300" s="543" t="s">
        <v>134</v>
      </c>
    </row>
    <row r="301" spans="1:19" s="543" customFormat="1" ht="11.25" customHeight="1">
      <c r="A301" s="542"/>
      <c r="B301" s="542"/>
      <c r="C301" s="542"/>
      <c r="D301" s="543" t="s">
        <v>515</v>
      </c>
      <c r="E301" s="544" t="s">
        <v>916</v>
      </c>
      <c r="G301" s="545">
        <v>0</v>
      </c>
      <c r="P301" s="543">
        <v>2</v>
      </c>
      <c r="Q301" s="543" t="s">
        <v>134</v>
      </c>
      <c r="R301" s="543" t="s">
        <v>516</v>
      </c>
      <c r="S301" s="543" t="s">
        <v>134</v>
      </c>
    </row>
    <row r="302" spans="1:19" s="546" customFormat="1" ht="11.25" customHeight="1">
      <c r="A302" s="542"/>
      <c r="B302" s="542"/>
      <c r="C302" s="542"/>
      <c r="D302" s="546" t="s">
        <v>515</v>
      </c>
      <c r="E302" s="547" t="s">
        <v>917</v>
      </c>
      <c r="G302" s="548">
        <v>1670.85</v>
      </c>
      <c r="P302" s="546">
        <v>2</v>
      </c>
      <c r="Q302" s="546" t="s">
        <v>134</v>
      </c>
      <c r="R302" s="546" t="s">
        <v>516</v>
      </c>
      <c r="S302" s="546" t="s">
        <v>134</v>
      </c>
    </row>
    <row r="303" spans="1:19" s="549" customFormat="1" ht="11.25" customHeight="1">
      <c r="A303" s="542"/>
      <c r="B303" s="542"/>
      <c r="C303" s="542"/>
      <c r="D303" s="549" t="s">
        <v>515</v>
      </c>
      <c r="E303" s="550" t="s">
        <v>517</v>
      </c>
      <c r="G303" s="551">
        <v>1670.85</v>
      </c>
      <c r="P303" s="549">
        <v>2</v>
      </c>
      <c r="Q303" s="549" t="s">
        <v>134</v>
      </c>
      <c r="R303" s="549" t="s">
        <v>516</v>
      </c>
      <c r="S303" s="549" t="s">
        <v>137</v>
      </c>
    </row>
    <row r="304" spans="1:16" s="541" customFormat="1" ht="22.5" customHeight="1">
      <c r="A304" s="533">
        <v>72</v>
      </c>
      <c r="B304" s="533" t="s">
        <v>138</v>
      </c>
      <c r="C304" s="533" t="s">
        <v>143</v>
      </c>
      <c r="D304" s="534" t="s">
        <v>542</v>
      </c>
      <c r="E304" s="535" t="s">
        <v>918</v>
      </c>
      <c r="F304" s="533" t="s">
        <v>10</v>
      </c>
      <c r="G304" s="536">
        <v>118.6</v>
      </c>
      <c r="H304" s="570"/>
      <c r="I304" s="537">
        <f>ROUND(G304*H304,2)</f>
        <v>0</v>
      </c>
      <c r="J304" s="538">
        <v>0</v>
      </c>
      <c r="K304" s="536">
        <f>G304*J304</f>
        <v>0</v>
      </c>
      <c r="L304" s="538">
        <v>0</v>
      </c>
      <c r="M304" s="536">
        <f>G304*L304</f>
        <v>0</v>
      </c>
      <c r="N304" s="539">
        <v>21</v>
      </c>
      <c r="O304" s="540">
        <v>4</v>
      </c>
      <c r="P304" s="541" t="s">
        <v>140</v>
      </c>
    </row>
    <row r="305" spans="1:19" s="543" customFormat="1" ht="22.5" customHeight="1">
      <c r="A305" s="542"/>
      <c r="B305" s="542"/>
      <c r="C305" s="542"/>
      <c r="D305" s="543" t="s">
        <v>515</v>
      </c>
      <c r="E305" s="544" t="s">
        <v>919</v>
      </c>
      <c r="G305" s="545">
        <v>0</v>
      </c>
      <c r="P305" s="543">
        <v>2</v>
      </c>
      <c r="Q305" s="543" t="s">
        <v>134</v>
      </c>
      <c r="R305" s="543" t="s">
        <v>516</v>
      </c>
      <c r="S305" s="543" t="s">
        <v>134</v>
      </c>
    </row>
    <row r="306" spans="1:19" s="543" customFormat="1" ht="22.5" customHeight="1">
      <c r="A306" s="542"/>
      <c r="B306" s="542"/>
      <c r="C306" s="542"/>
      <c r="D306" s="543" t="s">
        <v>515</v>
      </c>
      <c r="E306" s="544" t="s">
        <v>920</v>
      </c>
      <c r="G306" s="545">
        <v>0</v>
      </c>
      <c r="P306" s="543">
        <v>2</v>
      </c>
      <c r="Q306" s="543" t="s">
        <v>134</v>
      </c>
      <c r="R306" s="543" t="s">
        <v>516</v>
      </c>
      <c r="S306" s="543" t="s">
        <v>134</v>
      </c>
    </row>
    <row r="307" spans="1:19" s="543" customFormat="1" ht="11.25" customHeight="1">
      <c r="A307" s="542"/>
      <c r="B307" s="542"/>
      <c r="C307" s="542"/>
      <c r="D307" s="543" t="s">
        <v>515</v>
      </c>
      <c r="E307" s="544" t="s">
        <v>921</v>
      </c>
      <c r="G307" s="545">
        <v>0</v>
      </c>
      <c r="P307" s="543">
        <v>2</v>
      </c>
      <c r="Q307" s="543" t="s">
        <v>134</v>
      </c>
      <c r="R307" s="543" t="s">
        <v>516</v>
      </c>
      <c r="S307" s="543" t="s">
        <v>134</v>
      </c>
    </row>
    <row r="308" spans="1:19" s="543" customFormat="1" ht="22.5" customHeight="1">
      <c r="A308" s="542"/>
      <c r="B308" s="542"/>
      <c r="C308" s="542"/>
      <c r="D308" s="543" t="s">
        <v>515</v>
      </c>
      <c r="E308" s="544" t="s">
        <v>911</v>
      </c>
      <c r="G308" s="545">
        <v>0</v>
      </c>
      <c r="P308" s="543">
        <v>2</v>
      </c>
      <c r="Q308" s="543" t="s">
        <v>134</v>
      </c>
      <c r="R308" s="543" t="s">
        <v>516</v>
      </c>
      <c r="S308" s="543" t="s">
        <v>134</v>
      </c>
    </row>
    <row r="309" spans="1:19" s="543" customFormat="1" ht="11.25" customHeight="1">
      <c r="A309" s="542"/>
      <c r="B309" s="542"/>
      <c r="C309" s="542"/>
      <c r="D309" s="543" t="s">
        <v>515</v>
      </c>
      <c r="E309" s="544" t="s">
        <v>922</v>
      </c>
      <c r="G309" s="545">
        <v>0</v>
      </c>
      <c r="P309" s="543">
        <v>2</v>
      </c>
      <c r="Q309" s="543" t="s">
        <v>134</v>
      </c>
      <c r="R309" s="543" t="s">
        <v>516</v>
      </c>
      <c r="S309" s="543" t="s">
        <v>134</v>
      </c>
    </row>
    <row r="310" spans="1:19" s="543" customFormat="1" ht="11.25" customHeight="1">
      <c r="A310" s="542"/>
      <c r="B310" s="542"/>
      <c r="C310" s="542"/>
      <c r="D310" s="543" t="s">
        <v>515</v>
      </c>
      <c r="E310" s="544" t="s">
        <v>923</v>
      </c>
      <c r="G310" s="545">
        <v>0</v>
      </c>
      <c r="P310" s="543">
        <v>2</v>
      </c>
      <c r="Q310" s="543" t="s">
        <v>134</v>
      </c>
      <c r="R310" s="543" t="s">
        <v>516</v>
      </c>
      <c r="S310" s="543" t="s">
        <v>134</v>
      </c>
    </row>
    <row r="311" spans="1:19" s="543" customFormat="1" ht="22.5" customHeight="1">
      <c r="A311" s="542"/>
      <c r="B311" s="542"/>
      <c r="C311" s="542"/>
      <c r="D311" s="543" t="s">
        <v>515</v>
      </c>
      <c r="E311" s="544" t="s">
        <v>915</v>
      </c>
      <c r="G311" s="545">
        <v>0</v>
      </c>
      <c r="P311" s="543">
        <v>2</v>
      </c>
      <c r="Q311" s="543" t="s">
        <v>134</v>
      </c>
      <c r="R311" s="543" t="s">
        <v>516</v>
      </c>
      <c r="S311" s="543" t="s">
        <v>134</v>
      </c>
    </row>
    <row r="312" spans="1:19" s="543" customFormat="1" ht="11.25" customHeight="1">
      <c r="A312" s="542"/>
      <c r="B312" s="542"/>
      <c r="C312" s="542"/>
      <c r="D312" s="543" t="s">
        <v>515</v>
      </c>
      <c r="E312" s="544" t="s">
        <v>916</v>
      </c>
      <c r="G312" s="545">
        <v>0</v>
      </c>
      <c r="P312" s="543">
        <v>2</v>
      </c>
      <c r="Q312" s="543" t="s">
        <v>134</v>
      </c>
      <c r="R312" s="543" t="s">
        <v>516</v>
      </c>
      <c r="S312" s="543" t="s">
        <v>134</v>
      </c>
    </row>
    <row r="313" spans="1:19" s="546" customFormat="1" ht="11.25" customHeight="1">
      <c r="A313" s="542"/>
      <c r="B313" s="542"/>
      <c r="C313" s="542"/>
      <c r="D313" s="546" t="s">
        <v>515</v>
      </c>
      <c r="E313" s="547" t="s">
        <v>924</v>
      </c>
      <c r="G313" s="548">
        <v>118.6</v>
      </c>
      <c r="P313" s="546">
        <v>2</v>
      </c>
      <c r="Q313" s="546" t="s">
        <v>134</v>
      </c>
      <c r="R313" s="546" t="s">
        <v>516</v>
      </c>
      <c r="S313" s="546" t="s">
        <v>134</v>
      </c>
    </row>
    <row r="314" spans="1:19" s="549" customFormat="1" ht="11.25" customHeight="1">
      <c r="A314" s="542"/>
      <c r="B314" s="542"/>
      <c r="C314" s="542"/>
      <c r="D314" s="549" t="s">
        <v>515</v>
      </c>
      <c r="E314" s="550" t="s">
        <v>517</v>
      </c>
      <c r="G314" s="551">
        <v>118.6</v>
      </c>
      <c r="P314" s="549">
        <v>2</v>
      </c>
      <c r="Q314" s="549" t="s">
        <v>134</v>
      </c>
      <c r="R314" s="549" t="s">
        <v>516</v>
      </c>
      <c r="S314" s="549" t="s">
        <v>137</v>
      </c>
    </row>
    <row r="315" spans="1:16" s="541" customFormat="1" ht="11.25" customHeight="1">
      <c r="A315" s="533">
        <v>73</v>
      </c>
      <c r="B315" s="533" t="s">
        <v>138</v>
      </c>
      <c r="C315" s="533" t="s">
        <v>143</v>
      </c>
      <c r="D315" s="534" t="s">
        <v>925</v>
      </c>
      <c r="E315" s="535" t="s">
        <v>926</v>
      </c>
      <c r="F315" s="533" t="s">
        <v>77</v>
      </c>
      <c r="G315" s="536">
        <v>1</v>
      </c>
      <c r="H315" s="570"/>
      <c r="I315" s="537">
        <f>ROUND(G315*H315,2)</f>
        <v>0</v>
      </c>
      <c r="J315" s="538">
        <v>0</v>
      </c>
      <c r="K315" s="536">
        <f>G315*J315</f>
        <v>0</v>
      </c>
      <c r="L315" s="538">
        <v>0</v>
      </c>
      <c r="M315" s="536">
        <f>G315*L315</f>
        <v>0</v>
      </c>
      <c r="N315" s="539">
        <v>21</v>
      </c>
      <c r="O315" s="540">
        <v>4</v>
      </c>
      <c r="P315" s="541" t="s">
        <v>140</v>
      </c>
    </row>
    <row r="316" spans="2:16" s="529" customFormat="1" ht="11.25" customHeight="1">
      <c r="B316" s="530" t="s">
        <v>131</v>
      </c>
      <c r="D316" s="529" t="s">
        <v>209</v>
      </c>
      <c r="E316" s="529" t="s">
        <v>521</v>
      </c>
      <c r="I316" s="531">
        <f>SUM(I317:I415)</f>
        <v>0</v>
      </c>
      <c r="K316" s="532">
        <f>SUM(K317:K415)</f>
        <v>324.64521727000005</v>
      </c>
      <c r="M316" s="532">
        <f>SUM(M317:M415)</f>
        <v>0</v>
      </c>
      <c r="P316" s="529" t="s">
        <v>137</v>
      </c>
    </row>
    <row r="317" spans="1:16" s="541" customFormat="1" ht="33.75" customHeight="1">
      <c r="A317" s="533">
        <v>74</v>
      </c>
      <c r="B317" s="533" t="s">
        <v>138</v>
      </c>
      <c r="C317" s="533" t="s">
        <v>143</v>
      </c>
      <c r="D317" s="534" t="s">
        <v>927</v>
      </c>
      <c r="E317" s="535" t="s">
        <v>3205</v>
      </c>
      <c r="F317" s="533" t="s">
        <v>80</v>
      </c>
      <c r="G317" s="536">
        <v>1</v>
      </c>
      <c r="H317" s="570"/>
      <c r="I317" s="537">
        <f>ROUND(G317*H317,2)</f>
        <v>0</v>
      </c>
      <c r="J317" s="538">
        <v>0</v>
      </c>
      <c r="K317" s="536">
        <f>G317*J317</f>
        <v>0</v>
      </c>
      <c r="L317" s="538">
        <v>0</v>
      </c>
      <c r="M317" s="536">
        <f>G317*L317</f>
        <v>0</v>
      </c>
      <c r="N317" s="539">
        <v>21</v>
      </c>
      <c r="O317" s="540">
        <v>4</v>
      </c>
      <c r="P317" s="541" t="s">
        <v>140</v>
      </c>
    </row>
    <row r="318" spans="1:19" s="543" customFormat="1" ht="33.75" customHeight="1">
      <c r="A318" s="542"/>
      <c r="B318" s="542"/>
      <c r="C318" s="542"/>
      <c r="D318" s="543" t="s">
        <v>515</v>
      </c>
      <c r="E318" s="544" t="s">
        <v>3206</v>
      </c>
      <c r="G318" s="545">
        <v>0</v>
      </c>
      <c r="P318" s="543">
        <v>2</v>
      </c>
      <c r="Q318" s="543" t="s">
        <v>134</v>
      </c>
      <c r="R318" s="543" t="s">
        <v>516</v>
      </c>
      <c r="S318" s="543" t="s">
        <v>134</v>
      </c>
    </row>
    <row r="319" spans="1:19" s="543" customFormat="1" ht="11.25" customHeight="1">
      <c r="A319" s="542"/>
      <c r="B319" s="542"/>
      <c r="C319" s="542"/>
      <c r="D319" s="543" t="s">
        <v>515</v>
      </c>
      <c r="E319" s="544" t="s">
        <v>928</v>
      </c>
      <c r="G319" s="545">
        <v>0</v>
      </c>
      <c r="P319" s="543">
        <v>2</v>
      </c>
      <c r="Q319" s="543" t="s">
        <v>134</v>
      </c>
      <c r="R319" s="543" t="s">
        <v>516</v>
      </c>
      <c r="S319" s="543" t="s">
        <v>134</v>
      </c>
    </row>
    <row r="320" spans="1:19" s="543" customFormat="1" ht="11.25" customHeight="1">
      <c r="A320" s="542"/>
      <c r="B320" s="542"/>
      <c r="C320" s="542"/>
      <c r="D320" s="543" t="s">
        <v>515</v>
      </c>
      <c r="E320" s="544" t="s">
        <v>929</v>
      </c>
      <c r="G320" s="545">
        <v>0</v>
      </c>
      <c r="P320" s="543">
        <v>2</v>
      </c>
      <c r="Q320" s="543" t="s">
        <v>134</v>
      </c>
      <c r="R320" s="543" t="s">
        <v>516</v>
      </c>
      <c r="S320" s="543" t="s">
        <v>134</v>
      </c>
    </row>
    <row r="321" spans="1:19" s="543" customFormat="1" ht="11.25" customHeight="1">
      <c r="A321" s="542"/>
      <c r="B321" s="542"/>
      <c r="C321" s="542"/>
      <c r="D321" s="543" t="s">
        <v>515</v>
      </c>
      <c r="E321" s="544" t="s">
        <v>930</v>
      </c>
      <c r="G321" s="545">
        <v>0</v>
      </c>
      <c r="P321" s="543">
        <v>2</v>
      </c>
      <c r="Q321" s="543" t="s">
        <v>134</v>
      </c>
      <c r="R321" s="543" t="s">
        <v>516</v>
      </c>
      <c r="S321" s="543" t="s">
        <v>134</v>
      </c>
    </row>
    <row r="322" spans="1:19" s="543" customFormat="1" ht="11.25" customHeight="1">
      <c r="A322" s="542"/>
      <c r="B322" s="542"/>
      <c r="C322" s="542"/>
      <c r="D322" s="543" t="s">
        <v>515</v>
      </c>
      <c r="E322" s="544" t="s">
        <v>931</v>
      </c>
      <c r="G322" s="545">
        <v>0</v>
      </c>
      <c r="P322" s="543">
        <v>2</v>
      </c>
      <c r="Q322" s="543" t="s">
        <v>134</v>
      </c>
      <c r="R322" s="543" t="s">
        <v>516</v>
      </c>
      <c r="S322" s="543" t="s">
        <v>134</v>
      </c>
    </row>
    <row r="323" spans="1:19" s="543" customFormat="1" ht="11.25" customHeight="1">
      <c r="A323" s="542"/>
      <c r="B323" s="542"/>
      <c r="C323" s="542"/>
      <c r="D323" s="543" t="s">
        <v>515</v>
      </c>
      <c r="E323" s="544" t="s">
        <v>932</v>
      </c>
      <c r="G323" s="545">
        <v>0</v>
      </c>
      <c r="P323" s="543">
        <v>2</v>
      </c>
      <c r="Q323" s="543" t="s">
        <v>134</v>
      </c>
      <c r="R323" s="543" t="s">
        <v>516</v>
      </c>
      <c r="S323" s="543" t="s">
        <v>134</v>
      </c>
    </row>
    <row r="324" spans="1:19" s="543" customFormat="1" ht="11.25" customHeight="1">
      <c r="A324" s="542"/>
      <c r="B324" s="542"/>
      <c r="C324" s="542"/>
      <c r="D324" s="543" t="s">
        <v>515</v>
      </c>
      <c r="E324" s="544" t="s">
        <v>933</v>
      </c>
      <c r="G324" s="545">
        <v>0</v>
      </c>
      <c r="P324" s="543">
        <v>2</v>
      </c>
      <c r="Q324" s="543" t="s">
        <v>134</v>
      </c>
      <c r="R324" s="543" t="s">
        <v>516</v>
      </c>
      <c r="S324" s="543" t="s">
        <v>134</v>
      </c>
    </row>
    <row r="325" spans="1:19" s="543" customFormat="1" ht="11.25" customHeight="1">
      <c r="A325" s="542"/>
      <c r="B325" s="542"/>
      <c r="C325" s="542"/>
      <c r="D325" s="543" t="s">
        <v>515</v>
      </c>
      <c r="E325" s="544" t="s">
        <v>934</v>
      </c>
      <c r="G325" s="545">
        <v>0</v>
      </c>
      <c r="P325" s="543">
        <v>2</v>
      </c>
      <c r="Q325" s="543" t="s">
        <v>134</v>
      </c>
      <c r="R325" s="543" t="s">
        <v>516</v>
      </c>
      <c r="S325" s="543" t="s">
        <v>134</v>
      </c>
    </row>
    <row r="326" spans="1:19" s="543" customFormat="1" ht="11.25" customHeight="1">
      <c r="A326" s="542"/>
      <c r="B326" s="542"/>
      <c r="C326" s="542"/>
      <c r="D326" s="543" t="s">
        <v>515</v>
      </c>
      <c r="E326" s="544" t="s">
        <v>935</v>
      </c>
      <c r="G326" s="545">
        <v>0</v>
      </c>
      <c r="P326" s="543">
        <v>2</v>
      </c>
      <c r="Q326" s="543" t="s">
        <v>134</v>
      </c>
      <c r="R326" s="543" t="s">
        <v>516</v>
      </c>
      <c r="S326" s="543" t="s">
        <v>134</v>
      </c>
    </row>
    <row r="327" spans="1:19" s="543" customFormat="1" ht="11.25" customHeight="1">
      <c r="A327" s="542"/>
      <c r="B327" s="542"/>
      <c r="C327" s="542"/>
      <c r="D327" s="543" t="s">
        <v>515</v>
      </c>
      <c r="E327" s="544" t="s">
        <v>936</v>
      </c>
      <c r="G327" s="545">
        <v>0</v>
      </c>
      <c r="P327" s="543">
        <v>2</v>
      </c>
      <c r="Q327" s="543" t="s">
        <v>134</v>
      </c>
      <c r="R327" s="543" t="s">
        <v>516</v>
      </c>
      <c r="S327" s="543" t="s">
        <v>134</v>
      </c>
    </row>
    <row r="328" spans="1:19" s="543" customFormat="1" ht="11.25" customHeight="1">
      <c r="A328" s="542"/>
      <c r="B328" s="542"/>
      <c r="C328" s="542"/>
      <c r="D328" s="543" t="s">
        <v>515</v>
      </c>
      <c r="E328" s="544" t="s">
        <v>937</v>
      </c>
      <c r="G328" s="545">
        <v>0</v>
      </c>
      <c r="P328" s="543">
        <v>2</v>
      </c>
      <c r="Q328" s="543" t="s">
        <v>134</v>
      </c>
      <c r="R328" s="543" t="s">
        <v>516</v>
      </c>
      <c r="S328" s="543" t="s">
        <v>134</v>
      </c>
    </row>
    <row r="329" spans="1:19" s="543" customFormat="1" ht="11.25" customHeight="1">
      <c r="A329" s="542"/>
      <c r="B329" s="542"/>
      <c r="C329" s="542"/>
      <c r="D329" s="543" t="s">
        <v>515</v>
      </c>
      <c r="E329" s="544" t="s">
        <v>938</v>
      </c>
      <c r="G329" s="545">
        <v>0</v>
      </c>
      <c r="P329" s="543">
        <v>2</v>
      </c>
      <c r="Q329" s="543" t="s">
        <v>134</v>
      </c>
      <c r="R329" s="543" t="s">
        <v>516</v>
      </c>
      <c r="S329" s="543" t="s">
        <v>134</v>
      </c>
    </row>
    <row r="330" spans="1:19" s="543" customFormat="1" ht="11.25" customHeight="1">
      <c r="A330" s="542"/>
      <c r="B330" s="542"/>
      <c r="C330" s="542"/>
      <c r="D330" s="543" t="s">
        <v>515</v>
      </c>
      <c r="E330" s="544" t="s">
        <v>939</v>
      </c>
      <c r="G330" s="545">
        <v>0</v>
      </c>
      <c r="P330" s="543">
        <v>2</v>
      </c>
      <c r="Q330" s="543" t="s">
        <v>134</v>
      </c>
      <c r="R330" s="543" t="s">
        <v>516</v>
      </c>
      <c r="S330" s="543" t="s">
        <v>134</v>
      </c>
    </row>
    <row r="331" spans="1:19" s="543" customFormat="1" ht="11.25" customHeight="1">
      <c r="A331" s="542"/>
      <c r="B331" s="542"/>
      <c r="C331" s="542"/>
      <c r="D331" s="543" t="s">
        <v>515</v>
      </c>
      <c r="E331" s="544" t="s">
        <v>479</v>
      </c>
      <c r="G331" s="545">
        <v>0</v>
      </c>
      <c r="P331" s="543">
        <v>2</v>
      </c>
      <c r="Q331" s="543" t="s">
        <v>134</v>
      </c>
      <c r="R331" s="543" t="s">
        <v>516</v>
      </c>
      <c r="S331" s="543" t="s">
        <v>134</v>
      </c>
    </row>
    <row r="332" spans="1:19" s="546" customFormat="1" ht="11.25" customHeight="1">
      <c r="A332" s="542"/>
      <c r="B332" s="542"/>
      <c r="C332" s="542"/>
      <c r="D332" s="546" t="s">
        <v>515</v>
      </c>
      <c r="E332" s="547" t="s">
        <v>137</v>
      </c>
      <c r="G332" s="548">
        <v>1</v>
      </c>
      <c r="P332" s="546">
        <v>2</v>
      </c>
      <c r="Q332" s="546" t="s">
        <v>134</v>
      </c>
      <c r="R332" s="546" t="s">
        <v>516</v>
      </c>
      <c r="S332" s="546" t="s">
        <v>134</v>
      </c>
    </row>
    <row r="333" spans="1:19" s="549" customFormat="1" ht="11.25" customHeight="1">
      <c r="A333" s="542"/>
      <c r="B333" s="542"/>
      <c r="C333" s="542"/>
      <c r="D333" s="549" t="s">
        <v>515</v>
      </c>
      <c r="E333" s="550" t="s">
        <v>517</v>
      </c>
      <c r="G333" s="551">
        <v>1</v>
      </c>
      <c r="P333" s="549">
        <v>2</v>
      </c>
      <c r="Q333" s="549" t="s">
        <v>134</v>
      </c>
      <c r="R333" s="549" t="s">
        <v>516</v>
      </c>
      <c r="S333" s="549" t="s">
        <v>137</v>
      </c>
    </row>
    <row r="334" spans="1:16" s="541" customFormat="1" ht="22.5" customHeight="1">
      <c r="A334" s="533">
        <v>75</v>
      </c>
      <c r="B334" s="533" t="s">
        <v>138</v>
      </c>
      <c r="C334" s="533" t="s">
        <v>143</v>
      </c>
      <c r="D334" s="534" t="s">
        <v>940</v>
      </c>
      <c r="E334" s="535" t="s">
        <v>941</v>
      </c>
      <c r="F334" s="533" t="s">
        <v>10</v>
      </c>
      <c r="G334" s="536">
        <v>535</v>
      </c>
      <c r="H334" s="570"/>
      <c r="I334" s="537">
        <f>ROUND(G334*H334,2)</f>
        <v>0</v>
      </c>
      <c r="J334" s="538">
        <v>0</v>
      </c>
      <c r="K334" s="536">
        <f>G334*J334</f>
        <v>0</v>
      </c>
      <c r="L334" s="538">
        <v>0</v>
      </c>
      <c r="M334" s="536">
        <f>G334*L334</f>
        <v>0</v>
      </c>
      <c r="N334" s="539">
        <v>21</v>
      </c>
      <c r="O334" s="540">
        <v>4</v>
      </c>
      <c r="P334" s="541" t="s">
        <v>140</v>
      </c>
    </row>
    <row r="335" spans="1:19" s="543" customFormat="1" ht="11.25" customHeight="1">
      <c r="A335" s="542"/>
      <c r="B335" s="542"/>
      <c r="C335" s="542"/>
      <c r="D335" s="543" t="s">
        <v>515</v>
      </c>
      <c r="E335" s="544" t="s">
        <v>942</v>
      </c>
      <c r="G335" s="545">
        <v>0</v>
      </c>
      <c r="P335" s="543">
        <v>2</v>
      </c>
      <c r="Q335" s="543" t="s">
        <v>134</v>
      </c>
      <c r="R335" s="543" t="s">
        <v>516</v>
      </c>
      <c r="S335" s="543" t="s">
        <v>134</v>
      </c>
    </row>
    <row r="336" spans="1:19" s="543" customFormat="1" ht="11.25" customHeight="1">
      <c r="A336" s="542"/>
      <c r="B336" s="542"/>
      <c r="C336" s="542"/>
      <c r="D336" s="543" t="s">
        <v>515</v>
      </c>
      <c r="E336" s="544" t="s">
        <v>943</v>
      </c>
      <c r="G336" s="545">
        <v>0</v>
      </c>
      <c r="P336" s="543">
        <v>2</v>
      </c>
      <c r="Q336" s="543" t="s">
        <v>134</v>
      </c>
      <c r="R336" s="543" t="s">
        <v>516</v>
      </c>
      <c r="S336" s="543" t="s">
        <v>134</v>
      </c>
    </row>
    <row r="337" spans="1:19" s="546" customFormat="1" ht="11.25" customHeight="1">
      <c r="A337" s="542"/>
      <c r="B337" s="542"/>
      <c r="C337" s="542"/>
      <c r="D337" s="546" t="s">
        <v>515</v>
      </c>
      <c r="E337" s="547" t="s">
        <v>944</v>
      </c>
      <c r="G337" s="548">
        <v>535</v>
      </c>
      <c r="P337" s="546">
        <v>2</v>
      </c>
      <c r="Q337" s="546" t="s">
        <v>134</v>
      </c>
      <c r="R337" s="546" t="s">
        <v>516</v>
      </c>
      <c r="S337" s="546" t="s">
        <v>137</v>
      </c>
    </row>
    <row r="338" spans="1:16" s="541" customFormat="1" ht="22.5" customHeight="1">
      <c r="A338" s="533">
        <v>76</v>
      </c>
      <c r="B338" s="533" t="s">
        <v>138</v>
      </c>
      <c r="C338" s="533" t="s">
        <v>285</v>
      </c>
      <c r="D338" s="534" t="s">
        <v>945</v>
      </c>
      <c r="E338" s="535" t="s">
        <v>3136</v>
      </c>
      <c r="F338" s="533" t="s">
        <v>10</v>
      </c>
      <c r="G338" s="536">
        <v>281.6</v>
      </c>
      <c r="H338" s="570"/>
      <c r="I338" s="537">
        <f>ROUND(G338*H338,2)</f>
        <v>0</v>
      </c>
      <c r="J338" s="538">
        <v>0.00378</v>
      </c>
      <c r="K338" s="536">
        <f>G338*J338</f>
        <v>1.064448</v>
      </c>
      <c r="L338" s="538">
        <v>0</v>
      </c>
      <c r="M338" s="536">
        <f>G338*L338</f>
        <v>0</v>
      </c>
      <c r="N338" s="539">
        <v>21</v>
      </c>
      <c r="O338" s="540">
        <v>4</v>
      </c>
      <c r="P338" s="541" t="s">
        <v>140</v>
      </c>
    </row>
    <row r="339" spans="1:19" s="546" customFormat="1" ht="11.25" customHeight="1">
      <c r="A339" s="542"/>
      <c r="B339" s="542"/>
      <c r="C339" s="542"/>
      <c r="D339" s="546" t="s">
        <v>515</v>
      </c>
      <c r="E339" s="547" t="s">
        <v>946</v>
      </c>
      <c r="G339" s="548">
        <v>281.6</v>
      </c>
      <c r="P339" s="546">
        <v>2</v>
      </c>
      <c r="Q339" s="546" t="s">
        <v>134</v>
      </c>
      <c r="R339" s="546" t="s">
        <v>516</v>
      </c>
      <c r="S339" s="546" t="s">
        <v>134</v>
      </c>
    </row>
    <row r="340" spans="1:19" s="549" customFormat="1" ht="11.25" customHeight="1">
      <c r="A340" s="542"/>
      <c r="B340" s="542"/>
      <c r="C340" s="542"/>
      <c r="D340" s="549" t="s">
        <v>515</v>
      </c>
      <c r="E340" s="550" t="s">
        <v>517</v>
      </c>
      <c r="G340" s="551">
        <v>281.6</v>
      </c>
      <c r="P340" s="549">
        <v>2</v>
      </c>
      <c r="Q340" s="549" t="s">
        <v>134</v>
      </c>
      <c r="R340" s="549" t="s">
        <v>516</v>
      </c>
      <c r="S340" s="549" t="s">
        <v>137</v>
      </c>
    </row>
    <row r="341" spans="1:16" s="563" customFormat="1" ht="11.25" customHeight="1">
      <c r="A341" s="555">
        <v>77</v>
      </c>
      <c r="B341" s="555" t="s">
        <v>141</v>
      </c>
      <c r="C341" s="555" t="s">
        <v>142</v>
      </c>
      <c r="D341" s="556" t="s">
        <v>947</v>
      </c>
      <c r="E341" s="557" t="s">
        <v>948</v>
      </c>
      <c r="F341" s="555" t="s">
        <v>10</v>
      </c>
      <c r="G341" s="558">
        <v>284.446</v>
      </c>
      <c r="H341" s="571"/>
      <c r="I341" s="559">
        <f>ROUND(G341*H341,2)</f>
        <v>0</v>
      </c>
      <c r="J341" s="560">
        <v>0.168</v>
      </c>
      <c r="K341" s="558">
        <f>G341*J341</f>
        <v>47.78692800000001</v>
      </c>
      <c r="L341" s="560">
        <v>0</v>
      </c>
      <c r="M341" s="558">
        <f>G341*L341</f>
        <v>0</v>
      </c>
      <c r="N341" s="561">
        <v>21</v>
      </c>
      <c r="O341" s="562">
        <v>8</v>
      </c>
      <c r="P341" s="563" t="s">
        <v>140</v>
      </c>
    </row>
    <row r="342" spans="1:19" s="546" customFormat="1" ht="11.25" customHeight="1">
      <c r="A342" s="542"/>
      <c r="B342" s="542"/>
      <c r="C342" s="542"/>
      <c r="D342" s="546" t="s">
        <v>515</v>
      </c>
      <c r="E342" s="547" t="s">
        <v>949</v>
      </c>
      <c r="G342" s="548">
        <v>284.446</v>
      </c>
      <c r="P342" s="546">
        <v>2</v>
      </c>
      <c r="Q342" s="546" t="s">
        <v>134</v>
      </c>
      <c r="R342" s="546" t="s">
        <v>516</v>
      </c>
      <c r="S342" s="546" t="s">
        <v>134</v>
      </c>
    </row>
    <row r="343" spans="1:19" s="549" customFormat="1" ht="11.25" customHeight="1">
      <c r="A343" s="542"/>
      <c r="B343" s="542"/>
      <c r="C343" s="542"/>
      <c r="D343" s="549" t="s">
        <v>515</v>
      </c>
      <c r="E343" s="550" t="s">
        <v>517</v>
      </c>
      <c r="G343" s="551">
        <v>284.446</v>
      </c>
      <c r="P343" s="549">
        <v>2</v>
      </c>
      <c r="Q343" s="549" t="s">
        <v>134</v>
      </c>
      <c r="R343" s="549" t="s">
        <v>516</v>
      </c>
      <c r="S343" s="549" t="s">
        <v>137</v>
      </c>
    </row>
    <row r="344" spans="1:16" s="541" customFormat="1" ht="11.25" customHeight="1">
      <c r="A344" s="533">
        <v>78</v>
      </c>
      <c r="B344" s="533" t="s">
        <v>138</v>
      </c>
      <c r="C344" s="533" t="s">
        <v>518</v>
      </c>
      <c r="D344" s="534" t="s">
        <v>950</v>
      </c>
      <c r="E344" s="535" t="s">
        <v>951</v>
      </c>
      <c r="F344" s="533" t="s">
        <v>16</v>
      </c>
      <c r="G344" s="536">
        <v>46.936</v>
      </c>
      <c r="H344" s="570"/>
      <c r="I344" s="537">
        <f>ROUND(G344*H344,2)</f>
        <v>0</v>
      </c>
      <c r="J344" s="538">
        <v>2.45343</v>
      </c>
      <c r="K344" s="536">
        <f>G344*J344</f>
        <v>115.15419048</v>
      </c>
      <c r="L344" s="538">
        <v>0</v>
      </c>
      <c r="M344" s="536">
        <f>G344*L344</f>
        <v>0</v>
      </c>
      <c r="N344" s="539">
        <v>21</v>
      </c>
      <c r="O344" s="540">
        <v>4</v>
      </c>
      <c r="P344" s="541" t="s">
        <v>140</v>
      </c>
    </row>
    <row r="345" spans="1:19" s="546" customFormat="1" ht="11.25" customHeight="1">
      <c r="A345" s="542"/>
      <c r="B345" s="542"/>
      <c r="C345" s="542"/>
      <c r="D345" s="546" t="s">
        <v>515</v>
      </c>
      <c r="E345" s="547" t="s">
        <v>952</v>
      </c>
      <c r="G345" s="548">
        <v>45.061</v>
      </c>
      <c r="P345" s="546">
        <v>2</v>
      </c>
      <c r="Q345" s="546" t="s">
        <v>134</v>
      </c>
      <c r="R345" s="546" t="s">
        <v>516</v>
      </c>
      <c r="S345" s="546" t="s">
        <v>134</v>
      </c>
    </row>
    <row r="346" spans="1:19" s="543" customFormat="1" ht="11.25" customHeight="1">
      <c r="A346" s="542"/>
      <c r="B346" s="542"/>
      <c r="C346" s="542"/>
      <c r="D346" s="543" t="s">
        <v>515</v>
      </c>
      <c r="E346" s="544" t="s">
        <v>3137</v>
      </c>
      <c r="G346" s="545">
        <v>0</v>
      </c>
      <c r="P346" s="543">
        <v>2</v>
      </c>
      <c r="Q346" s="543" t="s">
        <v>134</v>
      </c>
      <c r="R346" s="543" t="s">
        <v>516</v>
      </c>
      <c r="S346" s="543" t="s">
        <v>134</v>
      </c>
    </row>
    <row r="347" spans="1:19" s="546" customFormat="1" ht="11.25" customHeight="1">
      <c r="A347" s="542"/>
      <c r="B347" s="542"/>
      <c r="C347" s="542"/>
      <c r="D347" s="546" t="s">
        <v>515</v>
      </c>
      <c r="E347" s="547" t="s">
        <v>3138</v>
      </c>
      <c r="G347" s="548">
        <v>1.875</v>
      </c>
      <c r="P347" s="546">
        <v>2</v>
      </c>
      <c r="Q347" s="546" t="s">
        <v>134</v>
      </c>
      <c r="R347" s="546" t="s">
        <v>516</v>
      </c>
      <c r="S347" s="546" t="s">
        <v>134</v>
      </c>
    </row>
    <row r="348" spans="1:19" s="549" customFormat="1" ht="11.25" customHeight="1">
      <c r="A348" s="542"/>
      <c r="B348" s="542"/>
      <c r="C348" s="542"/>
      <c r="D348" s="549" t="s">
        <v>515</v>
      </c>
      <c r="E348" s="550" t="s">
        <v>517</v>
      </c>
      <c r="G348" s="551">
        <v>46.936</v>
      </c>
      <c r="P348" s="549">
        <v>2</v>
      </c>
      <c r="Q348" s="549" t="s">
        <v>134</v>
      </c>
      <c r="R348" s="549" t="s">
        <v>516</v>
      </c>
      <c r="S348" s="549" t="s">
        <v>137</v>
      </c>
    </row>
    <row r="349" spans="1:16" s="541" customFormat="1" ht="11.25" customHeight="1">
      <c r="A349" s="533">
        <v>79</v>
      </c>
      <c r="B349" s="533" t="s">
        <v>138</v>
      </c>
      <c r="C349" s="533" t="s">
        <v>953</v>
      </c>
      <c r="D349" s="534" t="s">
        <v>954</v>
      </c>
      <c r="E349" s="535" t="s">
        <v>955</v>
      </c>
      <c r="F349" s="533" t="s">
        <v>16</v>
      </c>
      <c r="G349" s="536">
        <v>25</v>
      </c>
      <c r="H349" s="570"/>
      <c r="I349" s="537">
        <f>ROUND(G349*H349,2)</f>
        <v>0</v>
      </c>
      <c r="J349" s="538">
        <v>2.5961</v>
      </c>
      <c r="K349" s="536">
        <f>G349*J349</f>
        <v>64.9025</v>
      </c>
      <c r="L349" s="538">
        <v>0</v>
      </c>
      <c r="M349" s="536">
        <f>G349*L349</f>
        <v>0</v>
      </c>
      <c r="N349" s="539">
        <v>21</v>
      </c>
      <c r="O349" s="540">
        <v>4</v>
      </c>
      <c r="P349" s="541" t="s">
        <v>140</v>
      </c>
    </row>
    <row r="350" spans="1:19" s="546" customFormat="1" ht="11.25" customHeight="1">
      <c r="A350" s="542"/>
      <c r="B350" s="542"/>
      <c r="C350" s="542"/>
      <c r="D350" s="546" t="s">
        <v>515</v>
      </c>
      <c r="E350" s="547" t="s">
        <v>956</v>
      </c>
      <c r="G350" s="548">
        <v>25</v>
      </c>
      <c r="P350" s="546">
        <v>2</v>
      </c>
      <c r="Q350" s="546" t="s">
        <v>134</v>
      </c>
      <c r="R350" s="546" t="s">
        <v>516</v>
      </c>
      <c r="S350" s="546" t="s">
        <v>134</v>
      </c>
    </row>
    <row r="351" spans="1:19" s="549" customFormat="1" ht="11.25" customHeight="1">
      <c r="A351" s="542"/>
      <c r="B351" s="542"/>
      <c r="C351" s="542"/>
      <c r="D351" s="549" t="s">
        <v>515</v>
      </c>
      <c r="E351" s="550" t="s">
        <v>517</v>
      </c>
      <c r="G351" s="551">
        <v>25</v>
      </c>
      <c r="P351" s="549">
        <v>2</v>
      </c>
      <c r="Q351" s="549" t="s">
        <v>134</v>
      </c>
      <c r="R351" s="549" t="s">
        <v>516</v>
      </c>
      <c r="S351" s="549" t="s">
        <v>137</v>
      </c>
    </row>
    <row r="352" spans="1:16" s="541" customFormat="1" ht="11.25" customHeight="1">
      <c r="A352" s="533">
        <v>80</v>
      </c>
      <c r="B352" s="533" t="s">
        <v>138</v>
      </c>
      <c r="C352" s="533" t="s">
        <v>143</v>
      </c>
      <c r="D352" s="534" t="s">
        <v>957</v>
      </c>
      <c r="E352" s="535" t="s">
        <v>958</v>
      </c>
      <c r="F352" s="533" t="s">
        <v>80</v>
      </c>
      <c r="G352" s="536">
        <v>1</v>
      </c>
      <c r="H352" s="570"/>
      <c r="I352" s="537">
        <f>ROUND(G352*H352,2)</f>
        <v>0</v>
      </c>
      <c r="J352" s="538">
        <v>0</v>
      </c>
      <c r="K352" s="536">
        <f>G352*J352</f>
        <v>0</v>
      </c>
      <c r="L352" s="538">
        <v>0</v>
      </c>
      <c r="M352" s="536">
        <f>G352*L352</f>
        <v>0</v>
      </c>
      <c r="N352" s="539">
        <v>21</v>
      </c>
      <c r="O352" s="540">
        <v>4</v>
      </c>
      <c r="P352" s="541" t="s">
        <v>140</v>
      </c>
    </row>
    <row r="353" spans="1:19" s="543" customFormat="1" ht="11.25" customHeight="1">
      <c r="A353" s="542"/>
      <c r="B353" s="542"/>
      <c r="C353" s="542"/>
      <c r="D353" s="543" t="s">
        <v>515</v>
      </c>
      <c r="E353" s="544" t="s">
        <v>959</v>
      </c>
      <c r="G353" s="545">
        <v>0</v>
      </c>
      <c r="P353" s="543">
        <v>2</v>
      </c>
      <c r="Q353" s="543" t="s">
        <v>134</v>
      </c>
      <c r="R353" s="543" t="s">
        <v>516</v>
      </c>
      <c r="S353" s="543" t="s">
        <v>134</v>
      </c>
    </row>
    <row r="354" spans="1:19" s="543" customFormat="1" ht="11.25" customHeight="1">
      <c r="A354" s="542"/>
      <c r="B354" s="542"/>
      <c r="C354" s="542"/>
      <c r="D354" s="543" t="s">
        <v>515</v>
      </c>
      <c r="E354" s="544" t="s">
        <v>960</v>
      </c>
      <c r="G354" s="545">
        <v>0</v>
      </c>
      <c r="P354" s="543">
        <v>2</v>
      </c>
      <c r="Q354" s="543" t="s">
        <v>134</v>
      </c>
      <c r="R354" s="543" t="s">
        <v>516</v>
      </c>
      <c r="S354" s="543" t="s">
        <v>134</v>
      </c>
    </row>
    <row r="355" spans="1:19" s="543" customFormat="1" ht="11.25" customHeight="1">
      <c r="A355" s="542"/>
      <c r="B355" s="542"/>
      <c r="C355" s="542"/>
      <c r="D355" s="543" t="s">
        <v>515</v>
      </c>
      <c r="E355" s="544" t="s">
        <v>961</v>
      </c>
      <c r="G355" s="545">
        <v>0</v>
      </c>
      <c r="P355" s="543">
        <v>2</v>
      </c>
      <c r="Q355" s="543" t="s">
        <v>134</v>
      </c>
      <c r="R355" s="543" t="s">
        <v>516</v>
      </c>
      <c r="S355" s="543" t="s">
        <v>134</v>
      </c>
    </row>
    <row r="356" spans="1:19" s="543" customFormat="1" ht="11.25" customHeight="1">
      <c r="A356" s="542"/>
      <c r="B356" s="542"/>
      <c r="C356" s="542"/>
      <c r="D356" s="543" t="s">
        <v>515</v>
      </c>
      <c r="E356" s="544" t="s">
        <v>962</v>
      </c>
      <c r="G356" s="545">
        <v>0</v>
      </c>
      <c r="P356" s="543">
        <v>2</v>
      </c>
      <c r="Q356" s="543" t="s">
        <v>134</v>
      </c>
      <c r="R356" s="543" t="s">
        <v>516</v>
      </c>
      <c r="S356" s="543" t="s">
        <v>134</v>
      </c>
    </row>
    <row r="357" spans="1:19" s="543" customFormat="1" ht="11.25" customHeight="1">
      <c r="A357" s="542"/>
      <c r="B357" s="542"/>
      <c r="C357" s="542"/>
      <c r="D357" s="543" t="s">
        <v>515</v>
      </c>
      <c r="E357" s="544" t="s">
        <v>963</v>
      </c>
      <c r="G357" s="545">
        <v>0</v>
      </c>
      <c r="P357" s="543">
        <v>2</v>
      </c>
      <c r="Q357" s="543" t="s">
        <v>134</v>
      </c>
      <c r="R357" s="543" t="s">
        <v>516</v>
      </c>
      <c r="S357" s="543" t="s">
        <v>134</v>
      </c>
    </row>
    <row r="358" spans="1:19" s="543" customFormat="1" ht="11.25" customHeight="1">
      <c r="A358" s="542"/>
      <c r="B358" s="542"/>
      <c r="C358" s="542"/>
      <c r="D358" s="543" t="s">
        <v>515</v>
      </c>
      <c r="E358" s="544" t="s">
        <v>964</v>
      </c>
      <c r="G358" s="545">
        <v>0</v>
      </c>
      <c r="P358" s="543">
        <v>2</v>
      </c>
      <c r="Q358" s="543" t="s">
        <v>134</v>
      </c>
      <c r="R358" s="543" t="s">
        <v>516</v>
      </c>
      <c r="S358" s="543" t="s">
        <v>134</v>
      </c>
    </row>
    <row r="359" spans="1:19" s="543" customFormat="1" ht="11.25" customHeight="1">
      <c r="A359" s="542"/>
      <c r="B359" s="542"/>
      <c r="C359" s="542"/>
      <c r="D359" s="543" t="s">
        <v>515</v>
      </c>
      <c r="E359" s="544" t="s">
        <v>965</v>
      </c>
      <c r="G359" s="545">
        <v>0</v>
      </c>
      <c r="P359" s="543">
        <v>2</v>
      </c>
      <c r="Q359" s="543" t="s">
        <v>134</v>
      </c>
      <c r="R359" s="543" t="s">
        <v>516</v>
      </c>
      <c r="S359" s="543" t="s">
        <v>134</v>
      </c>
    </row>
    <row r="360" spans="1:19" s="546" customFormat="1" ht="11.25" customHeight="1">
      <c r="A360" s="542"/>
      <c r="B360" s="542"/>
      <c r="C360" s="542"/>
      <c r="D360" s="546" t="s">
        <v>515</v>
      </c>
      <c r="E360" s="547" t="s">
        <v>137</v>
      </c>
      <c r="G360" s="548">
        <v>1</v>
      </c>
      <c r="P360" s="546">
        <v>2</v>
      </c>
      <c r="Q360" s="546" t="s">
        <v>134</v>
      </c>
      <c r="R360" s="546" t="s">
        <v>516</v>
      </c>
      <c r="S360" s="546" t="s">
        <v>134</v>
      </c>
    </row>
    <row r="361" spans="1:19" s="549" customFormat="1" ht="11.25" customHeight="1">
      <c r="A361" s="542"/>
      <c r="B361" s="542"/>
      <c r="C361" s="542"/>
      <c r="D361" s="549" t="s">
        <v>515</v>
      </c>
      <c r="E361" s="550" t="s">
        <v>517</v>
      </c>
      <c r="G361" s="551">
        <v>1</v>
      </c>
      <c r="P361" s="549">
        <v>2</v>
      </c>
      <c r="Q361" s="549" t="s">
        <v>134</v>
      </c>
      <c r="R361" s="549" t="s">
        <v>516</v>
      </c>
      <c r="S361" s="549" t="s">
        <v>137</v>
      </c>
    </row>
    <row r="362" spans="1:16" s="541" customFormat="1" ht="11.25" customHeight="1">
      <c r="A362" s="533">
        <v>81</v>
      </c>
      <c r="B362" s="533" t="s">
        <v>138</v>
      </c>
      <c r="C362" s="533" t="s">
        <v>518</v>
      </c>
      <c r="D362" s="534" t="s">
        <v>41</v>
      </c>
      <c r="E362" s="535" t="s">
        <v>42</v>
      </c>
      <c r="F362" s="533" t="s">
        <v>25</v>
      </c>
      <c r="G362" s="536">
        <v>6.934</v>
      </c>
      <c r="H362" s="570"/>
      <c r="I362" s="537">
        <f>ROUND(G362*H362,2)</f>
        <v>0</v>
      </c>
      <c r="J362" s="538">
        <v>1.05516</v>
      </c>
      <c r="K362" s="536">
        <f>G362*J362</f>
        <v>7.316479440000001</v>
      </c>
      <c r="L362" s="538">
        <v>0</v>
      </c>
      <c r="M362" s="536">
        <f>G362*L362</f>
        <v>0</v>
      </c>
      <c r="N362" s="539">
        <v>21</v>
      </c>
      <c r="O362" s="540">
        <v>4</v>
      </c>
      <c r="P362" s="541" t="s">
        <v>140</v>
      </c>
    </row>
    <row r="363" spans="1:19" s="543" customFormat="1" ht="11.25" customHeight="1">
      <c r="A363" s="542"/>
      <c r="B363" s="542"/>
      <c r="C363" s="542"/>
      <c r="D363" s="543" t="s">
        <v>515</v>
      </c>
      <c r="E363" s="544" t="s">
        <v>966</v>
      </c>
      <c r="G363" s="545">
        <v>0</v>
      </c>
      <c r="P363" s="543">
        <v>2</v>
      </c>
      <c r="Q363" s="543" t="s">
        <v>134</v>
      </c>
      <c r="R363" s="543" t="s">
        <v>516</v>
      </c>
      <c r="S363" s="543" t="s">
        <v>134</v>
      </c>
    </row>
    <row r="364" spans="1:19" s="543" customFormat="1" ht="11.25" customHeight="1">
      <c r="A364" s="542"/>
      <c r="B364" s="542"/>
      <c r="C364" s="542"/>
      <c r="D364" s="543" t="s">
        <v>515</v>
      </c>
      <c r="E364" s="544" t="s">
        <v>967</v>
      </c>
      <c r="G364" s="545">
        <v>0</v>
      </c>
      <c r="P364" s="543">
        <v>2</v>
      </c>
      <c r="Q364" s="543" t="s">
        <v>134</v>
      </c>
      <c r="R364" s="543" t="s">
        <v>516</v>
      </c>
      <c r="S364" s="543" t="s">
        <v>134</v>
      </c>
    </row>
    <row r="365" spans="1:19" s="543" customFormat="1" ht="11.25" customHeight="1">
      <c r="A365" s="542"/>
      <c r="B365" s="542"/>
      <c r="C365" s="542"/>
      <c r="D365" s="543" t="s">
        <v>515</v>
      </c>
      <c r="E365" s="544" t="s">
        <v>968</v>
      </c>
      <c r="G365" s="545">
        <v>0</v>
      </c>
      <c r="P365" s="543">
        <v>2</v>
      </c>
      <c r="Q365" s="543" t="s">
        <v>134</v>
      </c>
      <c r="R365" s="543" t="s">
        <v>516</v>
      </c>
      <c r="S365" s="543" t="s">
        <v>134</v>
      </c>
    </row>
    <row r="366" spans="1:19" s="546" customFormat="1" ht="11.25" customHeight="1">
      <c r="A366" s="542"/>
      <c r="B366" s="542"/>
      <c r="C366" s="542"/>
      <c r="D366" s="546" t="s">
        <v>515</v>
      </c>
      <c r="E366" s="547" t="s">
        <v>969</v>
      </c>
      <c r="G366" s="548">
        <v>6.126</v>
      </c>
      <c r="P366" s="546">
        <v>2</v>
      </c>
      <c r="Q366" s="546" t="s">
        <v>134</v>
      </c>
      <c r="R366" s="546" t="s">
        <v>516</v>
      </c>
      <c r="S366" s="546" t="s">
        <v>134</v>
      </c>
    </row>
    <row r="367" spans="1:19" s="543" customFormat="1" ht="11.25" customHeight="1">
      <c r="A367" s="542"/>
      <c r="B367" s="542"/>
      <c r="C367" s="542"/>
      <c r="D367" s="543" t="s">
        <v>515</v>
      </c>
      <c r="E367" s="544" t="s">
        <v>970</v>
      </c>
      <c r="G367" s="545">
        <v>0</v>
      </c>
      <c r="P367" s="543">
        <v>2</v>
      </c>
      <c r="Q367" s="543" t="s">
        <v>134</v>
      </c>
      <c r="R367" s="543" t="s">
        <v>516</v>
      </c>
      <c r="S367" s="543" t="s">
        <v>134</v>
      </c>
    </row>
    <row r="368" spans="1:19" s="546" customFormat="1" ht="11.25" customHeight="1">
      <c r="A368" s="542"/>
      <c r="B368" s="542"/>
      <c r="C368" s="542"/>
      <c r="D368" s="546" t="s">
        <v>515</v>
      </c>
      <c r="E368" s="547" t="s">
        <v>971</v>
      </c>
      <c r="G368" s="548">
        <v>0.499</v>
      </c>
      <c r="P368" s="546">
        <v>2</v>
      </c>
      <c r="Q368" s="546" t="s">
        <v>134</v>
      </c>
      <c r="R368" s="546" t="s">
        <v>516</v>
      </c>
      <c r="S368" s="546" t="s">
        <v>134</v>
      </c>
    </row>
    <row r="369" spans="1:19" s="543" customFormat="1" ht="11.25" customHeight="1">
      <c r="A369" s="542"/>
      <c r="B369" s="542"/>
      <c r="C369" s="542"/>
      <c r="D369" s="543" t="s">
        <v>515</v>
      </c>
      <c r="E369" s="544" t="s">
        <v>1035</v>
      </c>
      <c r="G369" s="545">
        <v>0</v>
      </c>
      <c r="P369" s="543">
        <v>2</v>
      </c>
      <c r="Q369" s="543" t="s">
        <v>134</v>
      </c>
      <c r="R369" s="543" t="s">
        <v>516</v>
      </c>
      <c r="S369" s="543" t="s">
        <v>134</v>
      </c>
    </row>
    <row r="370" spans="1:19" s="546" customFormat="1" ht="11.25" customHeight="1">
      <c r="A370" s="542"/>
      <c r="B370" s="542"/>
      <c r="C370" s="542"/>
      <c r="D370" s="546" t="s">
        <v>515</v>
      </c>
      <c r="E370" s="547" t="s">
        <v>3139</v>
      </c>
      <c r="G370" s="548">
        <v>0.309</v>
      </c>
      <c r="P370" s="546">
        <v>2</v>
      </c>
      <c r="Q370" s="546" t="s">
        <v>134</v>
      </c>
      <c r="R370" s="546" t="s">
        <v>516</v>
      </c>
      <c r="S370" s="546" t="s">
        <v>134</v>
      </c>
    </row>
    <row r="371" spans="1:19" s="549" customFormat="1" ht="11.25" customHeight="1">
      <c r="A371" s="542"/>
      <c r="B371" s="542"/>
      <c r="C371" s="542"/>
      <c r="D371" s="549" t="s">
        <v>515</v>
      </c>
      <c r="E371" s="550" t="s">
        <v>517</v>
      </c>
      <c r="G371" s="551">
        <v>6.934</v>
      </c>
      <c r="P371" s="549">
        <v>2</v>
      </c>
      <c r="Q371" s="549" t="s">
        <v>134</v>
      </c>
      <c r="R371" s="549" t="s">
        <v>516</v>
      </c>
      <c r="S371" s="549" t="s">
        <v>137</v>
      </c>
    </row>
    <row r="372" spans="1:16" s="541" customFormat="1" ht="11.25" customHeight="1">
      <c r="A372" s="533">
        <v>82</v>
      </c>
      <c r="B372" s="533" t="s">
        <v>138</v>
      </c>
      <c r="C372" s="533" t="s">
        <v>143</v>
      </c>
      <c r="D372" s="534" t="s">
        <v>972</v>
      </c>
      <c r="E372" s="535" t="s">
        <v>973</v>
      </c>
      <c r="F372" s="533" t="s">
        <v>77</v>
      </c>
      <c r="G372" s="536">
        <v>1</v>
      </c>
      <c r="H372" s="570"/>
      <c r="I372" s="537">
        <f>ROUND(G372*H372,2)</f>
        <v>0</v>
      </c>
      <c r="J372" s="538">
        <v>0</v>
      </c>
      <c r="K372" s="536">
        <f>G372*J372</f>
        <v>0</v>
      </c>
      <c r="L372" s="538">
        <v>0</v>
      </c>
      <c r="M372" s="536">
        <f>G372*L372</f>
        <v>0</v>
      </c>
      <c r="N372" s="539">
        <v>21</v>
      </c>
      <c r="O372" s="540">
        <v>4</v>
      </c>
      <c r="P372" s="541" t="s">
        <v>140</v>
      </c>
    </row>
    <row r="373" spans="1:16" s="541" customFormat="1" ht="11.25" customHeight="1">
      <c r="A373" s="533">
        <v>83</v>
      </c>
      <c r="B373" s="533" t="s">
        <v>138</v>
      </c>
      <c r="C373" s="533" t="s">
        <v>518</v>
      </c>
      <c r="D373" s="534" t="s">
        <v>974</v>
      </c>
      <c r="E373" s="535" t="s">
        <v>975</v>
      </c>
      <c r="F373" s="533" t="s">
        <v>10</v>
      </c>
      <c r="G373" s="536">
        <v>281.6</v>
      </c>
      <c r="H373" s="570"/>
      <c r="I373" s="537">
        <f>ROUND(G373*H373,2)</f>
        <v>0</v>
      </c>
      <c r="J373" s="538">
        <v>0.00524</v>
      </c>
      <c r="K373" s="536">
        <f>G373*J373</f>
        <v>1.475584</v>
      </c>
      <c r="L373" s="538">
        <v>0</v>
      </c>
      <c r="M373" s="536">
        <f>G373*L373</f>
        <v>0</v>
      </c>
      <c r="N373" s="539">
        <v>21</v>
      </c>
      <c r="O373" s="540">
        <v>4</v>
      </c>
      <c r="P373" s="541" t="s">
        <v>140</v>
      </c>
    </row>
    <row r="374" spans="1:16" s="541" customFormat="1" ht="11.25" customHeight="1">
      <c r="A374" s="533">
        <v>84</v>
      </c>
      <c r="B374" s="533" t="s">
        <v>138</v>
      </c>
      <c r="C374" s="533" t="s">
        <v>518</v>
      </c>
      <c r="D374" s="534" t="s">
        <v>976</v>
      </c>
      <c r="E374" s="535" t="s">
        <v>977</v>
      </c>
      <c r="F374" s="533" t="s">
        <v>10</v>
      </c>
      <c r="G374" s="536">
        <v>281.6</v>
      </c>
      <c r="H374" s="570"/>
      <c r="I374" s="537">
        <f>ROUND(G374*H374,2)</f>
        <v>0</v>
      </c>
      <c r="J374" s="538">
        <v>0</v>
      </c>
      <c r="K374" s="536">
        <f>G374*J374</f>
        <v>0</v>
      </c>
      <c r="L374" s="538">
        <v>0</v>
      </c>
      <c r="M374" s="536">
        <f>G374*L374</f>
        <v>0</v>
      </c>
      <c r="N374" s="539">
        <v>21</v>
      </c>
      <c r="O374" s="540">
        <v>4</v>
      </c>
      <c r="P374" s="541" t="s">
        <v>140</v>
      </c>
    </row>
    <row r="375" spans="1:16" s="541" customFormat="1" ht="11.25" customHeight="1">
      <c r="A375" s="533">
        <v>85</v>
      </c>
      <c r="B375" s="533" t="s">
        <v>138</v>
      </c>
      <c r="C375" s="533" t="s">
        <v>518</v>
      </c>
      <c r="D375" s="534" t="s">
        <v>978</v>
      </c>
      <c r="E375" s="535" t="s">
        <v>3140</v>
      </c>
      <c r="F375" s="533" t="s">
        <v>10</v>
      </c>
      <c r="G375" s="536">
        <v>70</v>
      </c>
      <c r="H375" s="570"/>
      <c r="I375" s="537">
        <f>ROUND(G375*H375,2)</f>
        <v>0</v>
      </c>
      <c r="J375" s="538">
        <v>0.00215</v>
      </c>
      <c r="K375" s="536">
        <f>G375*J375</f>
        <v>0.1505</v>
      </c>
      <c r="L375" s="538">
        <v>0</v>
      </c>
      <c r="M375" s="536">
        <f>G375*L375</f>
        <v>0</v>
      </c>
      <c r="N375" s="539">
        <v>21</v>
      </c>
      <c r="O375" s="540">
        <v>4</v>
      </c>
      <c r="P375" s="541" t="s">
        <v>140</v>
      </c>
    </row>
    <row r="376" spans="1:19" s="546" customFormat="1" ht="11.25" customHeight="1">
      <c r="A376" s="542"/>
      <c r="B376" s="542"/>
      <c r="C376" s="542"/>
      <c r="D376" s="546" t="s">
        <v>515</v>
      </c>
      <c r="E376" s="547" t="s">
        <v>3141</v>
      </c>
      <c r="G376" s="548">
        <v>70</v>
      </c>
      <c r="P376" s="546">
        <v>2</v>
      </c>
      <c r="Q376" s="546" t="s">
        <v>134</v>
      </c>
      <c r="R376" s="546" t="s">
        <v>516</v>
      </c>
      <c r="S376" s="546" t="s">
        <v>134</v>
      </c>
    </row>
    <row r="377" spans="1:19" s="549" customFormat="1" ht="11.25" customHeight="1">
      <c r="A377" s="542"/>
      <c r="B377" s="542"/>
      <c r="C377" s="542"/>
      <c r="D377" s="549" t="s">
        <v>515</v>
      </c>
      <c r="E377" s="550" t="s">
        <v>517</v>
      </c>
      <c r="G377" s="551">
        <v>70</v>
      </c>
      <c r="P377" s="549">
        <v>2</v>
      </c>
      <c r="Q377" s="549" t="s">
        <v>134</v>
      </c>
      <c r="R377" s="549" t="s">
        <v>516</v>
      </c>
      <c r="S377" s="549" t="s">
        <v>137</v>
      </c>
    </row>
    <row r="378" spans="1:16" s="541" customFormat="1" ht="11.25" customHeight="1">
      <c r="A378" s="533">
        <v>86</v>
      </c>
      <c r="B378" s="533" t="s">
        <v>138</v>
      </c>
      <c r="C378" s="533" t="s">
        <v>518</v>
      </c>
      <c r="D378" s="534" t="s">
        <v>979</v>
      </c>
      <c r="E378" s="535" t="s">
        <v>980</v>
      </c>
      <c r="F378" s="533" t="s">
        <v>10</v>
      </c>
      <c r="G378" s="536">
        <v>70</v>
      </c>
      <c r="H378" s="570"/>
      <c r="I378" s="537">
        <f>ROUND(G378*H378,2)</f>
        <v>0</v>
      </c>
      <c r="J378" s="538">
        <v>0</v>
      </c>
      <c r="K378" s="536">
        <f>G378*J378</f>
        <v>0</v>
      </c>
      <c r="L378" s="538">
        <v>0</v>
      </c>
      <c r="M378" s="536">
        <f>G378*L378</f>
        <v>0</v>
      </c>
      <c r="N378" s="539">
        <v>21</v>
      </c>
      <c r="O378" s="540">
        <v>4</v>
      </c>
      <c r="P378" s="541" t="s">
        <v>140</v>
      </c>
    </row>
    <row r="379" spans="1:16" s="541" customFormat="1" ht="11.25" customHeight="1">
      <c r="A379" s="533">
        <v>87</v>
      </c>
      <c r="B379" s="533" t="s">
        <v>138</v>
      </c>
      <c r="C379" s="533" t="s">
        <v>518</v>
      </c>
      <c r="D379" s="534" t="s">
        <v>981</v>
      </c>
      <c r="E379" s="535" t="s">
        <v>982</v>
      </c>
      <c r="F379" s="533" t="s">
        <v>10</v>
      </c>
      <c r="G379" s="536">
        <v>35.904</v>
      </c>
      <c r="H379" s="570"/>
      <c r="I379" s="537">
        <f>ROUND(G379*H379,2)</f>
        <v>0</v>
      </c>
      <c r="J379" s="538">
        <v>0.01083</v>
      </c>
      <c r="K379" s="536">
        <f>G379*J379</f>
        <v>0.38884032</v>
      </c>
      <c r="L379" s="538">
        <v>0</v>
      </c>
      <c r="M379" s="536">
        <f>G379*L379</f>
        <v>0</v>
      </c>
      <c r="N379" s="539">
        <v>21</v>
      </c>
      <c r="O379" s="540">
        <v>4</v>
      </c>
      <c r="P379" s="541" t="s">
        <v>140</v>
      </c>
    </row>
    <row r="380" spans="1:19" s="546" customFormat="1" ht="11.25" customHeight="1">
      <c r="A380" s="542"/>
      <c r="B380" s="542"/>
      <c r="C380" s="542"/>
      <c r="D380" s="546" t="s">
        <v>515</v>
      </c>
      <c r="E380" s="547" t="s">
        <v>983</v>
      </c>
      <c r="G380" s="548">
        <v>35.904</v>
      </c>
      <c r="P380" s="546">
        <v>2</v>
      </c>
      <c r="Q380" s="546" t="s">
        <v>134</v>
      </c>
      <c r="R380" s="546" t="s">
        <v>516</v>
      </c>
      <c r="S380" s="546" t="s">
        <v>134</v>
      </c>
    </row>
    <row r="381" spans="1:19" s="549" customFormat="1" ht="11.25" customHeight="1">
      <c r="A381" s="542"/>
      <c r="B381" s="542"/>
      <c r="C381" s="542"/>
      <c r="D381" s="549" t="s">
        <v>515</v>
      </c>
      <c r="E381" s="550" t="s">
        <v>517</v>
      </c>
      <c r="G381" s="551">
        <v>35.904</v>
      </c>
      <c r="P381" s="549">
        <v>2</v>
      </c>
      <c r="Q381" s="549" t="s">
        <v>134</v>
      </c>
      <c r="R381" s="549" t="s">
        <v>516</v>
      </c>
      <c r="S381" s="549" t="s">
        <v>137</v>
      </c>
    </row>
    <row r="382" spans="1:16" s="541" customFormat="1" ht="11.25" customHeight="1">
      <c r="A382" s="533">
        <v>88</v>
      </c>
      <c r="B382" s="533" t="s">
        <v>138</v>
      </c>
      <c r="C382" s="533" t="s">
        <v>518</v>
      </c>
      <c r="D382" s="534" t="s">
        <v>45</v>
      </c>
      <c r="E382" s="535" t="s">
        <v>46</v>
      </c>
      <c r="F382" s="533" t="s">
        <v>25</v>
      </c>
      <c r="G382" s="536">
        <v>0.8</v>
      </c>
      <c r="H382" s="570"/>
      <c r="I382" s="537">
        <f>ROUND(G382*H382,2)</f>
        <v>0</v>
      </c>
      <c r="J382" s="538">
        <v>0.01709</v>
      </c>
      <c r="K382" s="536">
        <f>G382*J382</f>
        <v>0.013672000000000002</v>
      </c>
      <c r="L382" s="538">
        <v>0</v>
      </c>
      <c r="M382" s="536">
        <f>G382*L382</f>
        <v>0</v>
      </c>
      <c r="N382" s="539">
        <v>21</v>
      </c>
      <c r="O382" s="540">
        <v>4</v>
      </c>
      <c r="P382" s="541" t="s">
        <v>140</v>
      </c>
    </row>
    <row r="383" spans="1:19" s="546" customFormat="1" ht="11.25" customHeight="1">
      <c r="A383" s="542"/>
      <c r="B383" s="542"/>
      <c r="C383" s="542"/>
      <c r="D383" s="546" t="s">
        <v>515</v>
      </c>
      <c r="E383" s="547" t="s">
        <v>984</v>
      </c>
      <c r="G383" s="548">
        <v>0.8</v>
      </c>
      <c r="P383" s="546">
        <v>2</v>
      </c>
      <c r="Q383" s="546" t="s">
        <v>134</v>
      </c>
      <c r="R383" s="546" t="s">
        <v>516</v>
      </c>
      <c r="S383" s="546" t="s">
        <v>134</v>
      </c>
    </row>
    <row r="384" spans="1:19" s="549" customFormat="1" ht="11.25" customHeight="1">
      <c r="A384" s="542"/>
      <c r="B384" s="542"/>
      <c r="C384" s="542"/>
      <c r="D384" s="549" t="s">
        <v>515</v>
      </c>
      <c r="E384" s="550" t="s">
        <v>517</v>
      </c>
      <c r="G384" s="551">
        <v>0.8</v>
      </c>
      <c r="P384" s="549">
        <v>2</v>
      </c>
      <c r="Q384" s="549" t="s">
        <v>134</v>
      </c>
      <c r="R384" s="549" t="s">
        <v>516</v>
      </c>
      <c r="S384" s="549" t="s">
        <v>137</v>
      </c>
    </row>
    <row r="385" spans="1:16" s="563" customFormat="1" ht="11.25" customHeight="1">
      <c r="A385" s="555">
        <v>89</v>
      </c>
      <c r="B385" s="555" t="s">
        <v>141</v>
      </c>
      <c r="C385" s="555" t="s">
        <v>142</v>
      </c>
      <c r="D385" s="556" t="s">
        <v>985</v>
      </c>
      <c r="E385" s="557" t="s">
        <v>3142</v>
      </c>
      <c r="F385" s="555" t="s">
        <v>25</v>
      </c>
      <c r="G385" s="558">
        <v>0.88</v>
      </c>
      <c r="H385" s="571"/>
      <c r="I385" s="559">
        <f>ROUND(G385*H385,2)</f>
        <v>0</v>
      </c>
      <c r="J385" s="560">
        <v>1</v>
      </c>
      <c r="K385" s="558">
        <f>G385*J385</f>
        <v>0.88</v>
      </c>
      <c r="L385" s="560">
        <v>0</v>
      </c>
      <c r="M385" s="558">
        <f>G385*L385</f>
        <v>0</v>
      </c>
      <c r="N385" s="561">
        <v>21</v>
      </c>
      <c r="O385" s="562">
        <v>8</v>
      </c>
      <c r="P385" s="563" t="s">
        <v>140</v>
      </c>
    </row>
    <row r="386" spans="1:19" s="546" customFormat="1" ht="11.25" customHeight="1">
      <c r="A386" s="542"/>
      <c r="B386" s="542"/>
      <c r="C386" s="542"/>
      <c r="D386" s="546" t="s">
        <v>515</v>
      </c>
      <c r="E386" s="547" t="s">
        <v>986</v>
      </c>
      <c r="G386" s="548">
        <v>0.88</v>
      </c>
      <c r="P386" s="546">
        <v>2</v>
      </c>
      <c r="Q386" s="546" t="s">
        <v>134</v>
      </c>
      <c r="R386" s="546" t="s">
        <v>516</v>
      </c>
      <c r="S386" s="546" t="s">
        <v>134</v>
      </c>
    </row>
    <row r="387" spans="1:19" s="549" customFormat="1" ht="11.25" customHeight="1">
      <c r="A387" s="542"/>
      <c r="B387" s="542"/>
      <c r="C387" s="542"/>
      <c r="D387" s="549" t="s">
        <v>515</v>
      </c>
      <c r="E387" s="550" t="s">
        <v>517</v>
      </c>
      <c r="G387" s="551">
        <v>0.88</v>
      </c>
      <c r="P387" s="549">
        <v>2</v>
      </c>
      <c r="Q387" s="549" t="s">
        <v>134</v>
      </c>
      <c r="R387" s="549" t="s">
        <v>516</v>
      </c>
      <c r="S387" s="549" t="s">
        <v>137</v>
      </c>
    </row>
    <row r="388" spans="1:16" s="541" customFormat="1" ht="11.25" customHeight="1">
      <c r="A388" s="533">
        <v>90</v>
      </c>
      <c r="B388" s="533" t="s">
        <v>138</v>
      </c>
      <c r="C388" s="533" t="s">
        <v>518</v>
      </c>
      <c r="D388" s="534" t="s">
        <v>43</v>
      </c>
      <c r="E388" s="535" t="s">
        <v>44</v>
      </c>
      <c r="F388" s="533" t="s">
        <v>25</v>
      </c>
      <c r="G388" s="536">
        <v>0.111</v>
      </c>
      <c r="H388" s="570"/>
      <c r="I388" s="537">
        <f>ROUND(G388*H388,2)</f>
        <v>0</v>
      </c>
      <c r="J388" s="538">
        <v>1.05306</v>
      </c>
      <c r="K388" s="536">
        <f>G388*J388</f>
        <v>0.11688966000000002</v>
      </c>
      <c r="L388" s="538">
        <v>0</v>
      </c>
      <c r="M388" s="536">
        <f>G388*L388</f>
        <v>0</v>
      </c>
      <c r="N388" s="539">
        <v>21</v>
      </c>
      <c r="O388" s="540">
        <v>4</v>
      </c>
      <c r="P388" s="541" t="s">
        <v>140</v>
      </c>
    </row>
    <row r="389" spans="1:19" s="546" customFormat="1" ht="11.25" customHeight="1">
      <c r="A389" s="542"/>
      <c r="B389" s="542"/>
      <c r="C389" s="542"/>
      <c r="D389" s="546" t="s">
        <v>515</v>
      </c>
      <c r="E389" s="547" t="s">
        <v>987</v>
      </c>
      <c r="G389" s="548">
        <v>0.111</v>
      </c>
      <c r="P389" s="546">
        <v>2</v>
      </c>
      <c r="Q389" s="546" t="s">
        <v>134</v>
      </c>
      <c r="R389" s="546" t="s">
        <v>516</v>
      </c>
      <c r="S389" s="546" t="s">
        <v>134</v>
      </c>
    </row>
    <row r="390" spans="1:19" s="549" customFormat="1" ht="11.25" customHeight="1">
      <c r="A390" s="542"/>
      <c r="B390" s="542"/>
      <c r="C390" s="542"/>
      <c r="D390" s="549" t="s">
        <v>515</v>
      </c>
      <c r="E390" s="550" t="s">
        <v>517</v>
      </c>
      <c r="G390" s="551">
        <v>0.111</v>
      </c>
      <c r="P390" s="549">
        <v>2</v>
      </c>
      <c r="Q390" s="549" t="s">
        <v>134</v>
      </c>
      <c r="R390" s="549" t="s">
        <v>516</v>
      </c>
      <c r="S390" s="549" t="s">
        <v>137</v>
      </c>
    </row>
    <row r="391" spans="1:16" s="541" customFormat="1" ht="11.25" customHeight="1">
      <c r="A391" s="533">
        <v>91</v>
      </c>
      <c r="B391" s="533" t="s">
        <v>138</v>
      </c>
      <c r="C391" s="533" t="s">
        <v>518</v>
      </c>
      <c r="D391" s="534" t="s">
        <v>1004</v>
      </c>
      <c r="E391" s="535" t="s">
        <v>1005</v>
      </c>
      <c r="F391" s="533" t="s">
        <v>25</v>
      </c>
      <c r="G391" s="536">
        <v>0.111</v>
      </c>
      <c r="H391" s="570"/>
      <c r="I391" s="537">
        <f>ROUND(G391*H391,2)</f>
        <v>0</v>
      </c>
      <c r="J391" s="538">
        <v>1.04143</v>
      </c>
      <c r="K391" s="536">
        <f>G391*J391</f>
        <v>0.11559873000000001</v>
      </c>
      <c r="L391" s="538">
        <v>0</v>
      </c>
      <c r="M391" s="536">
        <f>G391*L391</f>
        <v>0</v>
      </c>
      <c r="N391" s="539">
        <v>21</v>
      </c>
      <c r="O391" s="540">
        <v>4</v>
      </c>
      <c r="P391" s="541" t="s">
        <v>140</v>
      </c>
    </row>
    <row r="392" spans="1:16" s="541" customFormat="1" ht="11.25" customHeight="1">
      <c r="A392" s="533">
        <v>92</v>
      </c>
      <c r="B392" s="533" t="s">
        <v>138</v>
      </c>
      <c r="C392" s="533" t="s">
        <v>518</v>
      </c>
      <c r="D392" s="534" t="s">
        <v>39</v>
      </c>
      <c r="E392" s="535" t="s">
        <v>40</v>
      </c>
      <c r="F392" s="533" t="s">
        <v>16</v>
      </c>
      <c r="G392" s="536">
        <v>3.264</v>
      </c>
      <c r="H392" s="570"/>
      <c r="I392" s="537">
        <f>ROUND(G392*H392,2)</f>
        <v>0</v>
      </c>
      <c r="J392" s="538">
        <v>2.45343</v>
      </c>
      <c r="K392" s="536">
        <f>G392*J392</f>
        <v>8.00799552</v>
      </c>
      <c r="L392" s="538">
        <v>0</v>
      </c>
      <c r="M392" s="536">
        <f>G392*L392</f>
        <v>0</v>
      </c>
      <c r="N392" s="539">
        <v>21</v>
      </c>
      <c r="O392" s="540">
        <v>4</v>
      </c>
      <c r="P392" s="541" t="s">
        <v>140</v>
      </c>
    </row>
    <row r="393" spans="1:19" s="546" customFormat="1" ht="11.25" customHeight="1">
      <c r="A393" s="542"/>
      <c r="B393" s="542"/>
      <c r="C393" s="542"/>
      <c r="D393" s="546" t="s">
        <v>515</v>
      </c>
      <c r="E393" s="547" t="s">
        <v>988</v>
      </c>
      <c r="G393" s="548">
        <v>3.264</v>
      </c>
      <c r="P393" s="546">
        <v>2</v>
      </c>
      <c r="Q393" s="546" t="s">
        <v>134</v>
      </c>
      <c r="R393" s="546" t="s">
        <v>516</v>
      </c>
      <c r="S393" s="546" t="s">
        <v>134</v>
      </c>
    </row>
    <row r="394" spans="1:19" s="549" customFormat="1" ht="11.25" customHeight="1">
      <c r="A394" s="542"/>
      <c r="B394" s="542"/>
      <c r="C394" s="542"/>
      <c r="D394" s="549" t="s">
        <v>515</v>
      </c>
      <c r="E394" s="550" t="s">
        <v>517</v>
      </c>
      <c r="G394" s="551">
        <v>3.264</v>
      </c>
      <c r="P394" s="549">
        <v>2</v>
      </c>
      <c r="Q394" s="549" t="s">
        <v>134</v>
      </c>
      <c r="R394" s="549" t="s">
        <v>516</v>
      </c>
      <c r="S394" s="549" t="s">
        <v>137</v>
      </c>
    </row>
    <row r="395" spans="1:16" s="541" customFormat="1" ht="22.5" customHeight="1">
      <c r="A395" s="533">
        <v>93</v>
      </c>
      <c r="B395" s="533" t="s">
        <v>138</v>
      </c>
      <c r="C395" s="533" t="s">
        <v>518</v>
      </c>
      <c r="D395" s="534" t="s">
        <v>989</v>
      </c>
      <c r="E395" s="535" t="s">
        <v>990</v>
      </c>
      <c r="F395" s="533" t="s">
        <v>10</v>
      </c>
      <c r="G395" s="536">
        <v>3085.5</v>
      </c>
      <c r="H395" s="570"/>
      <c r="I395" s="537">
        <f>ROUND(G395*H395,2)</f>
        <v>0</v>
      </c>
      <c r="J395" s="538">
        <v>0.01467</v>
      </c>
      <c r="K395" s="536">
        <f>G395*J395</f>
        <v>45.264285</v>
      </c>
      <c r="L395" s="538">
        <v>0</v>
      </c>
      <c r="M395" s="536">
        <f>G395*L395</f>
        <v>0</v>
      </c>
      <c r="N395" s="539">
        <v>21</v>
      </c>
      <c r="O395" s="540">
        <v>4</v>
      </c>
      <c r="P395" s="541" t="s">
        <v>140</v>
      </c>
    </row>
    <row r="396" spans="1:19" s="546" customFormat="1" ht="11.25" customHeight="1">
      <c r="A396" s="542"/>
      <c r="B396" s="542"/>
      <c r="C396" s="542"/>
      <c r="D396" s="546" t="s">
        <v>515</v>
      </c>
      <c r="E396" s="547" t="s">
        <v>991</v>
      </c>
      <c r="G396" s="548">
        <v>3085.5</v>
      </c>
      <c r="P396" s="546">
        <v>2</v>
      </c>
      <c r="Q396" s="546" t="s">
        <v>134</v>
      </c>
      <c r="R396" s="546" t="s">
        <v>516</v>
      </c>
      <c r="S396" s="546" t="s">
        <v>134</v>
      </c>
    </row>
    <row r="397" spans="1:19" s="549" customFormat="1" ht="11.25" customHeight="1">
      <c r="A397" s="542"/>
      <c r="B397" s="542"/>
      <c r="C397" s="542"/>
      <c r="D397" s="549" t="s">
        <v>515</v>
      </c>
      <c r="E397" s="550" t="s">
        <v>517</v>
      </c>
      <c r="G397" s="551">
        <v>3085.5</v>
      </c>
      <c r="P397" s="549">
        <v>2</v>
      </c>
      <c r="Q397" s="549" t="s">
        <v>134</v>
      </c>
      <c r="R397" s="549" t="s">
        <v>516</v>
      </c>
      <c r="S397" s="549" t="s">
        <v>137</v>
      </c>
    </row>
    <row r="398" spans="1:16" s="541" customFormat="1" ht="11.25" customHeight="1">
      <c r="A398" s="533">
        <v>94</v>
      </c>
      <c r="B398" s="533" t="s">
        <v>138</v>
      </c>
      <c r="C398" s="533" t="s">
        <v>518</v>
      </c>
      <c r="D398" s="534" t="s">
        <v>992</v>
      </c>
      <c r="E398" s="535" t="s">
        <v>993</v>
      </c>
      <c r="F398" s="533" t="s">
        <v>16</v>
      </c>
      <c r="G398" s="536">
        <v>12.235</v>
      </c>
      <c r="H398" s="570"/>
      <c r="I398" s="537">
        <f>ROUND(G398*H398,2)</f>
        <v>0</v>
      </c>
      <c r="J398" s="538">
        <v>2.4534</v>
      </c>
      <c r="K398" s="536">
        <f>G398*J398</f>
        <v>30.017348999999996</v>
      </c>
      <c r="L398" s="538">
        <v>0</v>
      </c>
      <c r="M398" s="536">
        <f>G398*L398</f>
        <v>0</v>
      </c>
      <c r="N398" s="539">
        <v>21</v>
      </c>
      <c r="O398" s="540">
        <v>4</v>
      </c>
      <c r="P398" s="541" t="s">
        <v>140</v>
      </c>
    </row>
    <row r="399" spans="1:19" s="546" customFormat="1" ht="11.25" customHeight="1">
      <c r="A399" s="542"/>
      <c r="B399" s="542"/>
      <c r="C399" s="542"/>
      <c r="D399" s="546" t="s">
        <v>515</v>
      </c>
      <c r="E399" s="547" t="s">
        <v>994</v>
      </c>
      <c r="G399" s="548">
        <v>0.941</v>
      </c>
      <c r="P399" s="546">
        <v>2</v>
      </c>
      <c r="Q399" s="546" t="s">
        <v>134</v>
      </c>
      <c r="R399" s="546" t="s">
        <v>516</v>
      </c>
      <c r="S399" s="546" t="s">
        <v>134</v>
      </c>
    </row>
    <row r="400" spans="1:19" s="546" customFormat="1" ht="11.25" customHeight="1">
      <c r="A400" s="542"/>
      <c r="B400" s="542"/>
      <c r="C400" s="542"/>
      <c r="D400" s="546" t="s">
        <v>515</v>
      </c>
      <c r="E400" s="547" t="s">
        <v>995</v>
      </c>
      <c r="G400" s="548">
        <v>1.915</v>
      </c>
      <c r="P400" s="546">
        <v>2</v>
      </c>
      <c r="Q400" s="546" t="s">
        <v>134</v>
      </c>
      <c r="R400" s="546" t="s">
        <v>516</v>
      </c>
      <c r="S400" s="546" t="s">
        <v>134</v>
      </c>
    </row>
    <row r="401" spans="1:19" s="546" customFormat="1" ht="11.25" customHeight="1">
      <c r="A401" s="542"/>
      <c r="B401" s="542"/>
      <c r="C401" s="542"/>
      <c r="D401" s="546" t="s">
        <v>515</v>
      </c>
      <c r="E401" s="547" t="s">
        <v>996</v>
      </c>
      <c r="G401" s="548">
        <v>0.495</v>
      </c>
      <c r="P401" s="546">
        <v>2</v>
      </c>
      <c r="Q401" s="546" t="s">
        <v>134</v>
      </c>
      <c r="R401" s="546" t="s">
        <v>516</v>
      </c>
      <c r="S401" s="546" t="s">
        <v>134</v>
      </c>
    </row>
    <row r="402" spans="1:19" s="546" customFormat="1" ht="11.25" customHeight="1">
      <c r="A402" s="542"/>
      <c r="B402" s="542"/>
      <c r="C402" s="542"/>
      <c r="D402" s="546" t="s">
        <v>515</v>
      </c>
      <c r="E402" s="547" t="s">
        <v>997</v>
      </c>
      <c r="G402" s="548">
        <v>1.163</v>
      </c>
      <c r="P402" s="546">
        <v>2</v>
      </c>
      <c r="Q402" s="546" t="s">
        <v>134</v>
      </c>
      <c r="R402" s="546" t="s">
        <v>516</v>
      </c>
      <c r="S402" s="546" t="s">
        <v>134</v>
      </c>
    </row>
    <row r="403" spans="1:19" s="546" customFormat="1" ht="11.25" customHeight="1">
      <c r="A403" s="542"/>
      <c r="B403" s="542"/>
      <c r="C403" s="542"/>
      <c r="D403" s="546" t="s">
        <v>515</v>
      </c>
      <c r="E403" s="547" t="s">
        <v>998</v>
      </c>
      <c r="G403" s="548">
        <v>0.39</v>
      </c>
      <c r="P403" s="546">
        <v>2</v>
      </c>
      <c r="Q403" s="546" t="s">
        <v>134</v>
      </c>
      <c r="R403" s="546" t="s">
        <v>516</v>
      </c>
      <c r="S403" s="546" t="s">
        <v>134</v>
      </c>
    </row>
    <row r="404" spans="1:19" s="546" customFormat="1" ht="11.25" customHeight="1">
      <c r="A404" s="542"/>
      <c r="B404" s="542"/>
      <c r="C404" s="542"/>
      <c r="D404" s="546" t="s">
        <v>515</v>
      </c>
      <c r="E404" s="547" t="s">
        <v>999</v>
      </c>
      <c r="G404" s="548">
        <v>1.825</v>
      </c>
      <c r="P404" s="546">
        <v>2</v>
      </c>
      <c r="Q404" s="546" t="s">
        <v>134</v>
      </c>
      <c r="R404" s="546" t="s">
        <v>516</v>
      </c>
      <c r="S404" s="546" t="s">
        <v>134</v>
      </c>
    </row>
    <row r="405" spans="1:19" s="552" customFormat="1" ht="11.25" customHeight="1">
      <c r="A405" s="542"/>
      <c r="B405" s="542"/>
      <c r="C405" s="542"/>
      <c r="D405" s="552" t="s">
        <v>515</v>
      </c>
      <c r="E405" s="553" t="s">
        <v>539</v>
      </c>
      <c r="G405" s="554">
        <v>6.729</v>
      </c>
      <c r="P405" s="552">
        <v>2</v>
      </c>
      <c r="Q405" s="552" t="s">
        <v>134</v>
      </c>
      <c r="R405" s="552" t="s">
        <v>516</v>
      </c>
      <c r="S405" s="552" t="s">
        <v>134</v>
      </c>
    </row>
    <row r="406" spans="1:19" s="546" customFormat="1" ht="11.25" customHeight="1">
      <c r="A406" s="542"/>
      <c r="B406" s="542"/>
      <c r="C406" s="542"/>
      <c r="D406" s="546" t="s">
        <v>515</v>
      </c>
      <c r="E406" s="547" t="s">
        <v>1000</v>
      </c>
      <c r="G406" s="548">
        <v>4.3</v>
      </c>
      <c r="P406" s="546">
        <v>2</v>
      </c>
      <c r="Q406" s="546" t="s">
        <v>134</v>
      </c>
      <c r="R406" s="546" t="s">
        <v>516</v>
      </c>
      <c r="S406" s="546" t="s">
        <v>134</v>
      </c>
    </row>
    <row r="407" spans="1:19" s="546" customFormat="1" ht="11.25" customHeight="1">
      <c r="A407" s="542"/>
      <c r="B407" s="542"/>
      <c r="C407" s="542"/>
      <c r="D407" s="546" t="s">
        <v>515</v>
      </c>
      <c r="E407" s="547" t="s">
        <v>1001</v>
      </c>
      <c r="G407" s="548">
        <v>1.206</v>
      </c>
      <c r="P407" s="546">
        <v>2</v>
      </c>
      <c r="Q407" s="546" t="s">
        <v>134</v>
      </c>
      <c r="R407" s="546" t="s">
        <v>516</v>
      </c>
      <c r="S407" s="546" t="s">
        <v>134</v>
      </c>
    </row>
    <row r="408" spans="1:19" s="549" customFormat="1" ht="11.25" customHeight="1">
      <c r="A408" s="542"/>
      <c r="B408" s="542"/>
      <c r="C408" s="542"/>
      <c r="D408" s="549" t="s">
        <v>515</v>
      </c>
      <c r="E408" s="550" t="s">
        <v>517</v>
      </c>
      <c r="G408" s="551">
        <v>12.235</v>
      </c>
      <c r="P408" s="549">
        <v>2</v>
      </c>
      <c r="Q408" s="549" t="s">
        <v>134</v>
      </c>
      <c r="R408" s="549" t="s">
        <v>516</v>
      </c>
      <c r="S408" s="549" t="s">
        <v>137</v>
      </c>
    </row>
    <row r="409" spans="1:16" s="541" customFormat="1" ht="11.25" customHeight="1">
      <c r="A409" s="533">
        <v>95</v>
      </c>
      <c r="B409" s="533" t="s">
        <v>138</v>
      </c>
      <c r="C409" s="533" t="s">
        <v>518</v>
      </c>
      <c r="D409" s="534" t="s">
        <v>47</v>
      </c>
      <c r="E409" s="535" t="s">
        <v>48</v>
      </c>
      <c r="F409" s="533" t="s">
        <v>10</v>
      </c>
      <c r="G409" s="536">
        <v>165</v>
      </c>
      <c r="H409" s="570"/>
      <c r="I409" s="537">
        <f>ROUND(G409*H409,2)</f>
        <v>0</v>
      </c>
      <c r="J409" s="538">
        <v>0.00519</v>
      </c>
      <c r="K409" s="536">
        <f>G409*J409</f>
        <v>0.8563500000000001</v>
      </c>
      <c r="L409" s="538">
        <v>0</v>
      </c>
      <c r="M409" s="536">
        <f>G409*L409</f>
        <v>0</v>
      </c>
      <c r="N409" s="539">
        <v>21</v>
      </c>
      <c r="O409" s="540">
        <v>4</v>
      </c>
      <c r="P409" s="541" t="s">
        <v>140</v>
      </c>
    </row>
    <row r="410" spans="1:19" s="546" customFormat="1" ht="11.25" customHeight="1">
      <c r="A410" s="542"/>
      <c r="B410" s="542"/>
      <c r="C410" s="542"/>
      <c r="D410" s="546" t="s">
        <v>515</v>
      </c>
      <c r="E410" s="547" t="s">
        <v>1002</v>
      </c>
      <c r="G410" s="548">
        <v>165</v>
      </c>
      <c r="P410" s="546">
        <v>2</v>
      </c>
      <c r="Q410" s="546" t="s">
        <v>134</v>
      </c>
      <c r="R410" s="546" t="s">
        <v>516</v>
      </c>
      <c r="S410" s="546" t="s">
        <v>134</v>
      </c>
    </row>
    <row r="411" spans="1:19" s="549" customFormat="1" ht="11.25" customHeight="1">
      <c r="A411" s="542"/>
      <c r="B411" s="542"/>
      <c r="C411" s="542"/>
      <c r="D411" s="549" t="s">
        <v>515</v>
      </c>
      <c r="E411" s="550" t="s">
        <v>517</v>
      </c>
      <c r="G411" s="551">
        <v>165</v>
      </c>
      <c r="P411" s="549">
        <v>2</v>
      </c>
      <c r="Q411" s="549" t="s">
        <v>134</v>
      </c>
      <c r="R411" s="549" t="s">
        <v>516</v>
      </c>
      <c r="S411" s="549" t="s">
        <v>137</v>
      </c>
    </row>
    <row r="412" spans="1:16" s="541" customFormat="1" ht="11.25" customHeight="1">
      <c r="A412" s="533">
        <v>96</v>
      </c>
      <c r="B412" s="533" t="s">
        <v>138</v>
      </c>
      <c r="C412" s="533" t="s">
        <v>518</v>
      </c>
      <c r="D412" s="534" t="s">
        <v>49</v>
      </c>
      <c r="E412" s="535" t="s">
        <v>50</v>
      </c>
      <c r="F412" s="533" t="s">
        <v>10</v>
      </c>
      <c r="G412" s="536">
        <v>165</v>
      </c>
      <c r="H412" s="570"/>
      <c r="I412" s="537">
        <f>ROUND(G412*H412,2)</f>
        <v>0</v>
      </c>
      <c r="J412" s="538">
        <v>0</v>
      </c>
      <c r="K412" s="536">
        <f>G412*J412</f>
        <v>0</v>
      </c>
      <c r="L412" s="538">
        <v>0</v>
      </c>
      <c r="M412" s="536">
        <f>G412*L412</f>
        <v>0</v>
      </c>
      <c r="N412" s="539">
        <v>21</v>
      </c>
      <c r="O412" s="540">
        <v>4</v>
      </c>
      <c r="P412" s="541" t="s">
        <v>140</v>
      </c>
    </row>
    <row r="413" spans="1:16" s="541" customFormat="1" ht="11.25" customHeight="1">
      <c r="A413" s="533">
        <v>97</v>
      </c>
      <c r="B413" s="533" t="s">
        <v>138</v>
      </c>
      <c r="C413" s="533" t="s">
        <v>518</v>
      </c>
      <c r="D413" s="534" t="s">
        <v>51</v>
      </c>
      <c r="E413" s="535" t="s">
        <v>52</v>
      </c>
      <c r="F413" s="533" t="s">
        <v>25</v>
      </c>
      <c r="G413" s="536">
        <v>1.077</v>
      </c>
      <c r="H413" s="570"/>
      <c r="I413" s="537">
        <f>ROUND(G413*H413,2)</f>
        <v>0</v>
      </c>
      <c r="J413" s="538">
        <v>1.05256</v>
      </c>
      <c r="K413" s="536">
        <f>G413*J413</f>
        <v>1.13360712</v>
      </c>
      <c r="L413" s="538">
        <v>0</v>
      </c>
      <c r="M413" s="536">
        <f>G413*L413</f>
        <v>0</v>
      </c>
      <c r="N413" s="539">
        <v>21</v>
      </c>
      <c r="O413" s="540">
        <v>4</v>
      </c>
      <c r="P413" s="541" t="s">
        <v>140</v>
      </c>
    </row>
    <row r="414" spans="1:19" s="546" customFormat="1" ht="11.25" customHeight="1">
      <c r="A414" s="542"/>
      <c r="B414" s="542"/>
      <c r="C414" s="542"/>
      <c r="D414" s="546" t="s">
        <v>515</v>
      </c>
      <c r="E414" s="547" t="s">
        <v>1003</v>
      </c>
      <c r="G414" s="548">
        <v>1.077</v>
      </c>
      <c r="P414" s="546">
        <v>2</v>
      </c>
      <c r="Q414" s="546" t="s">
        <v>134</v>
      </c>
      <c r="R414" s="546" t="s">
        <v>516</v>
      </c>
      <c r="S414" s="546" t="s">
        <v>134</v>
      </c>
    </row>
    <row r="415" spans="1:19" s="549" customFormat="1" ht="11.25" customHeight="1">
      <c r="A415" s="542"/>
      <c r="B415" s="542"/>
      <c r="C415" s="542"/>
      <c r="D415" s="549" t="s">
        <v>515</v>
      </c>
      <c r="E415" s="550" t="s">
        <v>517</v>
      </c>
      <c r="G415" s="551">
        <v>1.077</v>
      </c>
      <c r="P415" s="549">
        <v>2</v>
      </c>
      <c r="Q415" s="549" t="s">
        <v>134</v>
      </c>
      <c r="R415" s="549" t="s">
        <v>516</v>
      </c>
      <c r="S415" s="549" t="s">
        <v>137</v>
      </c>
    </row>
    <row r="416" spans="2:16" s="529" customFormat="1" ht="11.25" customHeight="1">
      <c r="B416" s="530" t="s">
        <v>131</v>
      </c>
      <c r="D416" s="529" t="s">
        <v>289</v>
      </c>
      <c r="E416" s="529" t="s">
        <v>1006</v>
      </c>
      <c r="I416" s="531">
        <f>SUM(I417:I431)</f>
        <v>0</v>
      </c>
      <c r="K416" s="532">
        <f>SUM(K417:K431)</f>
        <v>19.117541599999996</v>
      </c>
      <c r="M416" s="532">
        <f>SUM(M417:M431)</f>
        <v>0</v>
      </c>
      <c r="P416" s="529" t="s">
        <v>137</v>
      </c>
    </row>
    <row r="417" spans="1:16" s="541" customFormat="1" ht="22.5" customHeight="1">
      <c r="A417" s="533">
        <v>98</v>
      </c>
      <c r="B417" s="533" t="s">
        <v>138</v>
      </c>
      <c r="C417" s="533" t="s">
        <v>518</v>
      </c>
      <c r="D417" s="534" t="s">
        <v>1007</v>
      </c>
      <c r="E417" s="535" t="s">
        <v>1008</v>
      </c>
      <c r="F417" s="533" t="s">
        <v>10</v>
      </c>
      <c r="G417" s="536">
        <v>515.4</v>
      </c>
      <c r="H417" s="570"/>
      <c r="I417" s="537">
        <f>ROUND(G417*H417,2)</f>
        <v>0</v>
      </c>
      <c r="J417" s="538">
        <v>0.00832</v>
      </c>
      <c r="K417" s="536">
        <f>G417*J417</f>
        <v>4.2881279999999995</v>
      </c>
      <c r="L417" s="538">
        <v>0</v>
      </c>
      <c r="M417" s="536">
        <f>G417*L417</f>
        <v>0</v>
      </c>
      <c r="N417" s="539">
        <v>21</v>
      </c>
      <c r="O417" s="540">
        <v>4</v>
      </c>
      <c r="P417" s="541" t="s">
        <v>140</v>
      </c>
    </row>
    <row r="418" spans="1:19" s="546" customFormat="1" ht="11.25" customHeight="1">
      <c r="A418" s="542"/>
      <c r="B418" s="542"/>
      <c r="C418" s="542"/>
      <c r="D418" s="546" t="s">
        <v>515</v>
      </c>
      <c r="E418" s="547" t="s">
        <v>1009</v>
      </c>
      <c r="G418" s="548">
        <v>96.8</v>
      </c>
      <c r="P418" s="546">
        <v>2</v>
      </c>
      <c r="Q418" s="546" t="s">
        <v>134</v>
      </c>
      <c r="R418" s="546" t="s">
        <v>516</v>
      </c>
      <c r="S418" s="546" t="s">
        <v>134</v>
      </c>
    </row>
    <row r="419" spans="1:19" s="546" customFormat="1" ht="11.25" customHeight="1">
      <c r="A419" s="542"/>
      <c r="B419" s="542"/>
      <c r="C419" s="542"/>
      <c r="D419" s="546" t="s">
        <v>515</v>
      </c>
      <c r="E419" s="547" t="s">
        <v>1010</v>
      </c>
      <c r="G419" s="548">
        <v>132</v>
      </c>
      <c r="P419" s="546">
        <v>2</v>
      </c>
      <c r="Q419" s="546" t="s">
        <v>134</v>
      </c>
      <c r="R419" s="546" t="s">
        <v>516</v>
      </c>
      <c r="S419" s="546" t="s">
        <v>134</v>
      </c>
    </row>
    <row r="420" spans="1:19" s="546" customFormat="1" ht="11.25" customHeight="1">
      <c r="A420" s="542"/>
      <c r="B420" s="542"/>
      <c r="C420" s="542"/>
      <c r="D420" s="546" t="s">
        <v>515</v>
      </c>
      <c r="E420" s="547" t="s">
        <v>1011</v>
      </c>
      <c r="G420" s="548">
        <v>132.6</v>
      </c>
      <c r="P420" s="546">
        <v>2</v>
      </c>
      <c r="Q420" s="546" t="s">
        <v>134</v>
      </c>
      <c r="R420" s="546" t="s">
        <v>516</v>
      </c>
      <c r="S420" s="546" t="s">
        <v>134</v>
      </c>
    </row>
    <row r="421" spans="1:19" s="546" customFormat="1" ht="11.25" customHeight="1">
      <c r="A421" s="542"/>
      <c r="B421" s="542"/>
      <c r="C421" s="542"/>
      <c r="D421" s="546" t="s">
        <v>515</v>
      </c>
      <c r="E421" s="547" t="s">
        <v>1012</v>
      </c>
      <c r="G421" s="548">
        <v>154</v>
      </c>
      <c r="P421" s="546">
        <v>2</v>
      </c>
      <c r="Q421" s="546" t="s">
        <v>134</v>
      </c>
      <c r="R421" s="546" t="s">
        <v>516</v>
      </c>
      <c r="S421" s="546" t="s">
        <v>134</v>
      </c>
    </row>
    <row r="422" spans="1:19" s="549" customFormat="1" ht="11.25" customHeight="1">
      <c r="A422" s="542"/>
      <c r="B422" s="542"/>
      <c r="C422" s="542"/>
      <c r="D422" s="549" t="s">
        <v>515</v>
      </c>
      <c r="E422" s="550" t="s">
        <v>517</v>
      </c>
      <c r="G422" s="551">
        <v>515.4</v>
      </c>
      <c r="P422" s="549">
        <v>2</v>
      </c>
      <c r="Q422" s="549" t="s">
        <v>134</v>
      </c>
      <c r="R422" s="549" t="s">
        <v>516</v>
      </c>
      <c r="S422" s="549" t="s">
        <v>137</v>
      </c>
    </row>
    <row r="423" spans="1:16" s="563" customFormat="1" ht="11.25" customHeight="1">
      <c r="A423" s="555">
        <v>99</v>
      </c>
      <c r="B423" s="555" t="s">
        <v>141</v>
      </c>
      <c r="C423" s="555" t="s">
        <v>142</v>
      </c>
      <c r="D423" s="556" t="s">
        <v>1013</v>
      </c>
      <c r="E423" s="557" t="s">
        <v>1014</v>
      </c>
      <c r="F423" s="555" t="s">
        <v>10</v>
      </c>
      <c r="G423" s="558">
        <v>525.708</v>
      </c>
      <c r="H423" s="571"/>
      <c r="I423" s="559">
        <f>ROUND(G423*H423,2)</f>
        <v>0</v>
      </c>
      <c r="J423" s="560">
        <v>0.0042</v>
      </c>
      <c r="K423" s="558">
        <f>G423*J423</f>
        <v>2.2079736</v>
      </c>
      <c r="L423" s="560">
        <v>0</v>
      </c>
      <c r="M423" s="558">
        <f>G423*L423</f>
        <v>0</v>
      </c>
      <c r="N423" s="561">
        <v>21</v>
      </c>
      <c r="O423" s="562">
        <v>8</v>
      </c>
      <c r="P423" s="563" t="s">
        <v>140</v>
      </c>
    </row>
    <row r="424" spans="1:19" s="546" customFormat="1" ht="11.25" customHeight="1">
      <c r="A424" s="542"/>
      <c r="B424" s="542"/>
      <c r="C424" s="542"/>
      <c r="D424" s="546" t="s">
        <v>515</v>
      </c>
      <c r="E424" s="547" t="s">
        <v>1015</v>
      </c>
      <c r="G424" s="548">
        <v>525.708</v>
      </c>
      <c r="P424" s="546">
        <v>2</v>
      </c>
      <c r="Q424" s="546" t="s">
        <v>134</v>
      </c>
      <c r="R424" s="546" t="s">
        <v>516</v>
      </c>
      <c r="S424" s="546" t="s">
        <v>134</v>
      </c>
    </row>
    <row r="425" spans="1:19" s="549" customFormat="1" ht="11.25" customHeight="1">
      <c r="A425" s="542"/>
      <c r="B425" s="542"/>
      <c r="C425" s="542"/>
      <c r="D425" s="549" t="s">
        <v>515</v>
      </c>
      <c r="E425" s="550" t="s">
        <v>517</v>
      </c>
      <c r="G425" s="551">
        <v>525.708</v>
      </c>
      <c r="P425" s="549">
        <v>2</v>
      </c>
      <c r="Q425" s="549" t="s">
        <v>134</v>
      </c>
      <c r="R425" s="549" t="s">
        <v>516</v>
      </c>
      <c r="S425" s="549" t="s">
        <v>137</v>
      </c>
    </row>
    <row r="426" spans="1:16" s="541" customFormat="1" ht="11.25" customHeight="1">
      <c r="A426" s="533">
        <v>100</v>
      </c>
      <c r="B426" s="533" t="s">
        <v>138</v>
      </c>
      <c r="C426" s="533" t="s">
        <v>518</v>
      </c>
      <c r="D426" s="534" t="s">
        <v>1016</v>
      </c>
      <c r="E426" s="535" t="s">
        <v>1017</v>
      </c>
      <c r="F426" s="533" t="s">
        <v>10</v>
      </c>
      <c r="G426" s="536">
        <v>303.4</v>
      </c>
      <c r="H426" s="570"/>
      <c r="I426" s="537">
        <f>ROUND(G426*H426,2)</f>
        <v>0</v>
      </c>
      <c r="J426" s="538">
        <v>0.0416</v>
      </c>
      <c r="K426" s="536">
        <f>G426*J426</f>
        <v>12.621439999999998</v>
      </c>
      <c r="L426" s="538">
        <v>0</v>
      </c>
      <c r="M426" s="536">
        <f>G426*L426</f>
        <v>0</v>
      </c>
      <c r="N426" s="539">
        <v>21</v>
      </c>
      <c r="O426" s="540">
        <v>4</v>
      </c>
      <c r="P426" s="541" t="s">
        <v>140</v>
      </c>
    </row>
    <row r="427" spans="1:19" s="546" customFormat="1" ht="11.25" customHeight="1">
      <c r="A427" s="542"/>
      <c r="B427" s="542"/>
      <c r="C427" s="542"/>
      <c r="D427" s="546" t="s">
        <v>515</v>
      </c>
      <c r="E427" s="547" t="s">
        <v>1018</v>
      </c>
      <c r="G427" s="548">
        <v>45.8</v>
      </c>
      <c r="P427" s="546">
        <v>2</v>
      </c>
      <c r="Q427" s="546" t="s">
        <v>134</v>
      </c>
      <c r="R427" s="546" t="s">
        <v>516</v>
      </c>
      <c r="S427" s="546" t="s">
        <v>134</v>
      </c>
    </row>
    <row r="428" spans="1:19" s="546" customFormat="1" ht="11.25" customHeight="1">
      <c r="A428" s="542"/>
      <c r="B428" s="542"/>
      <c r="C428" s="542"/>
      <c r="D428" s="546" t="s">
        <v>515</v>
      </c>
      <c r="E428" s="547" t="s">
        <v>1019</v>
      </c>
      <c r="G428" s="548">
        <v>77</v>
      </c>
      <c r="P428" s="546">
        <v>2</v>
      </c>
      <c r="Q428" s="546" t="s">
        <v>134</v>
      </c>
      <c r="R428" s="546" t="s">
        <v>516</v>
      </c>
      <c r="S428" s="546" t="s">
        <v>134</v>
      </c>
    </row>
    <row r="429" spans="1:19" s="546" customFormat="1" ht="11.25" customHeight="1">
      <c r="A429" s="542"/>
      <c r="B429" s="542"/>
      <c r="C429" s="542"/>
      <c r="D429" s="546" t="s">
        <v>515</v>
      </c>
      <c r="E429" s="547" t="s">
        <v>1020</v>
      </c>
      <c r="G429" s="548">
        <v>81.6</v>
      </c>
      <c r="P429" s="546">
        <v>2</v>
      </c>
      <c r="Q429" s="546" t="s">
        <v>134</v>
      </c>
      <c r="R429" s="546" t="s">
        <v>516</v>
      </c>
      <c r="S429" s="546" t="s">
        <v>134</v>
      </c>
    </row>
    <row r="430" spans="1:19" s="546" customFormat="1" ht="11.25" customHeight="1">
      <c r="A430" s="542"/>
      <c r="B430" s="542"/>
      <c r="C430" s="542"/>
      <c r="D430" s="546" t="s">
        <v>515</v>
      </c>
      <c r="E430" s="547" t="s">
        <v>1021</v>
      </c>
      <c r="G430" s="548">
        <v>99</v>
      </c>
      <c r="P430" s="546">
        <v>2</v>
      </c>
      <c r="Q430" s="546" t="s">
        <v>134</v>
      </c>
      <c r="R430" s="546" t="s">
        <v>516</v>
      </c>
      <c r="S430" s="546" t="s">
        <v>134</v>
      </c>
    </row>
    <row r="431" spans="1:19" s="549" customFormat="1" ht="11.25" customHeight="1">
      <c r="A431" s="542"/>
      <c r="B431" s="542"/>
      <c r="C431" s="542"/>
      <c r="D431" s="549" t="s">
        <v>515</v>
      </c>
      <c r="E431" s="550" t="s">
        <v>517</v>
      </c>
      <c r="G431" s="551">
        <v>303.4</v>
      </c>
      <c r="P431" s="549">
        <v>2</v>
      </c>
      <c r="Q431" s="549" t="s">
        <v>134</v>
      </c>
      <c r="R431" s="549" t="s">
        <v>516</v>
      </c>
      <c r="S431" s="549" t="s">
        <v>137</v>
      </c>
    </row>
    <row r="432" spans="2:16" s="529" customFormat="1" ht="11.25" customHeight="1">
      <c r="B432" s="530" t="s">
        <v>131</v>
      </c>
      <c r="D432" s="529" t="s">
        <v>522</v>
      </c>
      <c r="E432" s="529" t="s">
        <v>523</v>
      </c>
      <c r="I432" s="531">
        <f>SUM(I433:I521)</f>
        <v>0</v>
      </c>
      <c r="K432" s="532">
        <f>SUM(K433:K521)</f>
        <v>2537.3237693200003</v>
      </c>
      <c r="M432" s="532">
        <f>SUM(M433:M521)</f>
        <v>0</v>
      </c>
      <c r="P432" s="529" t="s">
        <v>137</v>
      </c>
    </row>
    <row r="433" spans="1:16" s="541" customFormat="1" ht="22.5" customHeight="1">
      <c r="A433" s="533">
        <v>101</v>
      </c>
      <c r="B433" s="533" t="s">
        <v>138</v>
      </c>
      <c r="C433" s="533" t="s">
        <v>518</v>
      </c>
      <c r="D433" s="534" t="s">
        <v>1022</v>
      </c>
      <c r="E433" s="535" t="s">
        <v>3143</v>
      </c>
      <c r="F433" s="533" t="s">
        <v>16</v>
      </c>
      <c r="G433" s="536">
        <v>453.505</v>
      </c>
      <c r="H433" s="570"/>
      <c r="I433" s="537">
        <f>ROUND(G433*H433,2)</f>
        <v>0</v>
      </c>
      <c r="J433" s="538">
        <v>2.45329</v>
      </c>
      <c r="K433" s="536">
        <f>G433*J433</f>
        <v>1112.57928145</v>
      </c>
      <c r="L433" s="538">
        <v>0</v>
      </c>
      <c r="M433" s="536">
        <f>G433*L433</f>
        <v>0</v>
      </c>
      <c r="N433" s="539">
        <v>21</v>
      </c>
      <c r="O433" s="540">
        <v>4</v>
      </c>
      <c r="P433" s="541" t="s">
        <v>140</v>
      </c>
    </row>
    <row r="434" spans="1:19" s="543" customFormat="1" ht="11.25" customHeight="1">
      <c r="A434" s="542"/>
      <c r="B434" s="542"/>
      <c r="C434" s="542"/>
      <c r="D434" s="543" t="s">
        <v>515</v>
      </c>
      <c r="E434" s="544" t="s">
        <v>1023</v>
      </c>
      <c r="G434" s="545">
        <v>0</v>
      </c>
      <c r="P434" s="543">
        <v>2</v>
      </c>
      <c r="Q434" s="543" t="s">
        <v>134</v>
      </c>
      <c r="R434" s="543" t="s">
        <v>516</v>
      </c>
      <c r="S434" s="543" t="s">
        <v>134</v>
      </c>
    </row>
    <row r="435" spans="1:19" s="546" customFormat="1" ht="11.25" customHeight="1">
      <c r="A435" s="542"/>
      <c r="B435" s="542"/>
      <c r="C435" s="542"/>
      <c r="D435" s="546" t="s">
        <v>515</v>
      </c>
      <c r="E435" s="547" t="s">
        <v>1024</v>
      </c>
      <c r="G435" s="548">
        <v>442.705</v>
      </c>
      <c r="P435" s="546">
        <v>2</v>
      </c>
      <c r="Q435" s="546" t="s">
        <v>134</v>
      </c>
      <c r="R435" s="546" t="s">
        <v>516</v>
      </c>
      <c r="S435" s="546" t="s">
        <v>134</v>
      </c>
    </row>
    <row r="436" spans="1:19" s="546" customFormat="1" ht="11.25" customHeight="1">
      <c r="A436" s="542"/>
      <c r="B436" s="542"/>
      <c r="C436" s="542"/>
      <c r="D436" s="546" t="s">
        <v>515</v>
      </c>
      <c r="E436" s="547" t="s">
        <v>1025</v>
      </c>
      <c r="G436" s="548">
        <v>10.8</v>
      </c>
      <c r="P436" s="546">
        <v>2</v>
      </c>
      <c r="Q436" s="546" t="s">
        <v>134</v>
      </c>
      <c r="R436" s="546" t="s">
        <v>516</v>
      </c>
      <c r="S436" s="546" t="s">
        <v>134</v>
      </c>
    </row>
    <row r="437" spans="1:19" s="549" customFormat="1" ht="11.25" customHeight="1">
      <c r="A437" s="542"/>
      <c r="B437" s="542"/>
      <c r="C437" s="542"/>
      <c r="D437" s="549" t="s">
        <v>515</v>
      </c>
      <c r="E437" s="550" t="s">
        <v>517</v>
      </c>
      <c r="G437" s="551">
        <v>453.505</v>
      </c>
      <c r="P437" s="549">
        <v>2</v>
      </c>
      <c r="Q437" s="549" t="s">
        <v>134</v>
      </c>
      <c r="R437" s="549" t="s">
        <v>516</v>
      </c>
      <c r="S437" s="549" t="s">
        <v>137</v>
      </c>
    </row>
    <row r="438" spans="1:16" s="541" customFormat="1" ht="22.5" customHeight="1">
      <c r="A438" s="533">
        <v>102</v>
      </c>
      <c r="B438" s="533" t="s">
        <v>138</v>
      </c>
      <c r="C438" s="533" t="s">
        <v>518</v>
      </c>
      <c r="D438" s="534" t="s">
        <v>3144</v>
      </c>
      <c r="E438" s="535" t="s">
        <v>3145</v>
      </c>
      <c r="F438" s="533" t="s">
        <v>16</v>
      </c>
      <c r="G438" s="536">
        <v>81.37</v>
      </c>
      <c r="H438" s="570"/>
      <c r="I438" s="537">
        <f>ROUND(G438*H438,2)</f>
        <v>0</v>
      </c>
      <c r="J438" s="538">
        <v>2.45329</v>
      </c>
      <c r="K438" s="536">
        <f>G438*J438</f>
        <v>199.6242073</v>
      </c>
      <c r="L438" s="538">
        <v>0</v>
      </c>
      <c r="M438" s="536">
        <f>G438*L438</f>
        <v>0</v>
      </c>
      <c r="N438" s="539">
        <v>21</v>
      </c>
      <c r="O438" s="540">
        <v>4</v>
      </c>
      <c r="P438" s="541" t="s">
        <v>140</v>
      </c>
    </row>
    <row r="439" spans="1:19" s="543" customFormat="1" ht="11.25" customHeight="1">
      <c r="A439" s="542"/>
      <c r="B439" s="542"/>
      <c r="C439" s="542"/>
      <c r="D439" s="543" t="s">
        <v>515</v>
      </c>
      <c r="E439" s="544" t="s">
        <v>840</v>
      </c>
      <c r="G439" s="545">
        <v>0</v>
      </c>
      <c r="P439" s="543">
        <v>2</v>
      </c>
      <c r="Q439" s="543" t="s">
        <v>134</v>
      </c>
      <c r="R439" s="543" t="s">
        <v>516</v>
      </c>
      <c r="S439" s="543" t="s">
        <v>134</v>
      </c>
    </row>
    <row r="440" spans="1:19" s="546" customFormat="1" ht="22.5" customHeight="1">
      <c r="A440" s="542"/>
      <c r="B440" s="542"/>
      <c r="C440" s="542"/>
      <c r="D440" s="546" t="s">
        <v>515</v>
      </c>
      <c r="E440" s="547" t="s">
        <v>1026</v>
      </c>
      <c r="G440" s="548">
        <v>7.344</v>
      </c>
      <c r="P440" s="546">
        <v>2</v>
      </c>
      <c r="Q440" s="546" t="s">
        <v>134</v>
      </c>
      <c r="R440" s="546" t="s">
        <v>516</v>
      </c>
      <c r="S440" s="546" t="s">
        <v>134</v>
      </c>
    </row>
    <row r="441" spans="1:19" s="546" customFormat="1" ht="11.25" customHeight="1">
      <c r="A441" s="542"/>
      <c r="B441" s="542"/>
      <c r="C441" s="542"/>
      <c r="D441" s="546" t="s">
        <v>515</v>
      </c>
      <c r="E441" s="547" t="s">
        <v>1027</v>
      </c>
      <c r="G441" s="548">
        <v>7.044</v>
      </c>
      <c r="P441" s="546">
        <v>2</v>
      </c>
      <c r="Q441" s="546" t="s">
        <v>134</v>
      </c>
      <c r="R441" s="546" t="s">
        <v>516</v>
      </c>
      <c r="S441" s="546" t="s">
        <v>134</v>
      </c>
    </row>
    <row r="442" spans="1:19" s="543" customFormat="1" ht="11.25" customHeight="1">
      <c r="A442" s="542"/>
      <c r="B442" s="542"/>
      <c r="C442" s="542"/>
      <c r="D442" s="543" t="s">
        <v>515</v>
      </c>
      <c r="E442" s="544" t="s">
        <v>524</v>
      </c>
      <c r="G442" s="545">
        <v>0</v>
      </c>
      <c r="P442" s="543">
        <v>2</v>
      </c>
      <c r="Q442" s="543" t="s">
        <v>134</v>
      </c>
      <c r="R442" s="543" t="s">
        <v>516</v>
      </c>
      <c r="S442" s="543" t="s">
        <v>134</v>
      </c>
    </row>
    <row r="443" spans="1:19" s="546" customFormat="1" ht="11.25" customHeight="1">
      <c r="A443" s="542"/>
      <c r="B443" s="542"/>
      <c r="C443" s="542"/>
      <c r="D443" s="546" t="s">
        <v>515</v>
      </c>
      <c r="E443" s="547" t="s">
        <v>1028</v>
      </c>
      <c r="G443" s="548">
        <v>18.173</v>
      </c>
      <c r="P443" s="546">
        <v>2</v>
      </c>
      <c r="Q443" s="546" t="s">
        <v>134</v>
      </c>
      <c r="R443" s="546" t="s">
        <v>516</v>
      </c>
      <c r="S443" s="546" t="s">
        <v>134</v>
      </c>
    </row>
    <row r="444" spans="1:19" s="546" customFormat="1" ht="11.25" customHeight="1">
      <c r="A444" s="542"/>
      <c r="B444" s="542"/>
      <c r="C444" s="542"/>
      <c r="D444" s="546" t="s">
        <v>515</v>
      </c>
      <c r="E444" s="547" t="s">
        <v>1029</v>
      </c>
      <c r="G444" s="548">
        <v>48.809</v>
      </c>
      <c r="P444" s="546">
        <v>2</v>
      </c>
      <c r="Q444" s="546" t="s">
        <v>134</v>
      </c>
      <c r="R444" s="546" t="s">
        <v>516</v>
      </c>
      <c r="S444" s="546" t="s">
        <v>134</v>
      </c>
    </row>
    <row r="445" spans="1:19" s="549" customFormat="1" ht="11.25" customHeight="1">
      <c r="A445" s="542"/>
      <c r="B445" s="542"/>
      <c r="C445" s="542"/>
      <c r="D445" s="549" t="s">
        <v>515</v>
      </c>
      <c r="E445" s="550" t="s">
        <v>517</v>
      </c>
      <c r="G445" s="551">
        <v>81.37</v>
      </c>
      <c r="P445" s="549">
        <v>2</v>
      </c>
      <c r="Q445" s="549" t="s">
        <v>134</v>
      </c>
      <c r="R445" s="549" t="s">
        <v>516</v>
      </c>
      <c r="S445" s="549" t="s">
        <v>137</v>
      </c>
    </row>
    <row r="446" spans="1:16" s="541" customFormat="1" ht="22.5" customHeight="1">
      <c r="A446" s="533">
        <v>103</v>
      </c>
      <c r="B446" s="533" t="s">
        <v>138</v>
      </c>
      <c r="C446" s="533" t="s">
        <v>518</v>
      </c>
      <c r="D446" s="534" t="s">
        <v>1030</v>
      </c>
      <c r="E446" s="535" t="s">
        <v>1031</v>
      </c>
      <c r="F446" s="533" t="s">
        <v>16</v>
      </c>
      <c r="G446" s="536">
        <v>81.37</v>
      </c>
      <c r="H446" s="570"/>
      <c r="I446" s="537">
        <f>ROUND(G446*H446,2)</f>
        <v>0</v>
      </c>
      <c r="J446" s="538">
        <v>0</v>
      </c>
      <c r="K446" s="536">
        <f>G446*J446</f>
        <v>0</v>
      </c>
      <c r="L446" s="538">
        <v>0</v>
      </c>
      <c r="M446" s="536">
        <f>G446*L446</f>
        <v>0</v>
      </c>
      <c r="N446" s="539">
        <v>21</v>
      </c>
      <c r="O446" s="540">
        <v>4</v>
      </c>
      <c r="P446" s="541" t="s">
        <v>140</v>
      </c>
    </row>
    <row r="447" spans="1:16" s="541" customFormat="1" ht="11.25" customHeight="1">
      <c r="A447" s="533">
        <v>104</v>
      </c>
      <c r="B447" s="533" t="s">
        <v>138</v>
      </c>
      <c r="C447" s="533" t="s">
        <v>518</v>
      </c>
      <c r="D447" s="534" t="s">
        <v>1032</v>
      </c>
      <c r="E447" s="535" t="s">
        <v>1033</v>
      </c>
      <c r="F447" s="533" t="s">
        <v>16</v>
      </c>
      <c r="G447" s="536">
        <v>4.124</v>
      </c>
      <c r="H447" s="570"/>
      <c r="I447" s="537">
        <f>ROUND(G447*H447,2)</f>
        <v>0</v>
      </c>
      <c r="J447" s="538">
        <v>0</v>
      </c>
      <c r="K447" s="536">
        <f>G447*J447</f>
        <v>0</v>
      </c>
      <c r="L447" s="538">
        <v>0</v>
      </c>
      <c r="M447" s="536">
        <f>G447*L447</f>
        <v>0</v>
      </c>
      <c r="N447" s="539">
        <v>21</v>
      </c>
      <c r="O447" s="540">
        <v>4</v>
      </c>
      <c r="P447" s="541" t="s">
        <v>140</v>
      </c>
    </row>
    <row r="448" spans="1:19" s="543" customFormat="1" ht="11.25" customHeight="1">
      <c r="A448" s="542"/>
      <c r="B448" s="542"/>
      <c r="C448" s="542"/>
      <c r="D448" s="543" t="s">
        <v>515</v>
      </c>
      <c r="E448" s="544" t="s">
        <v>840</v>
      </c>
      <c r="G448" s="545">
        <v>0</v>
      </c>
      <c r="P448" s="543">
        <v>2</v>
      </c>
      <c r="Q448" s="543" t="s">
        <v>134</v>
      </c>
      <c r="R448" s="543" t="s">
        <v>516</v>
      </c>
      <c r="S448" s="543" t="s">
        <v>134</v>
      </c>
    </row>
    <row r="449" spans="1:19" s="546" customFormat="1" ht="11.25" customHeight="1">
      <c r="A449" s="542"/>
      <c r="B449" s="542"/>
      <c r="C449" s="542"/>
      <c r="D449" s="546" t="s">
        <v>515</v>
      </c>
      <c r="E449" s="547" t="s">
        <v>1034</v>
      </c>
      <c r="G449" s="548">
        <v>2.75</v>
      </c>
      <c r="P449" s="546">
        <v>2</v>
      </c>
      <c r="Q449" s="546" t="s">
        <v>134</v>
      </c>
      <c r="R449" s="546" t="s">
        <v>516</v>
      </c>
      <c r="S449" s="546" t="s">
        <v>134</v>
      </c>
    </row>
    <row r="450" spans="1:19" s="543" customFormat="1" ht="11.25" customHeight="1">
      <c r="A450" s="542"/>
      <c r="B450" s="542"/>
      <c r="C450" s="542"/>
      <c r="D450" s="543" t="s">
        <v>515</v>
      </c>
      <c r="E450" s="544" t="s">
        <v>1035</v>
      </c>
      <c r="G450" s="545">
        <v>0</v>
      </c>
      <c r="P450" s="543">
        <v>2</v>
      </c>
      <c r="Q450" s="543" t="s">
        <v>134</v>
      </c>
      <c r="R450" s="543" t="s">
        <v>516</v>
      </c>
      <c r="S450" s="543" t="s">
        <v>134</v>
      </c>
    </row>
    <row r="451" spans="1:19" s="546" customFormat="1" ht="11.25" customHeight="1">
      <c r="A451" s="542"/>
      <c r="B451" s="542"/>
      <c r="C451" s="542"/>
      <c r="D451" s="546" t="s">
        <v>515</v>
      </c>
      <c r="E451" s="547" t="s">
        <v>1036</v>
      </c>
      <c r="G451" s="548">
        <v>0.906</v>
      </c>
      <c r="P451" s="546">
        <v>2</v>
      </c>
      <c r="Q451" s="546" t="s">
        <v>134</v>
      </c>
      <c r="R451" s="546" t="s">
        <v>516</v>
      </c>
      <c r="S451" s="546" t="s">
        <v>134</v>
      </c>
    </row>
    <row r="452" spans="1:19" s="543" customFormat="1" ht="11.25" customHeight="1">
      <c r="A452" s="542"/>
      <c r="B452" s="542"/>
      <c r="C452" s="542"/>
      <c r="D452" s="543" t="s">
        <v>515</v>
      </c>
      <c r="E452" s="544" t="s">
        <v>524</v>
      </c>
      <c r="G452" s="545">
        <v>0</v>
      </c>
      <c r="P452" s="543">
        <v>2</v>
      </c>
      <c r="Q452" s="543" t="s">
        <v>134</v>
      </c>
      <c r="R452" s="543" t="s">
        <v>516</v>
      </c>
      <c r="S452" s="543" t="s">
        <v>134</v>
      </c>
    </row>
    <row r="453" spans="1:19" s="546" customFormat="1" ht="11.25" customHeight="1">
      <c r="A453" s="542"/>
      <c r="B453" s="542"/>
      <c r="C453" s="542"/>
      <c r="D453" s="546" t="s">
        <v>515</v>
      </c>
      <c r="E453" s="547" t="s">
        <v>1037</v>
      </c>
      <c r="G453" s="548">
        <v>0.468</v>
      </c>
      <c r="P453" s="546">
        <v>2</v>
      </c>
      <c r="Q453" s="546" t="s">
        <v>134</v>
      </c>
      <c r="R453" s="546" t="s">
        <v>516</v>
      </c>
      <c r="S453" s="546" t="s">
        <v>134</v>
      </c>
    </row>
    <row r="454" spans="1:19" s="549" customFormat="1" ht="11.25" customHeight="1">
      <c r="A454" s="542"/>
      <c r="B454" s="542"/>
      <c r="C454" s="542"/>
      <c r="D454" s="549" t="s">
        <v>515</v>
      </c>
      <c r="E454" s="550" t="s">
        <v>517</v>
      </c>
      <c r="G454" s="551">
        <v>4.124</v>
      </c>
      <c r="P454" s="549">
        <v>2</v>
      </c>
      <c r="Q454" s="549" t="s">
        <v>134</v>
      </c>
      <c r="R454" s="549" t="s">
        <v>516</v>
      </c>
      <c r="S454" s="549" t="s">
        <v>137</v>
      </c>
    </row>
    <row r="455" spans="1:16" s="541" customFormat="1" ht="22.5" customHeight="1">
      <c r="A455" s="533">
        <v>105</v>
      </c>
      <c r="B455" s="533" t="s">
        <v>138</v>
      </c>
      <c r="C455" s="533" t="s">
        <v>518</v>
      </c>
      <c r="D455" s="534" t="s">
        <v>1038</v>
      </c>
      <c r="E455" s="535" t="s">
        <v>1039</v>
      </c>
      <c r="F455" s="533" t="s">
        <v>16</v>
      </c>
      <c r="G455" s="536">
        <v>25.865</v>
      </c>
      <c r="H455" s="570"/>
      <c r="I455" s="537">
        <f>ROUND(G455*H455,2)</f>
        <v>0</v>
      </c>
      <c r="J455" s="538">
        <v>2.45329</v>
      </c>
      <c r="K455" s="536">
        <f>G455*J455</f>
        <v>63.454345849999996</v>
      </c>
      <c r="L455" s="538">
        <v>0</v>
      </c>
      <c r="M455" s="536">
        <f>G455*L455</f>
        <v>0</v>
      </c>
      <c r="N455" s="539">
        <v>21</v>
      </c>
      <c r="O455" s="540">
        <v>4</v>
      </c>
      <c r="P455" s="541" t="s">
        <v>140</v>
      </c>
    </row>
    <row r="456" spans="1:19" s="543" customFormat="1" ht="11.25" customHeight="1">
      <c r="A456" s="542"/>
      <c r="B456" s="542"/>
      <c r="C456" s="542"/>
      <c r="D456" s="543" t="s">
        <v>515</v>
      </c>
      <c r="E456" s="544" t="s">
        <v>1040</v>
      </c>
      <c r="G456" s="545">
        <v>0</v>
      </c>
      <c r="P456" s="543">
        <v>2</v>
      </c>
      <c r="Q456" s="543" t="s">
        <v>134</v>
      </c>
      <c r="R456" s="543" t="s">
        <v>516</v>
      </c>
      <c r="S456" s="543" t="s">
        <v>134</v>
      </c>
    </row>
    <row r="457" spans="1:19" s="546" customFormat="1" ht="22.5" customHeight="1">
      <c r="A457" s="542"/>
      <c r="B457" s="542"/>
      <c r="C457" s="542"/>
      <c r="D457" s="546" t="s">
        <v>515</v>
      </c>
      <c r="E457" s="547" t="s">
        <v>1041</v>
      </c>
      <c r="G457" s="548">
        <v>12.589</v>
      </c>
      <c r="P457" s="546">
        <v>2</v>
      </c>
      <c r="Q457" s="546" t="s">
        <v>134</v>
      </c>
      <c r="R457" s="546" t="s">
        <v>516</v>
      </c>
      <c r="S457" s="546" t="s">
        <v>134</v>
      </c>
    </row>
    <row r="458" spans="1:19" s="546" customFormat="1" ht="11.25" customHeight="1">
      <c r="A458" s="542"/>
      <c r="B458" s="542"/>
      <c r="C458" s="542"/>
      <c r="D458" s="546" t="s">
        <v>515</v>
      </c>
      <c r="E458" s="547" t="s">
        <v>1042</v>
      </c>
      <c r="G458" s="548">
        <v>12.076</v>
      </c>
      <c r="P458" s="546">
        <v>2</v>
      </c>
      <c r="Q458" s="546" t="s">
        <v>134</v>
      </c>
      <c r="R458" s="546" t="s">
        <v>516</v>
      </c>
      <c r="S458" s="546" t="s">
        <v>134</v>
      </c>
    </row>
    <row r="459" spans="1:19" s="546" customFormat="1" ht="11.25" customHeight="1">
      <c r="A459" s="542"/>
      <c r="B459" s="542"/>
      <c r="C459" s="542"/>
      <c r="D459" s="546" t="s">
        <v>515</v>
      </c>
      <c r="E459" s="547" t="s">
        <v>3146</v>
      </c>
      <c r="G459" s="548">
        <v>1.2</v>
      </c>
      <c r="P459" s="546">
        <v>2</v>
      </c>
      <c r="Q459" s="546" t="s">
        <v>134</v>
      </c>
      <c r="R459" s="546" t="s">
        <v>516</v>
      </c>
      <c r="S459" s="546" t="s">
        <v>134</v>
      </c>
    </row>
    <row r="460" spans="1:19" s="549" customFormat="1" ht="11.25" customHeight="1">
      <c r="A460" s="542"/>
      <c r="B460" s="542"/>
      <c r="C460" s="542"/>
      <c r="D460" s="549" t="s">
        <v>515</v>
      </c>
      <c r="E460" s="550" t="s">
        <v>517</v>
      </c>
      <c r="G460" s="551">
        <v>25.865</v>
      </c>
      <c r="P460" s="549">
        <v>2</v>
      </c>
      <c r="Q460" s="549" t="s">
        <v>134</v>
      </c>
      <c r="R460" s="549" t="s">
        <v>516</v>
      </c>
      <c r="S460" s="549" t="s">
        <v>137</v>
      </c>
    </row>
    <row r="461" spans="1:16" s="541" customFormat="1" ht="22.5" customHeight="1">
      <c r="A461" s="533">
        <v>106</v>
      </c>
      <c r="B461" s="533" t="s">
        <v>138</v>
      </c>
      <c r="C461" s="533" t="s">
        <v>518</v>
      </c>
      <c r="D461" s="534" t="s">
        <v>1043</v>
      </c>
      <c r="E461" s="535" t="s">
        <v>1044</v>
      </c>
      <c r="F461" s="533" t="s">
        <v>16</v>
      </c>
      <c r="G461" s="536">
        <v>25.865</v>
      </c>
      <c r="H461" s="570"/>
      <c r="I461" s="537">
        <f>ROUND(G461*H461,2)</f>
        <v>0</v>
      </c>
      <c r="J461" s="538">
        <v>0</v>
      </c>
      <c r="K461" s="536">
        <f>G461*J461</f>
        <v>0</v>
      </c>
      <c r="L461" s="538">
        <v>0</v>
      </c>
      <c r="M461" s="536">
        <f>G461*L461</f>
        <v>0</v>
      </c>
      <c r="N461" s="539">
        <v>21</v>
      </c>
      <c r="O461" s="540">
        <v>4</v>
      </c>
      <c r="P461" s="541" t="s">
        <v>140</v>
      </c>
    </row>
    <row r="462" spans="1:16" s="541" customFormat="1" ht="11.25" customHeight="1">
      <c r="A462" s="533">
        <v>107</v>
      </c>
      <c r="B462" s="533" t="s">
        <v>138</v>
      </c>
      <c r="C462" s="533" t="s">
        <v>518</v>
      </c>
      <c r="D462" s="534" t="s">
        <v>3147</v>
      </c>
      <c r="E462" s="535" t="s">
        <v>3148</v>
      </c>
      <c r="F462" s="533" t="s">
        <v>16</v>
      </c>
      <c r="G462" s="536">
        <v>12</v>
      </c>
      <c r="H462" s="570"/>
      <c r="I462" s="537">
        <f>ROUND(G462*H462,2)</f>
        <v>0</v>
      </c>
      <c r="J462" s="538">
        <v>0</v>
      </c>
      <c r="K462" s="536">
        <f>G462*J462</f>
        <v>0</v>
      </c>
      <c r="L462" s="538">
        <v>0</v>
      </c>
      <c r="M462" s="536">
        <f>G462*L462</f>
        <v>0</v>
      </c>
      <c r="N462" s="539">
        <v>21</v>
      </c>
      <c r="O462" s="540">
        <v>4</v>
      </c>
      <c r="P462" s="541" t="s">
        <v>140</v>
      </c>
    </row>
    <row r="463" spans="1:16" s="541" customFormat="1" ht="22.5" customHeight="1">
      <c r="A463" s="533">
        <v>108</v>
      </c>
      <c r="B463" s="533" t="s">
        <v>138</v>
      </c>
      <c r="C463" s="533" t="s">
        <v>518</v>
      </c>
      <c r="D463" s="534" t="s">
        <v>1045</v>
      </c>
      <c r="E463" s="535" t="s">
        <v>1046</v>
      </c>
      <c r="F463" s="533" t="s">
        <v>16</v>
      </c>
      <c r="G463" s="536">
        <v>6.642</v>
      </c>
      <c r="H463" s="570"/>
      <c r="I463" s="537">
        <f>ROUND(G463*H463,2)</f>
        <v>0</v>
      </c>
      <c r="J463" s="538">
        <v>2.45329</v>
      </c>
      <c r="K463" s="536">
        <f>G463*J463</f>
        <v>16.29475218</v>
      </c>
      <c r="L463" s="538">
        <v>0</v>
      </c>
      <c r="M463" s="536">
        <f>G463*L463</f>
        <v>0</v>
      </c>
      <c r="N463" s="539">
        <v>21</v>
      </c>
      <c r="O463" s="540">
        <v>4</v>
      </c>
      <c r="P463" s="541" t="s">
        <v>140</v>
      </c>
    </row>
    <row r="464" spans="1:19" s="543" customFormat="1" ht="11.25" customHeight="1">
      <c r="A464" s="542"/>
      <c r="B464" s="542"/>
      <c r="C464" s="542"/>
      <c r="D464" s="543" t="s">
        <v>515</v>
      </c>
      <c r="E464" s="544" t="s">
        <v>811</v>
      </c>
      <c r="G464" s="545">
        <v>0</v>
      </c>
      <c r="P464" s="543">
        <v>2</v>
      </c>
      <c r="Q464" s="543" t="s">
        <v>134</v>
      </c>
      <c r="R464" s="543" t="s">
        <v>516</v>
      </c>
      <c r="S464" s="543" t="s">
        <v>134</v>
      </c>
    </row>
    <row r="465" spans="1:19" s="546" customFormat="1" ht="11.25" customHeight="1">
      <c r="A465" s="542"/>
      <c r="B465" s="542"/>
      <c r="C465" s="542"/>
      <c r="D465" s="546" t="s">
        <v>515</v>
      </c>
      <c r="E465" s="547" t="s">
        <v>1047</v>
      </c>
      <c r="G465" s="548">
        <v>6.642</v>
      </c>
      <c r="P465" s="546">
        <v>2</v>
      </c>
      <c r="Q465" s="546" t="s">
        <v>134</v>
      </c>
      <c r="R465" s="546" t="s">
        <v>516</v>
      </c>
      <c r="S465" s="546" t="s">
        <v>134</v>
      </c>
    </row>
    <row r="466" spans="1:19" s="549" customFormat="1" ht="11.25" customHeight="1">
      <c r="A466" s="542"/>
      <c r="B466" s="542"/>
      <c r="C466" s="542"/>
      <c r="D466" s="549" t="s">
        <v>515</v>
      </c>
      <c r="E466" s="550" t="s">
        <v>517</v>
      </c>
      <c r="G466" s="551">
        <v>6.642</v>
      </c>
      <c r="P466" s="549">
        <v>2</v>
      </c>
      <c r="Q466" s="549" t="s">
        <v>134</v>
      </c>
      <c r="R466" s="549" t="s">
        <v>516</v>
      </c>
      <c r="S466" s="549" t="s">
        <v>137</v>
      </c>
    </row>
    <row r="467" spans="1:16" s="541" customFormat="1" ht="22.5" customHeight="1">
      <c r="A467" s="533">
        <v>109</v>
      </c>
      <c r="B467" s="533" t="s">
        <v>138</v>
      </c>
      <c r="C467" s="533" t="s">
        <v>518</v>
      </c>
      <c r="D467" s="534" t="s">
        <v>62</v>
      </c>
      <c r="E467" s="535" t="s">
        <v>1048</v>
      </c>
      <c r="F467" s="533" t="s">
        <v>16</v>
      </c>
      <c r="G467" s="536">
        <v>6.642</v>
      </c>
      <c r="H467" s="570"/>
      <c r="I467" s="537">
        <f>ROUND(G467*H467,2)</f>
        <v>0</v>
      </c>
      <c r="J467" s="538">
        <v>0</v>
      </c>
      <c r="K467" s="536">
        <f>G467*J467</f>
        <v>0</v>
      </c>
      <c r="L467" s="538">
        <v>0</v>
      </c>
      <c r="M467" s="536">
        <f>G467*L467</f>
        <v>0</v>
      </c>
      <c r="N467" s="539">
        <v>21</v>
      </c>
      <c r="O467" s="540">
        <v>4</v>
      </c>
      <c r="P467" s="541" t="s">
        <v>140</v>
      </c>
    </row>
    <row r="468" spans="1:16" s="541" customFormat="1" ht="11.25" customHeight="1">
      <c r="A468" s="533">
        <v>110</v>
      </c>
      <c r="B468" s="533" t="s">
        <v>138</v>
      </c>
      <c r="C468" s="533" t="s">
        <v>518</v>
      </c>
      <c r="D468" s="534" t="s">
        <v>63</v>
      </c>
      <c r="E468" s="535" t="s">
        <v>1049</v>
      </c>
      <c r="F468" s="533" t="s">
        <v>25</v>
      </c>
      <c r="G468" s="536">
        <v>5.93</v>
      </c>
      <c r="H468" s="570"/>
      <c r="I468" s="537">
        <f>ROUND(G468*H468,2)</f>
        <v>0</v>
      </c>
      <c r="J468" s="538">
        <v>1.05306</v>
      </c>
      <c r="K468" s="536">
        <f>G468*J468</f>
        <v>6.244645800000001</v>
      </c>
      <c r="L468" s="538">
        <v>0</v>
      </c>
      <c r="M468" s="536">
        <f>G468*L468</f>
        <v>0</v>
      </c>
      <c r="N468" s="539">
        <v>21</v>
      </c>
      <c r="O468" s="540">
        <v>4</v>
      </c>
      <c r="P468" s="541" t="s">
        <v>140</v>
      </c>
    </row>
    <row r="469" spans="1:19" s="543" customFormat="1" ht="11.25" customHeight="1">
      <c r="A469" s="542"/>
      <c r="B469" s="542"/>
      <c r="C469" s="542"/>
      <c r="D469" s="543" t="s">
        <v>515</v>
      </c>
      <c r="E469" s="544" t="s">
        <v>840</v>
      </c>
      <c r="G469" s="545">
        <v>0</v>
      </c>
      <c r="P469" s="543">
        <v>2</v>
      </c>
      <c r="Q469" s="543" t="s">
        <v>134</v>
      </c>
      <c r="R469" s="543" t="s">
        <v>516</v>
      </c>
      <c r="S469" s="543" t="s">
        <v>134</v>
      </c>
    </row>
    <row r="470" spans="1:19" s="546" customFormat="1" ht="22.5" customHeight="1">
      <c r="A470" s="542"/>
      <c r="B470" s="542"/>
      <c r="C470" s="542"/>
      <c r="D470" s="546" t="s">
        <v>515</v>
      </c>
      <c r="E470" s="547" t="s">
        <v>1050</v>
      </c>
      <c r="G470" s="548">
        <v>0.358</v>
      </c>
      <c r="P470" s="546">
        <v>2</v>
      </c>
      <c r="Q470" s="546" t="s">
        <v>134</v>
      </c>
      <c r="R470" s="546" t="s">
        <v>516</v>
      </c>
      <c r="S470" s="546" t="s">
        <v>134</v>
      </c>
    </row>
    <row r="471" spans="1:19" s="546" customFormat="1" ht="11.25" customHeight="1">
      <c r="A471" s="542"/>
      <c r="B471" s="542"/>
      <c r="C471" s="542"/>
      <c r="D471" s="546" t="s">
        <v>515</v>
      </c>
      <c r="E471" s="547" t="s">
        <v>1051</v>
      </c>
      <c r="G471" s="548">
        <v>0.343</v>
      </c>
      <c r="P471" s="546">
        <v>2</v>
      </c>
      <c r="Q471" s="546" t="s">
        <v>134</v>
      </c>
      <c r="R471" s="546" t="s">
        <v>516</v>
      </c>
      <c r="S471" s="546" t="s">
        <v>134</v>
      </c>
    </row>
    <row r="472" spans="1:19" s="552" customFormat="1" ht="11.25" customHeight="1">
      <c r="A472" s="542"/>
      <c r="B472" s="542"/>
      <c r="C472" s="542"/>
      <c r="D472" s="552" t="s">
        <v>515</v>
      </c>
      <c r="E472" s="553" t="s">
        <v>539</v>
      </c>
      <c r="G472" s="554">
        <v>0.701</v>
      </c>
      <c r="P472" s="552">
        <v>2</v>
      </c>
      <c r="Q472" s="552" t="s">
        <v>134</v>
      </c>
      <c r="R472" s="552" t="s">
        <v>516</v>
      </c>
      <c r="S472" s="552" t="s">
        <v>134</v>
      </c>
    </row>
    <row r="473" spans="1:19" s="543" customFormat="1" ht="11.25" customHeight="1">
      <c r="A473" s="542"/>
      <c r="B473" s="542"/>
      <c r="C473" s="542"/>
      <c r="D473" s="543" t="s">
        <v>515</v>
      </c>
      <c r="E473" s="544" t="s">
        <v>1052</v>
      </c>
      <c r="G473" s="545">
        <v>0</v>
      </c>
      <c r="P473" s="543">
        <v>2</v>
      </c>
      <c r="Q473" s="543" t="s">
        <v>134</v>
      </c>
      <c r="R473" s="543" t="s">
        <v>516</v>
      </c>
      <c r="S473" s="543" t="s">
        <v>134</v>
      </c>
    </row>
    <row r="474" spans="1:19" s="546" customFormat="1" ht="11.25" customHeight="1">
      <c r="A474" s="542"/>
      <c r="B474" s="542"/>
      <c r="C474" s="542"/>
      <c r="D474" s="546" t="s">
        <v>515</v>
      </c>
      <c r="E474" s="547" t="s">
        <v>3149</v>
      </c>
      <c r="G474" s="548">
        <v>0.733</v>
      </c>
      <c r="P474" s="546">
        <v>2</v>
      </c>
      <c r="Q474" s="546" t="s">
        <v>134</v>
      </c>
      <c r="R474" s="546" t="s">
        <v>516</v>
      </c>
      <c r="S474" s="546" t="s">
        <v>134</v>
      </c>
    </row>
    <row r="475" spans="1:19" s="543" customFormat="1" ht="11.25" customHeight="1">
      <c r="A475" s="542"/>
      <c r="B475" s="542"/>
      <c r="C475" s="542"/>
      <c r="D475" s="543" t="s">
        <v>515</v>
      </c>
      <c r="E475" s="544" t="s">
        <v>524</v>
      </c>
      <c r="G475" s="545">
        <v>0</v>
      </c>
      <c r="P475" s="543">
        <v>2</v>
      </c>
      <c r="Q475" s="543" t="s">
        <v>134</v>
      </c>
      <c r="R475" s="543" t="s">
        <v>516</v>
      </c>
      <c r="S475" s="543" t="s">
        <v>134</v>
      </c>
    </row>
    <row r="476" spans="1:19" s="546" customFormat="1" ht="22.5" customHeight="1">
      <c r="A476" s="542"/>
      <c r="B476" s="542"/>
      <c r="C476" s="542"/>
      <c r="D476" s="546" t="s">
        <v>515</v>
      </c>
      <c r="E476" s="547" t="s">
        <v>1053</v>
      </c>
      <c r="G476" s="548">
        <v>0.885</v>
      </c>
      <c r="P476" s="546">
        <v>2</v>
      </c>
      <c r="Q476" s="546" t="s">
        <v>134</v>
      </c>
      <c r="R476" s="546" t="s">
        <v>516</v>
      </c>
      <c r="S476" s="546" t="s">
        <v>134</v>
      </c>
    </row>
    <row r="477" spans="1:19" s="546" customFormat="1" ht="11.25" customHeight="1">
      <c r="A477" s="542"/>
      <c r="B477" s="542"/>
      <c r="C477" s="542"/>
      <c r="D477" s="546" t="s">
        <v>515</v>
      </c>
      <c r="E477" s="547" t="s">
        <v>1054</v>
      </c>
      <c r="G477" s="548">
        <v>3.221</v>
      </c>
      <c r="P477" s="546">
        <v>2</v>
      </c>
      <c r="Q477" s="546" t="s">
        <v>134</v>
      </c>
      <c r="R477" s="546" t="s">
        <v>516</v>
      </c>
      <c r="S477" s="546" t="s">
        <v>134</v>
      </c>
    </row>
    <row r="478" spans="1:19" s="552" customFormat="1" ht="11.25" customHeight="1">
      <c r="A478" s="542"/>
      <c r="B478" s="542"/>
      <c r="C478" s="542"/>
      <c r="D478" s="552" t="s">
        <v>515</v>
      </c>
      <c r="E478" s="553" t="s">
        <v>539</v>
      </c>
      <c r="G478" s="554">
        <v>4.839</v>
      </c>
      <c r="P478" s="552">
        <v>2</v>
      </c>
      <c r="Q478" s="552" t="s">
        <v>134</v>
      </c>
      <c r="R478" s="552" t="s">
        <v>516</v>
      </c>
      <c r="S478" s="552" t="s">
        <v>134</v>
      </c>
    </row>
    <row r="479" spans="1:19" s="543" customFormat="1" ht="11.25" customHeight="1">
      <c r="A479" s="542"/>
      <c r="B479" s="542"/>
      <c r="C479" s="542"/>
      <c r="D479" s="543" t="s">
        <v>515</v>
      </c>
      <c r="E479" s="544" t="s">
        <v>811</v>
      </c>
      <c r="G479" s="545">
        <v>0</v>
      </c>
      <c r="P479" s="543">
        <v>2</v>
      </c>
      <c r="Q479" s="543" t="s">
        <v>134</v>
      </c>
      <c r="R479" s="543" t="s">
        <v>516</v>
      </c>
      <c r="S479" s="543" t="s">
        <v>134</v>
      </c>
    </row>
    <row r="480" spans="1:19" s="546" customFormat="1" ht="11.25" customHeight="1">
      <c r="A480" s="542"/>
      <c r="B480" s="542"/>
      <c r="C480" s="542"/>
      <c r="D480" s="546" t="s">
        <v>515</v>
      </c>
      <c r="E480" s="547" t="s">
        <v>1055</v>
      </c>
      <c r="G480" s="548">
        <v>0.39</v>
      </c>
      <c r="P480" s="546">
        <v>2</v>
      </c>
      <c r="Q480" s="546" t="s">
        <v>134</v>
      </c>
      <c r="R480" s="546" t="s">
        <v>516</v>
      </c>
      <c r="S480" s="546" t="s">
        <v>134</v>
      </c>
    </row>
    <row r="481" spans="1:19" s="549" customFormat="1" ht="11.25" customHeight="1">
      <c r="A481" s="542"/>
      <c r="B481" s="542"/>
      <c r="C481" s="542"/>
      <c r="D481" s="549" t="s">
        <v>515</v>
      </c>
      <c r="E481" s="550" t="s">
        <v>517</v>
      </c>
      <c r="G481" s="551">
        <v>5.93</v>
      </c>
      <c r="P481" s="549">
        <v>2</v>
      </c>
      <c r="Q481" s="549" t="s">
        <v>134</v>
      </c>
      <c r="R481" s="549" t="s">
        <v>516</v>
      </c>
      <c r="S481" s="549" t="s">
        <v>137</v>
      </c>
    </row>
    <row r="482" spans="1:16" s="541" customFormat="1" ht="11.25" customHeight="1">
      <c r="A482" s="533">
        <v>111</v>
      </c>
      <c r="B482" s="533" t="s">
        <v>138</v>
      </c>
      <c r="C482" s="533" t="s">
        <v>518</v>
      </c>
      <c r="D482" s="534" t="s">
        <v>63</v>
      </c>
      <c r="E482" s="535" t="s">
        <v>1049</v>
      </c>
      <c r="F482" s="533" t="s">
        <v>25</v>
      </c>
      <c r="G482" s="536">
        <v>2.851</v>
      </c>
      <c r="H482" s="570"/>
      <c r="I482" s="537">
        <f>ROUND(G482*H482,2)</f>
        <v>0</v>
      </c>
      <c r="J482" s="538">
        <v>1.04143</v>
      </c>
      <c r="K482" s="536">
        <f>G482*J482</f>
        <v>2.96911693</v>
      </c>
      <c r="L482" s="538">
        <v>0</v>
      </c>
      <c r="M482" s="536">
        <f>G482*L482</f>
        <v>0</v>
      </c>
      <c r="N482" s="539">
        <v>21</v>
      </c>
      <c r="O482" s="540">
        <v>4</v>
      </c>
      <c r="P482" s="541" t="s">
        <v>140</v>
      </c>
    </row>
    <row r="483" spans="1:19" s="543" customFormat="1" ht="11.25" customHeight="1">
      <c r="A483" s="542"/>
      <c r="B483" s="542"/>
      <c r="C483" s="542"/>
      <c r="D483" s="543" t="s">
        <v>515</v>
      </c>
      <c r="E483" s="544" t="s">
        <v>1056</v>
      </c>
      <c r="G483" s="545">
        <v>0</v>
      </c>
      <c r="P483" s="543">
        <v>2</v>
      </c>
      <c r="Q483" s="543" t="s">
        <v>134</v>
      </c>
      <c r="R483" s="543" t="s">
        <v>516</v>
      </c>
      <c r="S483" s="543" t="s">
        <v>134</v>
      </c>
    </row>
    <row r="484" spans="1:19" s="546" customFormat="1" ht="11.25" customHeight="1">
      <c r="A484" s="542"/>
      <c r="B484" s="542"/>
      <c r="C484" s="542"/>
      <c r="D484" s="546" t="s">
        <v>515</v>
      </c>
      <c r="E484" s="547" t="s">
        <v>3233</v>
      </c>
      <c r="G484" s="548">
        <v>2.851</v>
      </c>
      <c r="P484" s="546">
        <v>2</v>
      </c>
      <c r="Q484" s="546" t="s">
        <v>134</v>
      </c>
      <c r="R484" s="546" t="s">
        <v>516</v>
      </c>
      <c r="S484" s="546" t="s">
        <v>134</v>
      </c>
    </row>
    <row r="485" spans="1:19" s="549" customFormat="1" ht="11.25" customHeight="1">
      <c r="A485" s="542"/>
      <c r="B485" s="542"/>
      <c r="C485" s="542"/>
      <c r="D485" s="549" t="s">
        <v>515</v>
      </c>
      <c r="E485" s="550" t="s">
        <v>517</v>
      </c>
      <c r="G485" s="551">
        <v>2.851</v>
      </c>
      <c r="P485" s="549">
        <v>2</v>
      </c>
      <c r="Q485" s="549" t="s">
        <v>134</v>
      </c>
      <c r="R485" s="549" t="s">
        <v>516</v>
      </c>
      <c r="S485" s="549" t="s">
        <v>137</v>
      </c>
    </row>
    <row r="486" spans="1:16" s="541" customFormat="1" ht="22.5" customHeight="1">
      <c r="A486" s="533">
        <v>112</v>
      </c>
      <c r="B486" s="533" t="s">
        <v>138</v>
      </c>
      <c r="C486" s="533" t="s">
        <v>518</v>
      </c>
      <c r="D486" s="534" t="s">
        <v>1057</v>
      </c>
      <c r="E486" s="535" t="s">
        <v>1058</v>
      </c>
      <c r="F486" s="533" t="s">
        <v>15</v>
      </c>
      <c r="G486" s="536">
        <v>528.82</v>
      </c>
      <c r="H486" s="570"/>
      <c r="I486" s="537">
        <f>ROUND(G486*H486,2)</f>
        <v>0</v>
      </c>
      <c r="J486" s="538">
        <v>6E-05</v>
      </c>
      <c r="K486" s="536">
        <f>G486*J486</f>
        <v>0.031729200000000006</v>
      </c>
      <c r="L486" s="538">
        <v>0</v>
      </c>
      <c r="M486" s="536">
        <f>G486*L486</f>
        <v>0</v>
      </c>
      <c r="N486" s="539">
        <v>21</v>
      </c>
      <c r="O486" s="540">
        <v>4</v>
      </c>
      <c r="P486" s="541" t="s">
        <v>140</v>
      </c>
    </row>
    <row r="487" spans="1:19" s="543" customFormat="1" ht="11.25" customHeight="1">
      <c r="A487" s="542"/>
      <c r="B487" s="542"/>
      <c r="C487" s="542"/>
      <c r="D487" s="543" t="s">
        <v>515</v>
      </c>
      <c r="E487" s="544" t="s">
        <v>840</v>
      </c>
      <c r="G487" s="545">
        <v>0</v>
      </c>
      <c r="P487" s="543">
        <v>2</v>
      </c>
      <c r="Q487" s="543" t="s">
        <v>134</v>
      </c>
      <c r="R487" s="543" t="s">
        <v>516</v>
      </c>
      <c r="S487" s="543" t="s">
        <v>134</v>
      </c>
    </row>
    <row r="488" spans="1:19" s="546" customFormat="1" ht="22.5" customHeight="1">
      <c r="A488" s="542"/>
      <c r="B488" s="542"/>
      <c r="C488" s="542"/>
      <c r="D488" s="546" t="s">
        <v>515</v>
      </c>
      <c r="E488" s="547" t="s">
        <v>1059</v>
      </c>
      <c r="G488" s="548">
        <v>260.9</v>
      </c>
      <c r="P488" s="546">
        <v>2</v>
      </c>
      <c r="Q488" s="546" t="s">
        <v>134</v>
      </c>
      <c r="R488" s="546" t="s">
        <v>516</v>
      </c>
      <c r="S488" s="546" t="s">
        <v>134</v>
      </c>
    </row>
    <row r="489" spans="1:19" s="543" customFormat="1" ht="11.25" customHeight="1">
      <c r="A489" s="542"/>
      <c r="B489" s="542"/>
      <c r="C489" s="542"/>
      <c r="D489" s="543" t="s">
        <v>515</v>
      </c>
      <c r="E489" s="544" t="s">
        <v>524</v>
      </c>
      <c r="G489" s="545">
        <v>0</v>
      </c>
      <c r="P489" s="543">
        <v>2</v>
      </c>
      <c r="Q489" s="543" t="s">
        <v>134</v>
      </c>
      <c r="R489" s="543" t="s">
        <v>516</v>
      </c>
      <c r="S489" s="543" t="s">
        <v>134</v>
      </c>
    </row>
    <row r="490" spans="1:19" s="546" customFormat="1" ht="11.25" customHeight="1">
      <c r="A490" s="542"/>
      <c r="B490" s="542"/>
      <c r="C490" s="542"/>
      <c r="D490" s="546" t="s">
        <v>515</v>
      </c>
      <c r="E490" s="547" t="s">
        <v>1060</v>
      </c>
      <c r="G490" s="548">
        <v>267.92</v>
      </c>
      <c r="P490" s="546">
        <v>2</v>
      </c>
      <c r="Q490" s="546" t="s">
        <v>134</v>
      </c>
      <c r="R490" s="546" t="s">
        <v>516</v>
      </c>
      <c r="S490" s="546" t="s">
        <v>134</v>
      </c>
    </row>
    <row r="491" spans="1:19" s="549" customFormat="1" ht="11.25" customHeight="1">
      <c r="A491" s="542"/>
      <c r="B491" s="542"/>
      <c r="C491" s="542"/>
      <c r="D491" s="549" t="s">
        <v>515</v>
      </c>
      <c r="E491" s="550" t="s">
        <v>517</v>
      </c>
      <c r="G491" s="551">
        <v>528.82</v>
      </c>
      <c r="P491" s="549">
        <v>2</v>
      </c>
      <c r="Q491" s="549" t="s">
        <v>134</v>
      </c>
      <c r="R491" s="549" t="s">
        <v>516</v>
      </c>
      <c r="S491" s="549" t="s">
        <v>137</v>
      </c>
    </row>
    <row r="492" spans="1:16" s="541" customFormat="1" ht="22.5" customHeight="1">
      <c r="A492" s="533">
        <v>113</v>
      </c>
      <c r="B492" s="533" t="s">
        <v>138</v>
      </c>
      <c r="C492" s="533" t="s">
        <v>518</v>
      </c>
      <c r="D492" s="534" t="s">
        <v>1061</v>
      </c>
      <c r="E492" s="535" t="s">
        <v>1062</v>
      </c>
      <c r="F492" s="533" t="s">
        <v>15</v>
      </c>
      <c r="G492" s="536">
        <v>171.1</v>
      </c>
      <c r="H492" s="570"/>
      <c r="I492" s="537">
        <f>ROUND(G492*H492,2)</f>
        <v>0</v>
      </c>
      <c r="J492" s="538">
        <v>8E-05</v>
      </c>
      <c r="K492" s="536">
        <f>G492*J492</f>
        <v>0.013688</v>
      </c>
      <c r="L492" s="538">
        <v>0</v>
      </c>
      <c r="M492" s="536">
        <f>G492*L492</f>
        <v>0</v>
      </c>
      <c r="N492" s="539">
        <v>21</v>
      </c>
      <c r="O492" s="540">
        <v>4</v>
      </c>
      <c r="P492" s="541" t="s">
        <v>140</v>
      </c>
    </row>
    <row r="493" spans="1:19" s="543" customFormat="1" ht="11.25" customHeight="1">
      <c r="A493" s="542"/>
      <c r="B493" s="542"/>
      <c r="C493" s="542"/>
      <c r="D493" s="543" t="s">
        <v>515</v>
      </c>
      <c r="E493" s="544" t="s">
        <v>524</v>
      </c>
      <c r="G493" s="545">
        <v>0</v>
      </c>
      <c r="P493" s="543">
        <v>2</v>
      </c>
      <c r="Q493" s="543" t="s">
        <v>134</v>
      </c>
      <c r="R493" s="543" t="s">
        <v>516</v>
      </c>
      <c r="S493" s="543" t="s">
        <v>134</v>
      </c>
    </row>
    <row r="494" spans="1:19" s="546" customFormat="1" ht="11.25" customHeight="1">
      <c r="A494" s="542"/>
      <c r="B494" s="542"/>
      <c r="C494" s="542"/>
      <c r="D494" s="546" t="s">
        <v>515</v>
      </c>
      <c r="E494" s="547" t="s">
        <v>1063</v>
      </c>
      <c r="G494" s="548">
        <v>171.1</v>
      </c>
      <c r="P494" s="546">
        <v>2</v>
      </c>
      <c r="Q494" s="546" t="s">
        <v>134</v>
      </c>
      <c r="R494" s="546" t="s">
        <v>516</v>
      </c>
      <c r="S494" s="546" t="s">
        <v>134</v>
      </c>
    </row>
    <row r="495" spans="1:19" s="549" customFormat="1" ht="11.25" customHeight="1">
      <c r="A495" s="542"/>
      <c r="B495" s="542"/>
      <c r="C495" s="542"/>
      <c r="D495" s="549" t="s">
        <v>515</v>
      </c>
      <c r="E495" s="550" t="s">
        <v>517</v>
      </c>
      <c r="G495" s="551">
        <v>171.1</v>
      </c>
      <c r="P495" s="549">
        <v>2</v>
      </c>
      <c r="Q495" s="549" t="s">
        <v>134</v>
      </c>
      <c r="R495" s="549" t="s">
        <v>516</v>
      </c>
      <c r="S495" s="549" t="s">
        <v>137</v>
      </c>
    </row>
    <row r="496" spans="1:16" s="541" customFormat="1" ht="22.5" customHeight="1">
      <c r="A496" s="533">
        <v>114</v>
      </c>
      <c r="B496" s="533" t="s">
        <v>138</v>
      </c>
      <c r="C496" s="533" t="s">
        <v>518</v>
      </c>
      <c r="D496" s="534" t="s">
        <v>1064</v>
      </c>
      <c r="E496" s="535" t="s">
        <v>1065</v>
      </c>
      <c r="F496" s="533" t="s">
        <v>15</v>
      </c>
      <c r="G496" s="536">
        <v>60</v>
      </c>
      <c r="H496" s="570"/>
      <c r="I496" s="537">
        <f>ROUND(G496*H496,2)</f>
        <v>0</v>
      </c>
      <c r="J496" s="538">
        <v>0.00012</v>
      </c>
      <c r="K496" s="536">
        <f>G496*J496</f>
        <v>0.0072</v>
      </c>
      <c r="L496" s="538">
        <v>0</v>
      </c>
      <c r="M496" s="536">
        <f>G496*L496</f>
        <v>0</v>
      </c>
      <c r="N496" s="539">
        <v>21</v>
      </c>
      <c r="O496" s="540">
        <v>4</v>
      </c>
      <c r="P496" s="541" t="s">
        <v>140</v>
      </c>
    </row>
    <row r="497" spans="1:19" s="543" customFormat="1" ht="11.25" customHeight="1">
      <c r="A497" s="542"/>
      <c r="B497" s="542"/>
      <c r="C497" s="542"/>
      <c r="D497" s="543" t="s">
        <v>515</v>
      </c>
      <c r="E497" s="544" t="s">
        <v>524</v>
      </c>
      <c r="G497" s="545">
        <v>0</v>
      </c>
      <c r="P497" s="543">
        <v>2</v>
      </c>
      <c r="Q497" s="543" t="s">
        <v>134</v>
      </c>
      <c r="R497" s="543" t="s">
        <v>516</v>
      </c>
      <c r="S497" s="543" t="s">
        <v>134</v>
      </c>
    </row>
    <row r="498" spans="1:19" s="546" customFormat="1" ht="11.25" customHeight="1">
      <c r="A498" s="542"/>
      <c r="B498" s="542"/>
      <c r="C498" s="542"/>
      <c r="D498" s="546" t="s">
        <v>515</v>
      </c>
      <c r="E498" s="547" t="s">
        <v>570</v>
      </c>
      <c r="G498" s="548">
        <v>60</v>
      </c>
      <c r="P498" s="546">
        <v>2</v>
      </c>
      <c r="Q498" s="546" t="s">
        <v>134</v>
      </c>
      <c r="R498" s="546" t="s">
        <v>516</v>
      </c>
      <c r="S498" s="546" t="s">
        <v>134</v>
      </c>
    </row>
    <row r="499" spans="1:19" s="549" customFormat="1" ht="11.25" customHeight="1">
      <c r="A499" s="542"/>
      <c r="B499" s="542"/>
      <c r="C499" s="542"/>
      <c r="D499" s="549" t="s">
        <v>515</v>
      </c>
      <c r="E499" s="550" t="s">
        <v>517</v>
      </c>
      <c r="G499" s="551">
        <v>60</v>
      </c>
      <c r="P499" s="549">
        <v>2</v>
      </c>
      <c r="Q499" s="549" t="s">
        <v>134</v>
      </c>
      <c r="R499" s="549" t="s">
        <v>516</v>
      </c>
      <c r="S499" s="549" t="s">
        <v>137</v>
      </c>
    </row>
    <row r="500" spans="1:16" s="541" customFormat="1" ht="22.5" customHeight="1">
      <c r="A500" s="533">
        <v>115</v>
      </c>
      <c r="B500" s="533" t="s">
        <v>138</v>
      </c>
      <c r="C500" s="533" t="s">
        <v>518</v>
      </c>
      <c r="D500" s="534" t="s">
        <v>1066</v>
      </c>
      <c r="E500" s="535" t="s">
        <v>1067</v>
      </c>
      <c r="F500" s="533" t="s">
        <v>15</v>
      </c>
      <c r="G500" s="536">
        <v>506.17</v>
      </c>
      <c r="H500" s="570"/>
      <c r="I500" s="537">
        <f>ROUND(G500*H500,2)</f>
        <v>0</v>
      </c>
      <c r="J500" s="538">
        <v>0.00012</v>
      </c>
      <c r="K500" s="536">
        <f>G500*J500</f>
        <v>0.06074040000000001</v>
      </c>
      <c r="L500" s="538">
        <v>0</v>
      </c>
      <c r="M500" s="536">
        <f>G500*L500</f>
        <v>0</v>
      </c>
      <c r="N500" s="539">
        <v>21</v>
      </c>
      <c r="O500" s="540">
        <v>4</v>
      </c>
      <c r="P500" s="541" t="s">
        <v>140</v>
      </c>
    </row>
    <row r="501" spans="1:19" s="543" customFormat="1" ht="11.25" customHeight="1">
      <c r="A501" s="542"/>
      <c r="B501" s="542"/>
      <c r="C501" s="542"/>
      <c r="D501" s="543" t="s">
        <v>515</v>
      </c>
      <c r="E501" s="544" t="s">
        <v>840</v>
      </c>
      <c r="G501" s="545">
        <v>0</v>
      </c>
      <c r="P501" s="543">
        <v>2</v>
      </c>
      <c r="Q501" s="543" t="s">
        <v>134</v>
      </c>
      <c r="R501" s="543" t="s">
        <v>516</v>
      </c>
      <c r="S501" s="543" t="s">
        <v>134</v>
      </c>
    </row>
    <row r="502" spans="1:19" s="546" customFormat="1" ht="11.25" customHeight="1">
      <c r="A502" s="542"/>
      <c r="B502" s="542"/>
      <c r="C502" s="542"/>
      <c r="D502" s="546" t="s">
        <v>515</v>
      </c>
      <c r="E502" s="547" t="s">
        <v>1068</v>
      </c>
      <c r="G502" s="548">
        <v>506.17</v>
      </c>
      <c r="P502" s="546">
        <v>2</v>
      </c>
      <c r="Q502" s="546" t="s">
        <v>134</v>
      </c>
      <c r="R502" s="546" t="s">
        <v>516</v>
      </c>
      <c r="S502" s="546" t="s">
        <v>134</v>
      </c>
    </row>
    <row r="503" spans="1:19" s="549" customFormat="1" ht="11.25" customHeight="1">
      <c r="A503" s="542"/>
      <c r="B503" s="542"/>
      <c r="C503" s="542"/>
      <c r="D503" s="549" t="s">
        <v>515</v>
      </c>
      <c r="E503" s="550" t="s">
        <v>517</v>
      </c>
      <c r="G503" s="551">
        <v>506.17</v>
      </c>
      <c r="P503" s="549">
        <v>2</v>
      </c>
      <c r="Q503" s="549" t="s">
        <v>134</v>
      </c>
      <c r="R503" s="549" t="s">
        <v>516</v>
      </c>
      <c r="S503" s="549" t="s">
        <v>137</v>
      </c>
    </row>
    <row r="504" spans="1:16" s="541" customFormat="1" ht="22.5" customHeight="1">
      <c r="A504" s="533">
        <v>116</v>
      </c>
      <c r="B504" s="533" t="s">
        <v>138</v>
      </c>
      <c r="C504" s="533" t="s">
        <v>518</v>
      </c>
      <c r="D504" s="534" t="s">
        <v>1069</v>
      </c>
      <c r="E504" s="535" t="s">
        <v>1070</v>
      </c>
      <c r="F504" s="533" t="s">
        <v>16</v>
      </c>
      <c r="G504" s="536">
        <v>0.064</v>
      </c>
      <c r="H504" s="570"/>
      <c r="I504" s="537">
        <f>ROUND(G504*H504,2)</f>
        <v>0</v>
      </c>
      <c r="J504" s="538">
        <v>2.95416</v>
      </c>
      <c r="K504" s="536">
        <f>G504*J504</f>
        <v>0.18906624</v>
      </c>
      <c r="L504" s="538">
        <v>0</v>
      </c>
      <c r="M504" s="536">
        <f>G504*L504</f>
        <v>0</v>
      </c>
      <c r="N504" s="539">
        <v>21</v>
      </c>
      <c r="O504" s="540">
        <v>4</v>
      </c>
      <c r="P504" s="541" t="s">
        <v>140</v>
      </c>
    </row>
    <row r="505" spans="1:19" s="546" customFormat="1" ht="11.25" customHeight="1">
      <c r="A505" s="542"/>
      <c r="B505" s="542"/>
      <c r="C505" s="542"/>
      <c r="D505" s="546" t="s">
        <v>515</v>
      </c>
      <c r="E505" s="547" t="s">
        <v>1071</v>
      </c>
      <c r="G505" s="548">
        <v>0.064</v>
      </c>
      <c r="P505" s="546">
        <v>2</v>
      </c>
      <c r="Q505" s="546" t="s">
        <v>134</v>
      </c>
      <c r="R505" s="546" t="s">
        <v>516</v>
      </c>
      <c r="S505" s="546" t="s">
        <v>134</v>
      </c>
    </row>
    <row r="506" spans="1:19" s="546" customFormat="1" ht="11.25" customHeight="1">
      <c r="A506" s="542"/>
      <c r="B506" s="542"/>
      <c r="C506" s="542"/>
      <c r="D506" s="546" t="s">
        <v>515</v>
      </c>
      <c r="E506" s="547" t="s">
        <v>515</v>
      </c>
      <c r="G506" s="548">
        <v>0</v>
      </c>
      <c r="P506" s="546">
        <v>2</v>
      </c>
      <c r="Q506" s="546" t="s">
        <v>134</v>
      </c>
      <c r="R506" s="546" t="s">
        <v>516</v>
      </c>
      <c r="S506" s="546" t="s">
        <v>134</v>
      </c>
    </row>
    <row r="507" spans="1:19" s="549" customFormat="1" ht="11.25" customHeight="1">
      <c r="A507" s="542"/>
      <c r="B507" s="542"/>
      <c r="C507" s="542"/>
      <c r="D507" s="549" t="s">
        <v>515</v>
      </c>
      <c r="E507" s="550" t="s">
        <v>517</v>
      </c>
      <c r="G507" s="551">
        <v>0.064</v>
      </c>
      <c r="P507" s="549">
        <v>2</v>
      </c>
      <c r="Q507" s="549" t="s">
        <v>134</v>
      </c>
      <c r="R507" s="549" t="s">
        <v>516</v>
      </c>
      <c r="S507" s="549" t="s">
        <v>137</v>
      </c>
    </row>
    <row r="508" spans="1:16" s="541" customFormat="1" ht="22.5" customHeight="1">
      <c r="A508" s="533">
        <v>117</v>
      </c>
      <c r="B508" s="533" t="s">
        <v>138</v>
      </c>
      <c r="C508" s="533" t="s">
        <v>518</v>
      </c>
      <c r="D508" s="534" t="s">
        <v>1072</v>
      </c>
      <c r="E508" s="535" t="s">
        <v>1073</v>
      </c>
      <c r="F508" s="533" t="s">
        <v>16</v>
      </c>
      <c r="G508" s="536">
        <v>0.247</v>
      </c>
      <c r="H508" s="570"/>
      <c r="I508" s="537">
        <f>ROUND(G508*H508,2)</f>
        <v>0</v>
      </c>
      <c r="J508" s="538">
        <v>2.67051</v>
      </c>
      <c r="K508" s="536">
        <f>G508*J508</f>
        <v>0.65961597</v>
      </c>
      <c r="L508" s="538">
        <v>0</v>
      </c>
      <c r="M508" s="536">
        <f>G508*L508</f>
        <v>0</v>
      </c>
      <c r="N508" s="539">
        <v>21</v>
      </c>
      <c r="O508" s="540">
        <v>4</v>
      </c>
      <c r="P508" s="541" t="s">
        <v>140</v>
      </c>
    </row>
    <row r="509" spans="1:19" s="546" customFormat="1" ht="11.25" customHeight="1">
      <c r="A509" s="542"/>
      <c r="B509" s="542"/>
      <c r="C509" s="542"/>
      <c r="D509" s="546" t="s">
        <v>515</v>
      </c>
      <c r="E509" s="547" t="s">
        <v>1074</v>
      </c>
      <c r="G509" s="548">
        <v>0.247</v>
      </c>
      <c r="P509" s="546">
        <v>2</v>
      </c>
      <c r="Q509" s="546" t="s">
        <v>134</v>
      </c>
      <c r="R509" s="546" t="s">
        <v>516</v>
      </c>
      <c r="S509" s="546" t="s">
        <v>134</v>
      </c>
    </row>
    <row r="510" spans="1:19" s="549" customFormat="1" ht="11.25" customHeight="1">
      <c r="A510" s="542"/>
      <c r="B510" s="542"/>
      <c r="C510" s="542"/>
      <c r="D510" s="549" t="s">
        <v>515</v>
      </c>
      <c r="E510" s="550" t="s">
        <v>517</v>
      </c>
      <c r="G510" s="551">
        <v>0.247</v>
      </c>
      <c r="P510" s="549">
        <v>2</v>
      </c>
      <c r="Q510" s="549" t="s">
        <v>134</v>
      </c>
      <c r="R510" s="549" t="s">
        <v>516</v>
      </c>
      <c r="S510" s="549" t="s">
        <v>137</v>
      </c>
    </row>
    <row r="511" spans="1:16" s="541" customFormat="1" ht="11.25" customHeight="1">
      <c r="A511" s="533">
        <v>118</v>
      </c>
      <c r="B511" s="533" t="s">
        <v>138</v>
      </c>
      <c r="C511" s="533" t="s">
        <v>518</v>
      </c>
      <c r="D511" s="534" t="s">
        <v>816</v>
      </c>
      <c r="E511" s="535" t="s">
        <v>817</v>
      </c>
      <c r="F511" s="533" t="s">
        <v>16</v>
      </c>
      <c r="G511" s="536">
        <v>31.275</v>
      </c>
      <c r="H511" s="570"/>
      <c r="I511" s="537">
        <f>ROUND(G511*H511,2)</f>
        <v>0</v>
      </c>
      <c r="J511" s="538">
        <v>2.16</v>
      </c>
      <c r="K511" s="536">
        <f>G511*J511</f>
        <v>67.554</v>
      </c>
      <c r="L511" s="538">
        <v>0</v>
      </c>
      <c r="M511" s="536">
        <f>G511*L511</f>
        <v>0</v>
      </c>
      <c r="N511" s="539">
        <v>21</v>
      </c>
      <c r="O511" s="540">
        <v>4</v>
      </c>
      <c r="P511" s="541" t="s">
        <v>140</v>
      </c>
    </row>
    <row r="512" spans="1:19" s="546" customFormat="1" ht="11.25" customHeight="1">
      <c r="A512" s="542"/>
      <c r="B512" s="542"/>
      <c r="C512" s="542"/>
      <c r="D512" s="546" t="s">
        <v>515</v>
      </c>
      <c r="E512" s="547" t="s">
        <v>1075</v>
      </c>
      <c r="G512" s="548">
        <v>31.275</v>
      </c>
      <c r="P512" s="546">
        <v>2</v>
      </c>
      <c r="Q512" s="546" t="s">
        <v>134</v>
      </c>
      <c r="R512" s="546" t="s">
        <v>516</v>
      </c>
      <c r="S512" s="546" t="s">
        <v>134</v>
      </c>
    </row>
    <row r="513" spans="1:19" s="549" customFormat="1" ht="11.25" customHeight="1">
      <c r="A513" s="542"/>
      <c r="B513" s="542"/>
      <c r="C513" s="542"/>
      <c r="D513" s="549" t="s">
        <v>515</v>
      </c>
      <c r="E513" s="550" t="s">
        <v>517</v>
      </c>
      <c r="G513" s="551">
        <v>31.275</v>
      </c>
      <c r="P513" s="549">
        <v>2</v>
      </c>
      <c r="Q513" s="549" t="s">
        <v>134</v>
      </c>
      <c r="R513" s="549" t="s">
        <v>516</v>
      </c>
      <c r="S513" s="549" t="s">
        <v>137</v>
      </c>
    </row>
    <row r="514" spans="1:16" s="541" customFormat="1" ht="22.5" customHeight="1">
      <c r="A514" s="533">
        <v>119</v>
      </c>
      <c r="B514" s="533" t="s">
        <v>138</v>
      </c>
      <c r="C514" s="533" t="s">
        <v>518</v>
      </c>
      <c r="D514" s="534" t="s">
        <v>1076</v>
      </c>
      <c r="E514" s="535" t="s">
        <v>1077</v>
      </c>
      <c r="F514" s="533" t="s">
        <v>16</v>
      </c>
      <c r="G514" s="536">
        <v>378.596</v>
      </c>
      <c r="H514" s="570"/>
      <c r="I514" s="537">
        <f>ROUND(G514*H514,2)</f>
        <v>0</v>
      </c>
      <c r="J514" s="538">
        <v>2.16</v>
      </c>
      <c r="K514" s="536">
        <f>G514*J514</f>
        <v>817.76736</v>
      </c>
      <c r="L514" s="538">
        <v>0</v>
      </c>
      <c r="M514" s="536">
        <f>G514*L514</f>
        <v>0</v>
      </c>
      <c r="N514" s="539">
        <v>21</v>
      </c>
      <c r="O514" s="540">
        <v>4</v>
      </c>
      <c r="P514" s="541" t="s">
        <v>140</v>
      </c>
    </row>
    <row r="515" spans="1:19" s="546" customFormat="1" ht="11.25" customHeight="1">
      <c r="A515" s="542"/>
      <c r="B515" s="542"/>
      <c r="C515" s="542"/>
      <c r="D515" s="546" t="s">
        <v>515</v>
      </c>
      <c r="E515" s="547" t="s">
        <v>1078</v>
      </c>
      <c r="G515" s="548">
        <v>369.596</v>
      </c>
      <c r="P515" s="546">
        <v>2</v>
      </c>
      <c r="Q515" s="546" t="s">
        <v>134</v>
      </c>
      <c r="R515" s="546" t="s">
        <v>516</v>
      </c>
      <c r="S515" s="546" t="s">
        <v>134</v>
      </c>
    </row>
    <row r="516" spans="1:19" s="546" customFormat="1" ht="11.25" customHeight="1">
      <c r="A516" s="542"/>
      <c r="B516" s="542"/>
      <c r="C516" s="542"/>
      <c r="D516" s="546" t="s">
        <v>515</v>
      </c>
      <c r="E516" s="547" t="s">
        <v>1079</v>
      </c>
      <c r="G516" s="548">
        <v>9</v>
      </c>
      <c r="P516" s="546">
        <v>2</v>
      </c>
      <c r="Q516" s="546" t="s">
        <v>134</v>
      </c>
      <c r="R516" s="546" t="s">
        <v>516</v>
      </c>
      <c r="S516" s="546" t="s">
        <v>134</v>
      </c>
    </row>
    <row r="517" spans="1:19" s="549" customFormat="1" ht="11.25" customHeight="1">
      <c r="A517" s="542"/>
      <c r="B517" s="542"/>
      <c r="C517" s="542"/>
      <c r="D517" s="549" t="s">
        <v>515</v>
      </c>
      <c r="E517" s="550" t="s">
        <v>517</v>
      </c>
      <c r="G517" s="551">
        <v>378.596</v>
      </c>
      <c r="P517" s="549">
        <v>2</v>
      </c>
      <c r="Q517" s="549" t="s">
        <v>134</v>
      </c>
      <c r="R517" s="549" t="s">
        <v>516</v>
      </c>
      <c r="S517" s="549" t="s">
        <v>137</v>
      </c>
    </row>
    <row r="518" spans="1:16" s="541" customFormat="1" ht="11.25" customHeight="1">
      <c r="A518" s="533">
        <v>120</v>
      </c>
      <c r="B518" s="533" t="s">
        <v>138</v>
      </c>
      <c r="C518" s="533" t="s">
        <v>518</v>
      </c>
      <c r="D518" s="534" t="s">
        <v>809</v>
      </c>
      <c r="E518" s="535" t="s">
        <v>810</v>
      </c>
      <c r="F518" s="533" t="s">
        <v>16</v>
      </c>
      <c r="G518" s="536">
        <v>126.199</v>
      </c>
      <c r="H518" s="570"/>
      <c r="I518" s="537">
        <f>ROUND(G518*H518,2)</f>
        <v>0</v>
      </c>
      <c r="J518" s="538">
        <v>1.98</v>
      </c>
      <c r="K518" s="536">
        <f>G518*J518</f>
        <v>249.87402</v>
      </c>
      <c r="L518" s="538">
        <v>0</v>
      </c>
      <c r="M518" s="536">
        <f>G518*L518</f>
        <v>0</v>
      </c>
      <c r="N518" s="539">
        <v>21</v>
      </c>
      <c r="O518" s="540">
        <v>4</v>
      </c>
      <c r="P518" s="541" t="s">
        <v>140</v>
      </c>
    </row>
    <row r="519" spans="1:19" s="546" customFormat="1" ht="11.25" customHeight="1">
      <c r="A519" s="542"/>
      <c r="B519" s="542"/>
      <c r="C519" s="542"/>
      <c r="D519" s="546" t="s">
        <v>515</v>
      </c>
      <c r="E519" s="547" t="s">
        <v>1080</v>
      </c>
      <c r="G519" s="548">
        <v>123.199</v>
      </c>
      <c r="P519" s="546">
        <v>2</v>
      </c>
      <c r="Q519" s="546" t="s">
        <v>134</v>
      </c>
      <c r="R519" s="546" t="s">
        <v>516</v>
      </c>
      <c r="S519" s="546" t="s">
        <v>134</v>
      </c>
    </row>
    <row r="520" spans="1:19" s="546" customFormat="1" ht="11.25" customHeight="1">
      <c r="A520" s="542"/>
      <c r="B520" s="542"/>
      <c r="C520" s="542"/>
      <c r="D520" s="546" t="s">
        <v>515</v>
      </c>
      <c r="E520" s="547" t="s">
        <v>1081</v>
      </c>
      <c r="G520" s="548">
        <v>3</v>
      </c>
      <c r="P520" s="546">
        <v>2</v>
      </c>
      <c r="Q520" s="546" t="s">
        <v>134</v>
      </c>
      <c r="R520" s="546" t="s">
        <v>516</v>
      </c>
      <c r="S520" s="546" t="s">
        <v>134</v>
      </c>
    </row>
    <row r="521" spans="1:19" s="549" customFormat="1" ht="11.25" customHeight="1">
      <c r="A521" s="542"/>
      <c r="B521" s="542"/>
      <c r="C521" s="542"/>
      <c r="D521" s="549" t="s">
        <v>515</v>
      </c>
      <c r="E521" s="550" t="s">
        <v>517</v>
      </c>
      <c r="G521" s="551">
        <v>126.199</v>
      </c>
      <c r="P521" s="549">
        <v>2</v>
      </c>
      <c r="Q521" s="549" t="s">
        <v>134</v>
      </c>
      <c r="R521" s="549" t="s">
        <v>516</v>
      </c>
      <c r="S521" s="549" t="s">
        <v>137</v>
      </c>
    </row>
    <row r="522" spans="2:16" s="529" customFormat="1" ht="11.25" customHeight="1">
      <c r="B522" s="530" t="s">
        <v>131</v>
      </c>
      <c r="D522" s="529" t="s">
        <v>288</v>
      </c>
      <c r="E522" s="529" t="s">
        <v>525</v>
      </c>
      <c r="I522" s="531">
        <f>SUM(I523:I553)</f>
        <v>0</v>
      </c>
      <c r="K522" s="532">
        <f>SUM(K523:K553)</f>
        <v>73.69027022</v>
      </c>
      <c r="M522" s="532">
        <f>SUM(M523:M553)</f>
        <v>0</v>
      </c>
      <c r="P522" s="529" t="s">
        <v>137</v>
      </c>
    </row>
    <row r="523" spans="1:16" s="541" customFormat="1" ht="11.25" customHeight="1">
      <c r="A523" s="533">
        <v>121</v>
      </c>
      <c r="B523" s="533" t="s">
        <v>138</v>
      </c>
      <c r="C523" s="533" t="s">
        <v>518</v>
      </c>
      <c r="D523" s="534" t="s">
        <v>1082</v>
      </c>
      <c r="E523" s="535" t="s">
        <v>1083</v>
      </c>
      <c r="F523" s="533" t="s">
        <v>10</v>
      </c>
      <c r="G523" s="536">
        <v>1568.38</v>
      </c>
      <c r="H523" s="570"/>
      <c r="I523" s="537">
        <f>ROUND(G523*H523,2)</f>
        <v>0</v>
      </c>
      <c r="J523" s="538">
        <v>0.00735</v>
      </c>
      <c r="K523" s="536">
        <f>G523*J523</f>
        <v>11.527593000000001</v>
      </c>
      <c r="L523" s="538">
        <v>0</v>
      </c>
      <c r="M523" s="536">
        <f>G523*L523</f>
        <v>0</v>
      </c>
      <c r="N523" s="539">
        <v>21</v>
      </c>
      <c r="O523" s="540">
        <v>4</v>
      </c>
      <c r="P523" s="541" t="s">
        <v>140</v>
      </c>
    </row>
    <row r="524" spans="1:19" s="546" customFormat="1" ht="11.25" customHeight="1">
      <c r="A524" s="542"/>
      <c r="B524" s="542"/>
      <c r="C524" s="542"/>
      <c r="D524" s="546" t="s">
        <v>515</v>
      </c>
      <c r="E524" s="547" t="s">
        <v>1084</v>
      </c>
      <c r="G524" s="548">
        <v>1568.38</v>
      </c>
      <c r="P524" s="546">
        <v>2</v>
      </c>
      <c r="Q524" s="546" t="s">
        <v>134</v>
      </c>
      <c r="R524" s="546" t="s">
        <v>516</v>
      </c>
      <c r="S524" s="546" t="s">
        <v>134</v>
      </c>
    </row>
    <row r="525" spans="1:19" s="549" customFormat="1" ht="11.25" customHeight="1">
      <c r="A525" s="542"/>
      <c r="B525" s="542"/>
      <c r="C525" s="542"/>
      <c r="D525" s="549" t="s">
        <v>515</v>
      </c>
      <c r="E525" s="550" t="s">
        <v>517</v>
      </c>
      <c r="G525" s="551">
        <v>1568.38</v>
      </c>
      <c r="P525" s="549">
        <v>2</v>
      </c>
      <c r="Q525" s="549" t="s">
        <v>134</v>
      </c>
      <c r="R525" s="549" t="s">
        <v>516</v>
      </c>
      <c r="S525" s="549" t="s">
        <v>137</v>
      </c>
    </row>
    <row r="526" spans="1:16" s="541" customFormat="1" ht="11.25" customHeight="1">
      <c r="A526" s="533">
        <v>122</v>
      </c>
      <c r="B526" s="533" t="s">
        <v>138</v>
      </c>
      <c r="C526" s="533" t="s">
        <v>518</v>
      </c>
      <c r="D526" s="534" t="s">
        <v>56</v>
      </c>
      <c r="E526" s="535" t="s">
        <v>57</v>
      </c>
      <c r="F526" s="533" t="s">
        <v>10</v>
      </c>
      <c r="G526" s="536">
        <v>1241.88</v>
      </c>
      <c r="H526" s="570"/>
      <c r="I526" s="537">
        <f>ROUND(G526*H526,2)</f>
        <v>0</v>
      </c>
      <c r="J526" s="538">
        <v>0.00489</v>
      </c>
      <c r="K526" s="536">
        <f>G526*J526</f>
        <v>6.0727932000000004</v>
      </c>
      <c r="L526" s="538">
        <v>0</v>
      </c>
      <c r="M526" s="536">
        <f>G526*L526</f>
        <v>0</v>
      </c>
      <c r="N526" s="539">
        <v>21</v>
      </c>
      <c r="O526" s="540">
        <v>4</v>
      </c>
      <c r="P526" s="541" t="s">
        <v>140</v>
      </c>
    </row>
    <row r="527" spans="1:19" s="543" customFormat="1" ht="11.25" customHeight="1">
      <c r="A527" s="542"/>
      <c r="B527" s="542"/>
      <c r="C527" s="542"/>
      <c r="D527" s="543" t="s">
        <v>515</v>
      </c>
      <c r="E527" s="544" t="s">
        <v>1085</v>
      </c>
      <c r="G527" s="545">
        <v>0</v>
      </c>
      <c r="P527" s="543">
        <v>2</v>
      </c>
      <c r="Q527" s="543" t="s">
        <v>134</v>
      </c>
      <c r="R527" s="543" t="s">
        <v>516</v>
      </c>
      <c r="S527" s="543" t="s">
        <v>134</v>
      </c>
    </row>
    <row r="528" spans="1:19" s="546" customFormat="1" ht="11.25" customHeight="1">
      <c r="A528" s="542"/>
      <c r="B528" s="542"/>
      <c r="C528" s="542"/>
      <c r="D528" s="546" t="s">
        <v>515</v>
      </c>
      <c r="E528" s="547" t="s">
        <v>1086</v>
      </c>
      <c r="G528" s="548">
        <v>1174.88</v>
      </c>
      <c r="P528" s="546">
        <v>2</v>
      </c>
      <c r="Q528" s="546" t="s">
        <v>134</v>
      </c>
      <c r="R528" s="546" t="s">
        <v>516</v>
      </c>
      <c r="S528" s="546" t="s">
        <v>134</v>
      </c>
    </row>
    <row r="529" spans="1:19" s="543" customFormat="1" ht="11.25" customHeight="1">
      <c r="A529" s="542"/>
      <c r="B529" s="542"/>
      <c r="C529" s="542"/>
      <c r="D529" s="543" t="s">
        <v>515</v>
      </c>
      <c r="E529" s="544" t="s">
        <v>3150</v>
      </c>
      <c r="G529" s="545">
        <v>0</v>
      </c>
      <c r="P529" s="543">
        <v>2</v>
      </c>
      <c r="Q529" s="543" t="s">
        <v>134</v>
      </c>
      <c r="R529" s="543" t="s">
        <v>516</v>
      </c>
      <c r="S529" s="543" t="s">
        <v>134</v>
      </c>
    </row>
    <row r="530" spans="1:19" s="546" customFormat="1" ht="11.25" customHeight="1">
      <c r="A530" s="542"/>
      <c r="B530" s="542"/>
      <c r="C530" s="542"/>
      <c r="D530" s="546" t="s">
        <v>515</v>
      </c>
      <c r="E530" s="547" t="s">
        <v>3151</v>
      </c>
      <c r="G530" s="548">
        <v>67</v>
      </c>
      <c r="P530" s="546">
        <v>2</v>
      </c>
      <c r="Q530" s="546" t="s">
        <v>134</v>
      </c>
      <c r="R530" s="546" t="s">
        <v>516</v>
      </c>
      <c r="S530" s="546" t="s">
        <v>134</v>
      </c>
    </row>
    <row r="531" spans="1:19" s="549" customFormat="1" ht="11.25" customHeight="1">
      <c r="A531" s="542"/>
      <c r="B531" s="542"/>
      <c r="C531" s="542"/>
      <c r="D531" s="549" t="s">
        <v>515</v>
      </c>
      <c r="E531" s="550" t="s">
        <v>517</v>
      </c>
      <c r="G531" s="551">
        <v>1241.88</v>
      </c>
      <c r="P531" s="549">
        <v>2</v>
      </c>
      <c r="Q531" s="549" t="s">
        <v>134</v>
      </c>
      <c r="R531" s="549" t="s">
        <v>516</v>
      </c>
      <c r="S531" s="549" t="s">
        <v>137</v>
      </c>
    </row>
    <row r="532" spans="1:16" s="541" customFormat="1" ht="11.25" customHeight="1">
      <c r="A532" s="533">
        <v>123</v>
      </c>
      <c r="B532" s="533" t="s">
        <v>138</v>
      </c>
      <c r="C532" s="533" t="s">
        <v>518</v>
      </c>
      <c r="D532" s="534" t="s">
        <v>58</v>
      </c>
      <c r="E532" s="535" t="s">
        <v>59</v>
      </c>
      <c r="F532" s="533" t="s">
        <v>10</v>
      </c>
      <c r="G532" s="536">
        <v>694.758</v>
      </c>
      <c r="H532" s="570"/>
      <c r="I532" s="537">
        <f>ROUND(G532*H532,2)</f>
        <v>0</v>
      </c>
      <c r="J532" s="538">
        <v>0.003</v>
      </c>
      <c r="K532" s="536">
        <f>G532*J532</f>
        <v>2.084274</v>
      </c>
      <c r="L532" s="538">
        <v>0</v>
      </c>
      <c r="M532" s="536">
        <f>G532*L532</f>
        <v>0</v>
      </c>
      <c r="N532" s="539">
        <v>21</v>
      </c>
      <c r="O532" s="540">
        <v>4</v>
      </c>
      <c r="P532" s="541" t="s">
        <v>140</v>
      </c>
    </row>
    <row r="533" spans="1:19" s="546" customFormat="1" ht="11.25" customHeight="1">
      <c r="A533" s="542"/>
      <c r="B533" s="542"/>
      <c r="C533" s="542"/>
      <c r="D533" s="546" t="s">
        <v>515</v>
      </c>
      <c r="E533" s="547" t="s">
        <v>1087</v>
      </c>
      <c r="G533" s="548">
        <v>1174.88</v>
      </c>
      <c r="P533" s="546">
        <v>2</v>
      </c>
      <c r="Q533" s="546" t="s">
        <v>134</v>
      </c>
      <c r="R533" s="546" t="s">
        <v>516</v>
      </c>
      <c r="S533" s="546" t="s">
        <v>134</v>
      </c>
    </row>
    <row r="534" spans="1:19" s="546" customFormat="1" ht="11.25" customHeight="1">
      <c r="A534" s="542"/>
      <c r="B534" s="542"/>
      <c r="C534" s="542"/>
      <c r="D534" s="546" t="s">
        <v>515</v>
      </c>
      <c r="E534" s="547" t="s">
        <v>1088</v>
      </c>
      <c r="G534" s="548">
        <v>-480.122</v>
      </c>
      <c r="P534" s="546">
        <v>2</v>
      </c>
      <c r="Q534" s="546" t="s">
        <v>134</v>
      </c>
      <c r="R534" s="546" t="s">
        <v>516</v>
      </c>
      <c r="S534" s="546" t="s">
        <v>134</v>
      </c>
    </row>
    <row r="535" spans="1:19" s="549" customFormat="1" ht="11.25" customHeight="1">
      <c r="A535" s="542"/>
      <c r="B535" s="542"/>
      <c r="C535" s="542"/>
      <c r="D535" s="549" t="s">
        <v>515</v>
      </c>
      <c r="E535" s="550" t="s">
        <v>517</v>
      </c>
      <c r="G535" s="551">
        <v>694.758</v>
      </c>
      <c r="P535" s="549">
        <v>2</v>
      </c>
      <c r="Q535" s="549" t="s">
        <v>134</v>
      </c>
      <c r="R535" s="549" t="s">
        <v>516</v>
      </c>
      <c r="S535" s="549" t="s">
        <v>137</v>
      </c>
    </row>
    <row r="536" spans="1:16" s="541" customFormat="1" ht="22.5" customHeight="1">
      <c r="A536" s="533">
        <v>124</v>
      </c>
      <c r="B536" s="533" t="s">
        <v>138</v>
      </c>
      <c r="C536" s="533" t="s">
        <v>518</v>
      </c>
      <c r="D536" s="534" t="s">
        <v>61</v>
      </c>
      <c r="E536" s="535" t="s">
        <v>1089</v>
      </c>
      <c r="F536" s="533" t="s">
        <v>10</v>
      </c>
      <c r="G536" s="536">
        <v>1568.384</v>
      </c>
      <c r="H536" s="570"/>
      <c r="I536" s="537">
        <f>ROUND(G536*H536,2)</f>
        <v>0</v>
      </c>
      <c r="J536" s="538">
        <v>0.01838</v>
      </c>
      <c r="K536" s="536">
        <f>G536*J536</f>
        <v>28.82689792</v>
      </c>
      <c r="L536" s="538">
        <v>0</v>
      </c>
      <c r="M536" s="536">
        <f>G536*L536</f>
        <v>0</v>
      </c>
      <c r="N536" s="539">
        <v>21</v>
      </c>
      <c r="O536" s="540">
        <v>4</v>
      </c>
      <c r="P536" s="541" t="s">
        <v>140</v>
      </c>
    </row>
    <row r="537" spans="1:19" s="543" customFormat="1" ht="11.25" customHeight="1">
      <c r="A537" s="542"/>
      <c r="B537" s="542"/>
      <c r="C537" s="542"/>
      <c r="D537" s="543" t="s">
        <v>515</v>
      </c>
      <c r="E537" s="544" t="s">
        <v>1090</v>
      </c>
      <c r="G537" s="545">
        <v>0</v>
      </c>
      <c r="P537" s="543">
        <v>2</v>
      </c>
      <c r="Q537" s="543" t="s">
        <v>134</v>
      </c>
      <c r="R537" s="543" t="s">
        <v>516</v>
      </c>
      <c r="S537" s="543" t="s">
        <v>134</v>
      </c>
    </row>
    <row r="538" spans="1:19" s="546" customFormat="1" ht="11.25" customHeight="1">
      <c r="A538" s="542"/>
      <c r="B538" s="542"/>
      <c r="C538" s="542"/>
      <c r="D538" s="546" t="s">
        <v>515</v>
      </c>
      <c r="E538" s="547" t="s">
        <v>1091</v>
      </c>
      <c r="G538" s="548">
        <v>1568.384</v>
      </c>
      <c r="P538" s="546">
        <v>2</v>
      </c>
      <c r="Q538" s="546" t="s">
        <v>134</v>
      </c>
      <c r="R538" s="546" t="s">
        <v>516</v>
      </c>
      <c r="S538" s="546" t="s">
        <v>134</v>
      </c>
    </row>
    <row r="539" spans="1:19" s="552" customFormat="1" ht="11.25" customHeight="1">
      <c r="A539" s="542"/>
      <c r="B539" s="542"/>
      <c r="C539" s="542"/>
      <c r="D539" s="552" t="s">
        <v>515</v>
      </c>
      <c r="E539" s="553" t="s">
        <v>539</v>
      </c>
      <c r="G539" s="554">
        <v>1568.384</v>
      </c>
      <c r="P539" s="552">
        <v>2</v>
      </c>
      <c r="Q539" s="552" t="s">
        <v>134</v>
      </c>
      <c r="R539" s="552" t="s">
        <v>516</v>
      </c>
      <c r="S539" s="552" t="s">
        <v>134</v>
      </c>
    </row>
    <row r="540" spans="1:19" s="549" customFormat="1" ht="11.25" customHeight="1">
      <c r="A540" s="542"/>
      <c r="B540" s="542"/>
      <c r="C540" s="542"/>
      <c r="D540" s="549" t="s">
        <v>515</v>
      </c>
      <c r="E540" s="550" t="s">
        <v>517</v>
      </c>
      <c r="G540" s="551">
        <v>1568.384</v>
      </c>
      <c r="P540" s="549">
        <v>2</v>
      </c>
      <c r="Q540" s="549" t="s">
        <v>134</v>
      </c>
      <c r="R540" s="549" t="s">
        <v>516</v>
      </c>
      <c r="S540" s="549" t="s">
        <v>137</v>
      </c>
    </row>
    <row r="541" spans="1:16" s="541" customFormat="1" ht="11.25" customHeight="1">
      <c r="A541" s="533">
        <v>125</v>
      </c>
      <c r="B541" s="533" t="s">
        <v>138</v>
      </c>
      <c r="C541" s="533" t="s">
        <v>518</v>
      </c>
      <c r="D541" s="534" t="s">
        <v>1092</v>
      </c>
      <c r="E541" s="535" t="s">
        <v>1093</v>
      </c>
      <c r="F541" s="533" t="s">
        <v>10</v>
      </c>
      <c r="G541" s="536">
        <v>691.21</v>
      </c>
      <c r="H541" s="570"/>
      <c r="I541" s="537">
        <f>ROUND(G541*H541,2)</f>
        <v>0</v>
      </c>
      <c r="J541" s="538">
        <v>0.00735</v>
      </c>
      <c r="K541" s="536">
        <f>G541*J541</f>
        <v>5.0803935000000005</v>
      </c>
      <c r="L541" s="538">
        <v>0</v>
      </c>
      <c r="M541" s="536">
        <f>G541*L541</f>
        <v>0</v>
      </c>
      <c r="N541" s="539">
        <v>21</v>
      </c>
      <c r="O541" s="540">
        <v>4</v>
      </c>
      <c r="P541" s="541" t="s">
        <v>140</v>
      </c>
    </row>
    <row r="542" spans="1:19" s="546" customFormat="1" ht="11.25" customHeight="1">
      <c r="A542" s="542"/>
      <c r="B542" s="542"/>
      <c r="C542" s="542"/>
      <c r="D542" s="546" t="s">
        <v>515</v>
      </c>
      <c r="E542" s="547" t="s">
        <v>1094</v>
      </c>
      <c r="G542" s="548">
        <v>627.37</v>
      </c>
      <c r="P542" s="546">
        <v>2</v>
      </c>
      <c r="Q542" s="546" t="s">
        <v>134</v>
      </c>
      <c r="R542" s="546" t="s">
        <v>516</v>
      </c>
      <c r="S542" s="546" t="s">
        <v>134</v>
      </c>
    </row>
    <row r="543" spans="1:19" s="546" customFormat="1" ht="11.25" customHeight="1">
      <c r="A543" s="542"/>
      <c r="B543" s="542"/>
      <c r="C543" s="542"/>
      <c r="D543" s="546" t="s">
        <v>515</v>
      </c>
      <c r="E543" s="547" t="s">
        <v>1095</v>
      </c>
      <c r="G543" s="548">
        <v>63.84</v>
      </c>
      <c r="P543" s="546">
        <v>2</v>
      </c>
      <c r="Q543" s="546" t="s">
        <v>134</v>
      </c>
      <c r="R543" s="546" t="s">
        <v>516</v>
      </c>
      <c r="S543" s="546" t="s">
        <v>134</v>
      </c>
    </row>
    <row r="544" spans="1:19" s="549" customFormat="1" ht="11.25" customHeight="1">
      <c r="A544" s="542"/>
      <c r="B544" s="542"/>
      <c r="C544" s="542"/>
      <c r="D544" s="549" t="s">
        <v>515</v>
      </c>
      <c r="E544" s="550" t="s">
        <v>517</v>
      </c>
      <c r="G544" s="551">
        <v>691.21</v>
      </c>
      <c r="P544" s="549">
        <v>2</v>
      </c>
      <c r="Q544" s="549" t="s">
        <v>134</v>
      </c>
      <c r="R544" s="549" t="s">
        <v>516</v>
      </c>
      <c r="S544" s="549" t="s">
        <v>137</v>
      </c>
    </row>
    <row r="545" spans="1:16" s="541" customFormat="1" ht="22.5" customHeight="1">
      <c r="A545" s="533">
        <v>126</v>
      </c>
      <c r="B545" s="533" t="s">
        <v>138</v>
      </c>
      <c r="C545" s="533" t="s">
        <v>518</v>
      </c>
      <c r="D545" s="534" t="s">
        <v>54</v>
      </c>
      <c r="E545" s="535" t="s">
        <v>55</v>
      </c>
      <c r="F545" s="533" t="s">
        <v>10</v>
      </c>
      <c r="G545" s="536">
        <v>691.21</v>
      </c>
      <c r="H545" s="570"/>
      <c r="I545" s="537">
        <f>ROUND(G545*H545,2)</f>
        <v>0</v>
      </c>
      <c r="J545" s="538">
        <v>0.01838</v>
      </c>
      <c r="K545" s="536">
        <f>G545*J545</f>
        <v>12.704439800000001</v>
      </c>
      <c r="L545" s="538">
        <v>0</v>
      </c>
      <c r="M545" s="536">
        <f>G545*L545</f>
        <v>0</v>
      </c>
      <c r="N545" s="539">
        <v>21</v>
      </c>
      <c r="O545" s="540">
        <v>4</v>
      </c>
      <c r="P545" s="541" t="s">
        <v>140</v>
      </c>
    </row>
    <row r="546" spans="1:19" s="543" customFormat="1" ht="11.25" customHeight="1">
      <c r="A546" s="542"/>
      <c r="B546" s="542"/>
      <c r="C546" s="542"/>
      <c r="D546" s="543" t="s">
        <v>515</v>
      </c>
      <c r="E546" s="544" t="s">
        <v>840</v>
      </c>
      <c r="G546" s="545">
        <v>0</v>
      </c>
      <c r="P546" s="543">
        <v>2</v>
      </c>
      <c r="Q546" s="543" t="s">
        <v>134</v>
      </c>
      <c r="R546" s="543" t="s">
        <v>516</v>
      </c>
      <c r="S546" s="543" t="s">
        <v>134</v>
      </c>
    </row>
    <row r="547" spans="1:19" s="546" customFormat="1" ht="11.25" customHeight="1">
      <c r="A547" s="542"/>
      <c r="B547" s="542"/>
      <c r="C547" s="542"/>
      <c r="D547" s="546" t="s">
        <v>515</v>
      </c>
      <c r="E547" s="547" t="s">
        <v>1094</v>
      </c>
      <c r="G547" s="548">
        <v>627.37</v>
      </c>
      <c r="P547" s="546">
        <v>2</v>
      </c>
      <c r="Q547" s="546" t="s">
        <v>134</v>
      </c>
      <c r="R547" s="546" t="s">
        <v>516</v>
      </c>
      <c r="S547" s="546" t="s">
        <v>134</v>
      </c>
    </row>
    <row r="548" spans="1:19" s="546" customFormat="1" ht="11.25" customHeight="1">
      <c r="A548" s="542"/>
      <c r="B548" s="542"/>
      <c r="C548" s="542"/>
      <c r="D548" s="546" t="s">
        <v>515</v>
      </c>
      <c r="E548" s="547" t="s">
        <v>1095</v>
      </c>
      <c r="G548" s="548">
        <v>63.84</v>
      </c>
      <c r="P548" s="546">
        <v>2</v>
      </c>
      <c r="Q548" s="546" t="s">
        <v>134</v>
      </c>
      <c r="R548" s="546" t="s">
        <v>516</v>
      </c>
      <c r="S548" s="546" t="s">
        <v>134</v>
      </c>
    </row>
    <row r="549" spans="1:19" s="549" customFormat="1" ht="11.25" customHeight="1">
      <c r="A549" s="542"/>
      <c r="B549" s="542"/>
      <c r="C549" s="542"/>
      <c r="D549" s="549" t="s">
        <v>515</v>
      </c>
      <c r="E549" s="550" t="s">
        <v>517</v>
      </c>
      <c r="G549" s="551">
        <v>691.21</v>
      </c>
      <c r="P549" s="549">
        <v>2</v>
      </c>
      <c r="Q549" s="549" t="s">
        <v>134</v>
      </c>
      <c r="R549" s="549" t="s">
        <v>516</v>
      </c>
      <c r="S549" s="549" t="s">
        <v>137</v>
      </c>
    </row>
    <row r="550" spans="1:16" s="541" customFormat="1" ht="11.25" customHeight="1">
      <c r="A550" s="533">
        <v>127</v>
      </c>
      <c r="B550" s="533" t="s">
        <v>138</v>
      </c>
      <c r="C550" s="533" t="s">
        <v>518</v>
      </c>
      <c r="D550" s="534" t="s">
        <v>60</v>
      </c>
      <c r="E550" s="535" t="s">
        <v>1096</v>
      </c>
      <c r="F550" s="533" t="s">
        <v>10</v>
      </c>
      <c r="G550" s="536">
        <v>480.122</v>
      </c>
      <c r="H550" s="570"/>
      <c r="I550" s="537">
        <f>ROUND(G550*H550,2)</f>
        <v>0</v>
      </c>
      <c r="J550" s="538">
        <v>0.0154</v>
      </c>
      <c r="K550" s="536">
        <f>G550*J550</f>
        <v>7.3938788</v>
      </c>
      <c r="L550" s="538">
        <v>0</v>
      </c>
      <c r="M550" s="536">
        <f>G550*L550</f>
        <v>0</v>
      </c>
      <c r="N550" s="539">
        <v>21</v>
      </c>
      <c r="O550" s="540">
        <v>4</v>
      </c>
      <c r="P550" s="541" t="s">
        <v>140</v>
      </c>
    </row>
    <row r="551" spans="1:19" s="543" customFormat="1" ht="11.25" customHeight="1">
      <c r="A551" s="542"/>
      <c r="B551" s="542"/>
      <c r="C551" s="542"/>
      <c r="D551" s="543" t="s">
        <v>515</v>
      </c>
      <c r="E551" s="544" t="s">
        <v>1097</v>
      </c>
      <c r="G551" s="545">
        <v>0</v>
      </c>
      <c r="P551" s="543">
        <v>2</v>
      </c>
      <c r="Q551" s="543" t="s">
        <v>134</v>
      </c>
      <c r="R551" s="543" t="s">
        <v>516</v>
      </c>
      <c r="S551" s="543" t="s">
        <v>134</v>
      </c>
    </row>
    <row r="552" spans="1:19" s="546" customFormat="1" ht="11.25" customHeight="1">
      <c r="A552" s="542"/>
      <c r="B552" s="542"/>
      <c r="C552" s="542"/>
      <c r="D552" s="546" t="s">
        <v>515</v>
      </c>
      <c r="E552" s="547" t="s">
        <v>1098</v>
      </c>
      <c r="G552" s="548">
        <v>480.122</v>
      </c>
      <c r="P552" s="546">
        <v>2</v>
      </c>
      <c r="Q552" s="546" t="s">
        <v>134</v>
      </c>
      <c r="R552" s="546" t="s">
        <v>516</v>
      </c>
      <c r="S552" s="546" t="s">
        <v>134</v>
      </c>
    </row>
    <row r="553" spans="1:19" s="549" customFormat="1" ht="11.25" customHeight="1">
      <c r="A553" s="542"/>
      <c r="B553" s="542"/>
      <c r="C553" s="542"/>
      <c r="D553" s="549" t="s">
        <v>515</v>
      </c>
      <c r="E553" s="550" t="s">
        <v>517</v>
      </c>
      <c r="G553" s="551">
        <v>480.122</v>
      </c>
      <c r="P553" s="549">
        <v>2</v>
      </c>
      <c r="Q553" s="549" t="s">
        <v>134</v>
      </c>
      <c r="R553" s="549" t="s">
        <v>516</v>
      </c>
      <c r="S553" s="549" t="s">
        <v>137</v>
      </c>
    </row>
    <row r="554" spans="2:16" s="529" customFormat="1" ht="11.25" customHeight="1">
      <c r="B554" s="530" t="s">
        <v>131</v>
      </c>
      <c r="D554" s="529" t="s">
        <v>526</v>
      </c>
      <c r="E554" s="529" t="s">
        <v>527</v>
      </c>
      <c r="I554" s="531">
        <f>SUM(I555:I596)</f>
        <v>0</v>
      </c>
      <c r="K554" s="532">
        <f>SUM(K555:K596)</f>
        <v>2.3137800000000004</v>
      </c>
      <c r="M554" s="532">
        <f>SUM(M555:M596)</f>
        <v>0</v>
      </c>
      <c r="P554" s="529" t="s">
        <v>137</v>
      </c>
    </row>
    <row r="555" spans="1:16" s="541" customFormat="1" ht="22.5" customHeight="1">
      <c r="A555" s="533">
        <v>128</v>
      </c>
      <c r="B555" s="533" t="s">
        <v>138</v>
      </c>
      <c r="C555" s="533" t="s">
        <v>518</v>
      </c>
      <c r="D555" s="534" t="s">
        <v>528</v>
      </c>
      <c r="E555" s="535" t="s">
        <v>1099</v>
      </c>
      <c r="F555" s="533" t="s">
        <v>8</v>
      </c>
      <c r="G555" s="536">
        <v>49</v>
      </c>
      <c r="H555" s="570"/>
      <c r="I555" s="537">
        <f>ROUND(G555*H555,2)</f>
        <v>0</v>
      </c>
      <c r="J555" s="538">
        <v>0.01698</v>
      </c>
      <c r="K555" s="536">
        <f>G555*J555</f>
        <v>0.83202</v>
      </c>
      <c r="L555" s="538">
        <v>0</v>
      </c>
      <c r="M555" s="536">
        <f>G555*L555</f>
        <v>0</v>
      </c>
      <c r="N555" s="539">
        <v>21</v>
      </c>
      <c r="O555" s="540">
        <v>4</v>
      </c>
      <c r="P555" s="541" t="s">
        <v>140</v>
      </c>
    </row>
    <row r="556" spans="1:19" s="546" customFormat="1" ht="11.25" customHeight="1">
      <c r="A556" s="542"/>
      <c r="B556" s="542"/>
      <c r="C556" s="542"/>
      <c r="D556" s="546" t="s">
        <v>515</v>
      </c>
      <c r="E556" s="547" t="s">
        <v>1100</v>
      </c>
      <c r="G556" s="548">
        <v>49</v>
      </c>
      <c r="P556" s="546">
        <v>2</v>
      </c>
      <c r="Q556" s="546" t="s">
        <v>134</v>
      </c>
      <c r="R556" s="546" t="s">
        <v>516</v>
      </c>
      <c r="S556" s="546" t="s">
        <v>134</v>
      </c>
    </row>
    <row r="557" spans="1:19" s="549" customFormat="1" ht="11.25" customHeight="1">
      <c r="A557" s="542"/>
      <c r="B557" s="542"/>
      <c r="C557" s="542"/>
      <c r="D557" s="549" t="s">
        <v>515</v>
      </c>
      <c r="E557" s="550" t="s">
        <v>517</v>
      </c>
      <c r="G557" s="551">
        <v>49</v>
      </c>
      <c r="P557" s="549">
        <v>2</v>
      </c>
      <c r="Q557" s="549" t="s">
        <v>134</v>
      </c>
      <c r="R557" s="549" t="s">
        <v>516</v>
      </c>
      <c r="S557" s="549" t="s">
        <v>137</v>
      </c>
    </row>
    <row r="558" spans="1:16" s="563" customFormat="1" ht="22.5" customHeight="1">
      <c r="A558" s="555">
        <v>129</v>
      </c>
      <c r="B558" s="555" t="s">
        <v>141</v>
      </c>
      <c r="C558" s="555" t="s">
        <v>142</v>
      </c>
      <c r="D558" s="556" t="s">
        <v>1101</v>
      </c>
      <c r="E558" s="557" t="s">
        <v>1102</v>
      </c>
      <c r="F558" s="555" t="s">
        <v>8</v>
      </c>
      <c r="G558" s="558">
        <v>3</v>
      </c>
      <c r="H558" s="571"/>
      <c r="I558" s="559">
        <f>ROUND(G558*H558,2)</f>
        <v>0</v>
      </c>
      <c r="J558" s="560">
        <v>0.03024</v>
      </c>
      <c r="K558" s="558">
        <f>G558*J558</f>
        <v>0.09072</v>
      </c>
      <c r="L558" s="560">
        <v>0</v>
      </c>
      <c r="M558" s="558">
        <f>G558*L558</f>
        <v>0</v>
      </c>
      <c r="N558" s="561">
        <v>21</v>
      </c>
      <c r="O558" s="562">
        <v>8</v>
      </c>
      <c r="P558" s="563" t="s">
        <v>140</v>
      </c>
    </row>
    <row r="559" spans="1:19" s="546" customFormat="1" ht="11.25" customHeight="1">
      <c r="A559" s="542"/>
      <c r="B559" s="542"/>
      <c r="C559" s="542"/>
      <c r="D559" s="546" t="s">
        <v>515</v>
      </c>
      <c r="E559" s="547" t="s">
        <v>208</v>
      </c>
      <c r="G559" s="548">
        <v>3</v>
      </c>
      <c r="P559" s="546">
        <v>2</v>
      </c>
      <c r="Q559" s="546" t="s">
        <v>134</v>
      </c>
      <c r="R559" s="546" t="s">
        <v>516</v>
      </c>
      <c r="S559" s="546" t="s">
        <v>134</v>
      </c>
    </row>
    <row r="560" spans="1:19" s="549" customFormat="1" ht="11.25" customHeight="1">
      <c r="A560" s="542"/>
      <c r="B560" s="542"/>
      <c r="C560" s="542"/>
      <c r="D560" s="549" t="s">
        <v>515</v>
      </c>
      <c r="E560" s="550" t="s">
        <v>517</v>
      </c>
      <c r="G560" s="551">
        <v>3</v>
      </c>
      <c r="P560" s="549">
        <v>2</v>
      </c>
      <c r="Q560" s="549" t="s">
        <v>134</v>
      </c>
      <c r="R560" s="549" t="s">
        <v>516</v>
      </c>
      <c r="S560" s="549" t="s">
        <v>137</v>
      </c>
    </row>
    <row r="561" spans="1:16" s="563" customFormat="1" ht="22.5" customHeight="1">
      <c r="A561" s="555">
        <v>130</v>
      </c>
      <c r="B561" s="555" t="s">
        <v>141</v>
      </c>
      <c r="C561" s="555" t="s">
        <v>142</v>
      </c>
      <c r="D561" s="556" t="s">
        <v>1103</v>
      </c>
      <c r="E561" s="557" t="s">
        <v>1104</v>
      </c>
      <c r="F561" s="555" t="s">
        <v>8</v>
      </c>
      <c r="G561" s="558">
        <v>1</v>
      </c>
      <c r="H561" s="571"/>
      <c r="I561" s="559">
        <f>ROUND(G561*H561,2)</f>
        <v>0</v>
      </c>
      <c r="J561" s="560">
        <v>0.03024</v>
      </c>
      <c r="K561" s="558">
        <f>G561*J561</f>
        <v>0.03024</v>
      </c>
      <c r="L561" s="560">
        <v>0</v>
      </c>
      <c r="M561" s="558">
        <f>G561*L561</f>
        <v>0</v>
      </c>
      <c r="N561" s="561">
        <v>21</v>
      </c>
      <c r="O561" s="562">
        <v>8</v>
      </c>
      <c r="P561" s="563" t="s">
        <v>140</v>
      </c>
    </row>
    <row r="562" spans="1:19" s="546" customFormat="1" ht="11.25" customHeight="1">
      <c r="A562" s="542"/>
      <c r="B562" s="542"/>
      <c r="C562" s="542"/>
      <c r="D562" s="546" t="s">
        <v>515</v>
      </c>
      <c r="E562" s="547" t="s">
        <v>137</v>
      </c>
      <c r="G562" s="548">
        <v>1</v>
      </c>
      <c r="P562" s="546">
        <v>2</v>
      </c>
      <c r="Q562" s="546" t="s">
        <v>134</v>
      </c>
      <c r="R562" s="546" t="s">
        <v>516</v>
      </c>
      <c r="S562" s="546" t="s">
        <v>134</v>
      </c>
    </row>
    <row r="563" spans="1:19" s="549" customFormat="1" ht="11.25" customHeight="1">
      <c r="A563" s="542"/>
      <c r="B563" s="542"/>
      <c r="C563" s="542"/>
      <c r="D563" s="549" t="s">
        <v>515</v>
      </c>
      <c r="E563" s="550" t="s">
        <v>517</v>
      </c>
      <c r="G563" s="551">
        <v>1</v>
      </c>
      <c r="P563" s="549">
        <v>2</v>
      </c>
      <c r="Q563" s="549" t="s">
        <v>134</v>
      </c>
      <c r="R563" s="549" t="s">
        <v>516</v>
      </c>
      <c r="S563" s="549" t="s">
        <v>137</v>
      </c>
    </row>
    <row r="564" spans="1:16" s="563" customFormat="1" ht="22.5" customHeight="1">
      <c r="A564" s="555">
        <v>131</v>
      </c>
      <c r="B564" s="555" t="s">
        <v>141</v>
      </c>
      <c r="C564" s="555" t="s">
        <v>142</v>
      </c>
      <c r="D564" s="556" t="s">
        <v>1105</v>
      </c>
      <c r="E564" s="557" t="s">
        <v>1106</v>
      </c>
      <c r="F564" s="555" t="s">
        <v>8</v>
      </c>
      <c r="G564" s="558">
        <v>7</v>
      </c>
      <c r="H564" s="571"/>
      <c r="I564" s="559">
        <f>ROUND(G564*H564,2)</f>
        <v>0</v>
      </c>
      <c r="J564" s="560">
        <v>0.03024</v>
      </c>
      <c r="K564" s="558">
        <f>G564*J564</f>
        <v>0.21168</v>
      </c>
      <c r="L564" s="560">
        <v>0</v>
      </c>
      <c r="M564" s="558">
        <f>G564*L564</f>
        <v>0</v>
      </c>
      <c r="N564" s="561">
        <v>21</v>
      </c>
      <c r="O564" s="562">
        <v>8</v>
      </c>
      <c r="P564" s="563" t="s">
        <v>140</v>
      </c>
    </row>
    <row r="565" spans="1:19" s="546" customFormat="1" ht="11.25" customHeight="1">
      <c r="A565" s="542"/>
      <c r="B565" s="542"/>
      <c r="C565" s="542"/>
      <c r="D565" s="546" t="s">
        <v>515</v>
      </c>
      <c r="E565" s="547" t="s">
        <v>1107</v>
      </c>
      <c r="G565" s="548">
        <v>7</v>
      </c>
      <c r="P565" s="546">
        <v>2</v>
      </c>
      <c r="Q565" s="546" t="s">
        <v>134</v>
      </c>
      <c r="R565" s="546" t="s">
        <v>516</v>
      </c>
      <c r="S565" s="546" t="s">
        <v>134</v>
      </c>
    </row>
    <row r="566" spans="1:19" s="549" customFormat="1" ht="11.25" customHeight="1">
      <c r="A566" s="542"/>
      <c r="B566" s="542"/>
      <c r="C566" s="542"/>
      <c r="D566" s="549" t="s">
        <v>515</v>
      </c>
      <c r="E566" s="550" t="s">
        <v>517</v>
      </c>
      <c r="G566" s="551">
        <v>7</v>
      </c>
      <c r="P566" s="549">
        <v>2</v>
      </c>
      <c r="Q566" s="549" t="s">
        <v>134</v>
      </c>
      <c r="R566" s="549" t="s">
        <v>516</v>
      </c>
      <c r="S566" s="549" t="s">
        <v>137</v>
      </c>
    </row>
    <row r="567" spans="1:16" s="563" customFormat="1" ht="22.5" customHeight="1">
      <c r="A567" s="555">
        <v>132</v>
      </c>
      <c r="B567" s="555" t="s">
        <v>141</v>
      </c>
      <c r="C567" s="555" t="s">
        <v>142</v>
      </c>
      <c r="D567" s="556" t="s">
        <v>1108</v>
      </c>
      <c r="E567" s="557" t="s">
        <v>1109</v>
      </c>
      <c r="F567" s="555" t="s">
        <v>8</v>
      </c>
      <c r="G567" s="558">
        <v>8</v>
      </c>
      <c r="H567" s="571"/>
      <c r="I567" s="559">
        <f>ROUND(G567*H567,2)</f>
        <v>0</v>
      </c>
      <c r="J567" s="560">
        <v>0.03024</v>
      </c>
      <c r="K567" s="558">
        <f>G567*J567</f>
        <v>0.24192</v>
      </c>
      <c r="L567" s="560">
        <v>0</v>
      </c>
      <c r="M567" s="558">
        <f>G567*L567</f>
        <v>0</v>
      </c>
      <c r="N567" s="561">
        <v>21</v>
      </c>
      <c r="O567" s="562">
        <v>8</v>
      </c>
      <c r="P567" s="563" t="s">
        <v>140</v>
      </c>
    </row>
    <row r="568" spans="1:19" s="546" customFormat="1" ht="11.25" customHeight="1">
      <c r="A568" s="542"/>
      <c r="B568" s="542"/>
      <c r="C568" s="542"/>
      <c r="D568" s="546" t="s">
        <v>515</v>
      </c>
      <c r="E568" s="547" t="s">
        <v>135</v>
      </c>
      <c r="G568" s="548">
        <v>8</v>
      </c>
      <c r="P568" s="546">
        <v>2</v>
      </c>
      <c r="Q568" s="546" t="s">
        <v>134</v>
      </c>
      <c r="R568" s="546" t="s">
        <v>516</v>
      </c>
      <c r="S568" s="546" t="s">
        <v>134</v>
      </c>
    </row>
    <row r="569" spans="1:19" s="549" customFormat="1" ht="11.25" customHeight="1">
      <c r="A569" s="542"/>
      <c r="B569" s="542"/>
      <c r="C569" s="542"/>
      <c r="D569" s="549" t="s">
        <v>515</v>
      </c>
      <c r="E569" s="550" t="s">
        <v>517</v>
      </c>
      <c r="G569" s="551">
        <v>8</v>
      </c>
      <c r="P569" s="549">
        <v>2</v>
      </c>
      <c r="Q569" s="549" t="s">
        <v>134</v>
      </c>
      <c r="R569" s="549" t="s">
        <v>516</v>
      </c>
      <c r="S569" s="549" t="s">
        <v>137</v>
      </c>
    </row>
    <row r="570" spans="1:16" s="563" customFormat="1" ht="22.5" customHeight="1">
      <c r="A570" s="555">
        <v>133</v>
      </c>
      <c r="B570" s="555" t="s">
        <v>141</v>
      </c>
      <c r="C570" s="555" t="s">
        <v>142</v>
      </c>
      <c r="D570" s="556" t="s">
        <v>1110</v>
      </c>
      <c r="E570" s="557" t="s">
        <v>1111</v>
      </c>
      <c r="F570" s="555" t="s">
        <v>8</v>
      </c>
      <c r="G570" s="558">
        <v>7</v>
      </c>
      <c r="H570" s="571"/>
      <c r="I570" s="559">
        <f>ROUND(G570*H570,2)</f>
        <v>0</v>
      </c>
      <c r="J570" s="560">
        <v>0.03024</v>
      </c>
      <c r="K570" s="558">
        <f>G570*J570</f>
        <v>0.21168</v>
      </c>
      <c r="L570" s="560">
        <v>0</v>
      </c>
      <c r="M570" s="558">
        <f>G570*L570</f>
        <v>0</v>
      </c>
      <c r="N570" s="561">
        <v>21</v>
      </c>
      <c r="O570" s="562">
        <v>8</v>
      </c>
      <c r="P570" s="563" t="s">
        <v>140</v>
      </c>
    </row>
    <row r="571" spans="1:19" s="546" customFormat="1" ht="11.25" customHeight="1">
      <c r="A571" s="542"/>
      <c r="B571" s="542"/>
      <c r="C571" s="542"/>
      <c r="D571" s="546" t="s">
        <v>515</v>
      </c>
      <c r="E571" s="547" t="s">
        <v>1107</v>
      </c>
      <c r="G571" s="548">
        <v>7</v>
      </c>
      <c r="P571" s="546">
        <v>2</v>
      </c>
      <c r="Q571" s="546" t="s">
        <v>134</v>
      </c>
      <c r="R571" s="546" t="s">
        <v>516</v>
      </c>
      <c r="S571" s="546" t="s">
        <v>134</v>
      </c>
    </row>
    <row r="572" spans="1:19" s="549" customFormat="1" ht="11.25" customHeight="1">
      <c r="A572" s="542"/>
      <c r="B572" s="542"/>
      <c r="C572" s="542"/>
      <c r="D572" s="549" t="s">
        <v>515</v>
      </c>
      <c r="E572" s="550" t="s">
        <v>517</v>
      </c>
      <c r="G572" s="551">
        <v>7</v>
      </c>
      <c r="P572" s="549">
        <v>2</v>
      </c>
      <c r="Q572" s="549" t="s">
        <v>134</v>
      </c>
      <c r="R572" s="549" t="s">
        <v>516</v>
      </c>
      <c r="S572" s="549" t="s">
        <v>137</v>
      </c>
    </row>
    <row r="573" spans="1:16" s="563" customFormat="1" ht="22.5" customHeight="1">
      <c r="A573" s="555">
        <v>134</v>
      </c>
      <c r="B573" s="555" t="s">
        <v>141</v>
      </c>
      <c r="C573" s="555" t="s">
        <v>142</v>
      </c>
      <c r="D573" s="556" t="s">
        <v>529</v>
      </c>
      <c r="E573" s="557" t="s">
        <v>1112</v>
      </c>
      <c r="F573" s="555" t="s">
        <v>8</v>
      </c>
      <c r="G573" s="558">
        <v>3</v>
      </c>
      <c r="H573" s="571"/>
      <c r="I573" s="559">
        <f>ROUND(G573*H573,2)</f>
        <v>0</v>
      </c>
      <c r="J573" s="560">
        <v>0.03024</v>
      </c>
      <c r="K573" s="558">
        <f>G573*J573</f>
        <v>0.09072</v>
      </c>
      <c r="L573" s="560">
        <v>0</v>
      </c>
      <c r="M573" s="558">
        <f>G573*L573</f>
        <v>0</v>
      </c>
      <c r="N573" s="561">
        <v>21</v>
      </c>
      <c r="O573" s="562">
        <v>8</v>
      </c>
      <c r="P573" s="563" t="s">
        <v>140</v>
      </c>
    </row>
    <row r="574" spans="1:19" s="546" customFormat="1" ht="11.25" customHeight="1">
      <c r="A574" s="542"/>
      <c r="B574" s="542"/>
      <c r="C574" s="542"/>
      <c r="D574" s="546" t="s">
        <v>515</v>
      </c>
      <c r="E574" s="547" t="s">
        <v>208</v>
      </c>
      <c r="G574" s="548">
        <v>3</v>
      </c>
      <c r="P574" s="546">
        <v>2</v>
      </c>
      <c r="Q574" s="546" t="s">
        <v>134</v>
      </c>
      <c r="R574" s="546" t="s">
        <v>516</v>
      </c>
      <c r="S574" s="546" t="s">
        <v>134</v>
      </c>
    </row>
    <row r="575" spans="1:19" s="549" customFormat="1" ht="11.25" customHeight="1">
      <c r="A575" s="542"/>
      <c r="B575" s="542"/>
      <c r="C575" s="542"/>
      <c r="D575" s="549" t="s">
        <v>515</v>
      </c>
      <c r="E575" s="550" t="s">
        <v>517</v>
      </c>
      <c r="G575" s="551">
        <v>3</v>
      </c>
      <c r="P575" s="549">
        <v>2</v>
      </c>
      <c r="Q575" s="549" t="s">
        <v>134</v>
      </c>
      <c r="R575" s="549" t="s">
        <v>516</v>
      </c>
      <c r="S575" s="549" t="s">
        <v>137</v>
      </c>
    </row>
    <row r="576" spans="1:16" s="563" customFormat="1" ht="22.5" customHeight="1">
      <c r="A576" s="555">
        <v>135</v>
      </c>
      <c r="B576" s="555" t="s">
        <v>141</v>
      </c>
      <c r="C576" s="555" t="s">
        <v>142</v>
      </c>
      <c r="D576" s="556" t="s">
        <v>1113</v>
      </c>
      <c r="E576" s="557" t="s">
        <v>1114</v>
      </c>
      <c r="F576" s="555" t="s">
        <v>8</v>
      </c>
      <c r="G576" s="558">
        <v>2</v>
      </c>
      <c r="H576" s="571"/>
      <c r="I576" s="559">
        <f>ROUND(G576*H576,2)</f>
        <v>0</v>
      </c>
      <c r="J576" s="560">
        <v>0.03024</v>
      </c>
      <c r="K576" s="558">
        <f>G576*J576</f>
        <v>0.06048</v>
      </c>
      <c r="L576" s="560">
        <v>0</v>
      </c>
      <c r="M576" s="558">
        <f>G576*L576</f>
        <v>0</v>
      </c>
      <c r="N576" s="561">
        <v>21</v>
      </c>
      <c r="O576" s="562">
        <v>8</v>
      </c>
      <c r="P576" s="563" t="s">
        <v>140</v>
      </c>
    </row>
    <row r="577" spans="1:19" s="546" customFormat="1" ht="11.25" customHeight="1">
      <c r="A577" s="542"/>
      <c r="B577" s="542"/>
      <c r="C577" s="542"/>
      <c r="D577" s="546" t="s">
        <v>515</v>
      </c>
      <c r="E577" s="547" t="s">
        <v>140</v>
      </c>
      <c r="G577" s="548">
        <v>2</v>
      </c>
      <c r="P577" s="546">
        <v>2</v>
      </c>
      <c r="Q577" s="546" t="s">
        <v>134</v>
      </c>
      <c r="R577" s="546" t="s">
        <v>516</v>
      </c>
      <c r="S577" s="546" t="s">
        <v>134</v>
      </c>
    </row>
    <row r="578" spans="1:19" s="549" customFormat="1" ht="11.25" customHeight="1">
      <c r="A578" s="542"/>
      <c r="B578" s="542"/>
      <c r="C578" s="542"/>
      <c r="D578" s="549" t="s">
        <v>515</v>
      </c>
      <c r="E578" s="550" t="s">
        <v>517</v>
      </c>
      <c r="G578" s="551">
        <v>2</v>
      </c>
      <c r="P578" s="549">
        <v>2</v>
      </c>
      <c r="Q578" s="549" t="s">
        <v>134</v>
      </c>
      <c r="R578" s="549" t="s">
        <v>516</v>
      </c>
      <c r="S578" s="549" t="s">
        <v>137</v>
      </c>
    </row>
    <row r="579" spans="1:16" s="563" customFormat="1" ht="22.5" customHeight="1">
      <c r="A579" s="555">
        <v>136</v>
      </c>
      <c r="B579" s="555" t="s">
        <v>141</v>
      </c>
      <c r="C579" s="555" t="s">
        <v>142</v>
      </c>
      <c r="D579" s="556" t="s">
        <v>1115</v>
      </c>
      <c r="E579" s="557" t="s">
        <v>1116</v>
      </c>
      <c r="F579" s="555" t="s">
        <v>8</v>
      </c>
      <c r="G579" s="558">
        <v>10</v>
      </c>
      <c r="H579" s="571"/>
      <c r="I579" s="559">
        <f>ROUND(G579*H579,2)</f>
        <v>0</v>
      </c>
      <c r="J579" s="560">
        <v>0.03024</v>
      </c>
      <c r="K579" s="558">
        <f>G579*J579</f>
        <v>0.3024</v>
      </c>
      <c r="L579" s="560">
        <v>0</v>
      </c>
      <c r="M579" s="558">
        <f>G579*L579</f>
        <v>0</v>
      </c>
      <c r="N579" s="561">
        <v>21</v>
      </c>
      <c r="O579" s="562">
        <v>8</v>
      </c>
      <c r="P579" s="563" t="s">
        <v>140</v>
      </c>
    </row>
    <row r="580" spans="1:19" s="546" customFormat="1" ht="11.25" customHeight="1">
      <c r="A580" s="542"/>
      <c r="B580" s="542"/>
      <c r="C580" s="542"/>
      <c r="D580" s="546" t="s">
        <v>515</v>
      </c>
      <c r="E580" s="547" t="s">
        <v>1117</v>
      </c>
      <c r="G580" s="548">
        <v>10</v>
      </c>
      <c r="P580" s="546">
        <v>2</v>
      </c>
      <c r="Q580" s="546" t="s">
        <v>134</v>
      </c>
      <c r="R580" s="546" t="s">
        <v>516</v>
      </c>
      <c r="S580" s="546" t="s">
        <v>134</v>
      </c>
    </row>
    <row r="581" spans="1:19" s="549" customFormat="1" ht="11.25" customHeight="1">
      <c r="A581" s="542"/>
      <c r="B581" s="542"/>
      <c r="C581" s="542"/>
      <c r="D581" s="549" t="s">
        <v>515</v>
      </c>
      <c r="E581" s="550" t="s">
        <v>517</v>
      </c>
      <c r="G581" s="551">
        <v>10</v>
      </c>
      <c r="P581" s="549">
        <v>2</v>
      </c>
      <c r="Q581" s="549" t="s">
        <v>134</v>
      </c>
      <c r="R581" s="549" t="s">
        <v>516</v>
      </c>
      <c r="S581" s="549" t="s">
        <v>137</v>
      </c>
    </row>
    <row r="582" spans="1:16" s="563" customFormat="1" ht="22.5" customHeight="1">
      <c r="A582" s="555">
        <v>137</v>
      </c>
      <c r="B582" s="555" t="s">
        <v>141</v>
      </c>
      <c r="C582" s="555" t="s">
        <v>142</v>
      </c>
      <c r="D582" s="556" t="s">
        <v>1118</v>
      </c>
      <c r="E582" s="557" t="s">
        <v>1119</v>
      </c>
      <c r="F582" s="555" t="s">
        <v>8</v>
      </c>
      <c r="G582" s="558">
        <v>2</v>
      </c>
      <c r="H582" s="571"/>
      <c r="I582" s="559">
        <f>ROUND(G582*H582,2)</f>
        <v>0</v>
      </c>
      <c r="J582" s="560">
        <v>0.03024</v>
      </c>
      <c r="K582" s="558">
        <f>G582*J582</f>
        <v>0.06048</v>
      </c>
      <c r="L582" s="560">
        <v>0</v>
      </c>
      <c r="M582" s="558">
        <f>G582*L582</f>
        <v>0</v>
      </c>
      <c r="N582" s="561">
        <v>21</v>
      </c>
      <c r="O582" s="562">
        <v>8</v>
      </c>
      <c r="P582" s="563" t="s">
        <v>140</v>
      </c>
    </row>
    <row r="583" spans="1:19" s="546" customFormat="1" ht="11.25" customHeight="1">
      <c r="A583" s="542"/>
      <c r="B583" s="542"/>
      <c r="C583" s="542"/>
      <c r="D583" s="546" t="s">
        <v>515</v>
      </c>
      <c r="E583" s="547" t="s">
        <v>140</v>
      </c>
      <c r="G583" s="548">
        <v>2</v>
      </c>
      <c r="P583" s="546">
        <v>2</v>
      </c>
      <c r="Q583" s="546" t="s">
        <v>134</v>
      </c>
      <c r="R583" s="546" t="s">
        <v>516</v>
      </c>
      <c r="S583" s="546" t="s">
        <v>134</v>
      </c>
    </row>
    <row r="584" spans="1:19" s="549" customFormat="1" ht="11.25" customHeight="1">
      <c r="A584" s="542"/>
      <c r="B584" s="542"/>
      <c r="C584" s="542"/>
      <c r="D584" s="549" t="s">
        <v>515</v>
      </c>
      <c r="E584" s="550" t="s">
        <v>517</v>
      </c>
      <c r="G584" s="551">
        <v>2</v>
      </c>
      <c r="P584" s="549">
        <v>2</v>
      </c>
      <c r="Q584" s="549" t="s">
        <v>134</v>
      </c>
      <c r="R584" s="549" t="s">
        <v>516</v>
      </c>
      <c r="S584" s="549" t="s">
        <v>137</v>
      </c>
    </row>
    <row r="585" spans="1:16" s="563" customFormat="1" ht="22.5" customHeight="1">
      <c r="A585" s="555">
        <v>138</v>
      </c>
      <c r="B585" s="555" t="s">
        <v>141</v>
      </c>
      <c r="C585" s="555" t="s">
        <v>142</v>
      </c>
      <c r="D585" s="556" t="s">
        <v>530</v>
      </c>
      <c r="E585" s="557" t="s">
        <v>1120</v>
      </c>
      <c r="F585" s="555" t="s">
        <v>8</v>
      </c>
      <c r="G585" s="558">
        <v>1</v>
      </c>
      <c r="H585" s="571"/>
      <c r="I585" s="559">
        <f>ROUND(G585*H585,2)</f>
        <v>0</v>
      </c>
      <c r="J585" s="560">
        <v>0.03024</v>
      </c>
      <c r="K585" s="558">
        <f>G585*J585</f>
        <v>0.03024</v>
      </c>
      <c r="L585" s="560">
        <v>0</v>
      </c>
      <c r="M585" s="558">
        <f>G585*L585</f>
        <v>0</v>
      </c>
      <c r="N585" s="561">
        <v>21</v>
      </c>
      <c r="O585" s="562">
        <v>8</v>
      </c>
      <c r="P585" s="563" t="s">
        <v>140</v>
      </c>
    </row>
    <row r="586" spans="1:19" s="546" customFormat="1" ht="11.25" customHeight="1">
      <c r="A586" s="542"/>
      <c r="B586" s="542"/>
      <c r="C586" s="542"/>
      <c r="D586" s="546" t="s">
        <v>515</v>
      </c>
      <c r="E586" s="547" t="s">
        <v>137</v>
      </c>
      <c r="G586" s="548">
        <v>1</v>
      </c>
      <c r="P586" s="546">
        <v>2</v>
      </c>
      <c r="Q586" s="546" t="s">
        <v>134</v>
      </c>
      <c r="R586" s="546" t="s">
        <v>516</v>
      </c>
      <c r="S586" s="546" t="s">
        <v>134</v>
      </c>
    </row>
    <row r="587" spans="1:19" s="549" customFormat="1" ht="11.25" customHeight="1">
      <c r="A587" s="542"/>
      <c r="B587" s="542"/>
      <c r="C587" s="542"/>
      <c r="D587" s="549" t="s">
        <v>515</v>
      </c>
      <c r="E587" s="550" t="s">
        <v>517</v>
      </c>
      <c r="G587" s="551">
        <v>1</v>
      </c>
      <c r="P587" s="549">
        <v>2</v>
      </c>
      <c r="Q587" s="549" t="s">
        <v>134</v>
      </c>
      <c r="R587" s="549" t="s">
        <v>516</v>
      </c>
      <c r="S587" s="549" t="s">
        <v>137</v>
      </c>
    </row>
    <row r="588" spans="1:16" s="563" customFormat="1" ht="22.5" customHeight="1">
      <c r="A588" s="555">
        <v>139</v>
      </c>
      <c r="B588" s="555" t="s">
        <v>141</v>
      </c>
      <c r="C588" s="555" t="s">
        <v>142</v>
      </c>
      <c r="D588" s="556" t="s">
        <v>1121</v>
      </c>
      <c r="E588" s="557" t="s">
        <v>1122</v>
      </c>
      <c r="F588" s="555" t="s">
        <v>8</v>
      </c>
      <c r="G588" s="558">
        <v>3</v>
      </c>
      <c r="H588" s="571"/>
      <c r="I588" s="559">
        <f>ROUND(G588*H588,2)</f>
        <v>0</v>
      </c>
      <c r="J588" s="560">
        <v>0.03024</v>
      </c>
      <c r="K588" s="558">
        <f>G588*J588</f>
        <v>0.09072</v>
      </c>
      <c r="L588" s="560">
        <v>0</v>
      </c>
      <c r="M588" s="558">
        <f>G588*L588</f>
        <v>0</v>
      </c>
      <c r="N588" s="561">
        <v>21</v>
      </c>
      <c r="O588" s="562">
        <v>8</v>
      </c>
      <c r="P588" s="563" t="s">
        <v>140</v>
      </c>
    </row>
    <row r="589" spans="1:19" s="546" customFormat="1" ht="11.25" customHeight="1">
      <c r="A589" s="542"/>
      <c r="B589" s="542"/>
      <c r="C589" s="542"/>
      <c r="D589" s="546" t="s">
        <v>515</v>
      </c>
      <c r="E589" s="547" t="s">
        <v>208</v>
      </c>
      <c r="G589" s="548">
        <v>3</v>
      </c>
      <c r="P589" s="546">
        <v>2</v>
      </c>
      <c r="Q589" s="546" t="s">
        <v>134</v>
      </c>
      <c r="R589" s="546" t="s">
        <v>516</v>
      </c>
      <c r="S589" s="546" t="s">
        <v>134</v>
      </c>
    </row>
    <row r="590" spans="1:19" s="549" customFormat="1" ht="11.25" customHeight="1">
      <c r="A590" s="542"/>
      <c r="B590" s="542"/>
      <c r="C590" s="542"/>
      <c r="D590" s="549" t="s">
        <v>515</v>
      </c>
      <c r="E590" s="550" t="s">
        <v>517</v>
      </c>
      <c r="G590" s="551">
        <v>3</v>
      </c>
      <c r="P590" s="549">
        <v>2</v>
      </c>
      <c r="Q590" s="549" t="s">
        <v>134</v>
      </c>
      <c r="R590" s="549" t="s">
        <v>516</v>
      </c>
      <c r="S590" s="549" t="s">
        <v>137</v>
      </c>
    </row>
    <row r="591" spans="1:16" s="563" customFormat="1" ht="22.5" customHeight="1">
      <c r="A591" s="555">
        <v>140</v>
      </c>
      <c r="B591" s="555" t="s">
        <v>141</v>
      </c>
      <c r="C591" s="555" t="s">
        <v>142</v>
      </c>
      <c r="D591" s="556" t="s">
        <v>1123</v>
      </c>
      <c r="E591" s="557" t="s">
        <v>1124</v>
      </c>
      <c r="F591" s="555" t="s">
        <v>8</v>
      </c>
      <c r="G591" s="558">
        <v>1</v>
      </c>
      <c r="H591" s="571"/>
      <c r="I591" s="559">
        <f>ROUND(G591*H591,2)</f>
        <v>0</v>
      </c>
      <c r="J591" s="560">
        <v>0.03024</v>
      </c>
      <c r="K591" s="558">
        <f>G591*J591</f>
        <v>0.03024</v>
      </c>
      <c r="L591" s="560">
        <v>0</v>
      </c>
      <c r="M591" s="558">
        <f>G591*L591</f>
        <v>0</v>
      </c>
      <c r="N591" s="561">
        <v>21</v>
      </c>
      <c r="O591" s="562">
        <v>8</v>
      </c>
      <c r="P591" s="563" t="s">
        <v>140</v>
      </c>
    </row>
    <row r="592" spans="1:19" s="546" customFormat="1" ht="11.25" customHeight="1">
      <c r="A592" s="542"/>
      <c r="B592" s="542"/>
      <c r="C592" s="542"/>
      <c r="D592" s="546" t="s">
        <v>515</v>
      </c>
      <c r="E592" s="547" t="s">
        <v>137</v>
      </c>
      <c r="G592" s="548">
        <v>1</v>
      </c>
      <c r="P592" s="546">
        <v>2</v>
      </c>
      <c r="Q592" s="546" t="s">
        <v>134</v>
      </c>
      <c r="R592" s="546" t="s">
        <v>516</v>
      </c>
      <c r="S592" s="546" t="s">
        <v>134</v>
      </c>
    </row>
    <row r="593" spans="1:19" s="549" customFormat="1" ht="11.25" customHeight="1">
      <c r="A593" s="542"/>
      <c r="B593" s="542"/>
      <c r="C593" s="542"/>
      <c r="D593" s="549" t="s">
        <v>515</v>
      </c>
      <c r="E593" s="550" t="s">
        <v>517</v>
      </c>
      <c r="G593" s="551">
        <v>1</v>
      </c>
      <c r="P593" s="549">
        <v>2</v>
      </c>
      <c r="Q593" s="549" t="s">
        <v>134</v>
      </c>
      <c r="R593" s="549" t="s">
        <v>516</v>
      </c>
      <c r="S593" s="549" t="s">
        <v>137</v>
      </c>
    </row>
    <row r="594" spans="1:16" s="563" customFormat="1" ht="22.5" customHeight="1">
      <c r="A594" s="555">
        <v>141</v>
      </c>
      <c r="B594" s="555" t="s">
        <v>141</v>
      </c>
      <c r="C594" s="555" t="s">
        <v>142</v>
      </c>
      <c r="D594" s="556" t="s">
        <v>1125</v>
      </c>
      <c r="E594" s="557" t="s">
        <v>1126</v>
      </c>
      <c r="F594" s="555" t="s">
        <v>8</v>
      </c>
      <c r="G594" s="558">
        <v>1</v>
      </c>
      <c r="H594" s="571"/>
      <c r="I594" s="559">
        <f>ROUND(G594*H594,2)</f>
        <v>0</v>
      </c>
      <c r="J594" s="560">
        <v>0.03024</v>
      </c>
      <c r="K594" s="558">
        <f>G594*J594</f>
        <v>0.03024</v>
      </c>
      <c r="L594" s="560">
        <v>0</v>
      </c>
      <c r="M594" s="558">
        <f>G594*L594</f>
        <v>0</v>
      </c>
      <c r="N594" s="561">
        <v>21</v>
      </c>
      <c r="O594" s="562">
        <v>8</v>
      </c>
      <c r="P594" s="563" t="s">
        <v>140</v>
      </c>
    </row>
    <row r="595" spans="1:19" s="546" customFormat="1" ht="11.25" customHeight="1">
      <c r="A595" s="542"/>
      <c r="B595" s="542"/>
      <c r="C595" s="542"/>
      <c r="D595" s="546" t="s">
        <v>515</v>
      </c>
      <c r="E595" s="547" t="s">
        <v>137</v>
      </c>
      <c r="G595" s="548">
        <v>1</v>
      </c>
      <c r="P595" s="546">
        <v>2</v>
      </c>
      <c r="Q595" s="546" t="s">
        <v>134</v>
      </c>
      <c r="R595" s="546" t="s">
        <v>516</v>
      </c>
      <c r="S595" s="546" t="s">
        <v>134</v>
      </c>
    </row>
    <row r="596" spans="1:19" s="549" customFormat="1" ht="11.25" customHeight="1">
      <c r="A596" s="542"/>
      <c r="B596" s="542"/>
      <c r="C596" s="542"/>
      <c r="D596" s="549" t="s">
        <v>515</v>
      </c>
      <c r="E596" s="550" t="s">
        <v>517</v>
      </c>
      <c r="G596" s="551">
        <v>1</v>
      </c>
      <c r="P596" s="549">
        <v>2</v>
      </c>
      <c r="Q596" s="549" t="s">
        <v>134</v>
      </c>
      <c r="R596" s="549" t="s">
        <v>516</v>
      </c>
      <c r="S596" s="549" t="s">
        <v>137</v>
      </c>
    </row>
    <row r="597" spans="2:16" s="529" customFormat="1" ht="11.25" customHeight="1">
      <c r="B597" s="530" t="s">
        <v>131</v>
      </c>
      <c r="D597" s="529" t="s">
        <v>534</v>
      </c>
      <c r="E597" s="529" t="s">
        <v>535</v>
      </c>
      <c r="I597" s="531">
        <f>SUM(I598:I600)</f>
        <v>0</v>
      </c>
      <c r="K597" s="532">
        <f>SUM(K598:K600)</f>
        <v>0.13900520000000002</v>
      </c>
      <c r="M597" s="532">
        <f>SUM(M598:M600)</f>
        <v>0</v>
      </c>
      <c r="P597" s="529" t="s">
        <v>137</v>
      </c>
    </row>
    <row r="598" spans="1:16" s="541" customFormat="1" ht="11.25" customHeight="1">
      <c r="A598" s="533">
        <v>142</v>
      </c>
      <c r="B598" s="533" t="s">
        <v>138</v>
      </c>
      <c r="C598" s="533" t="s">
        <v>518</v>
      </c>
      <c r="D598" s="534" t="s">
        <v>66</v>
      </c>
      <c r="E598" s="535" t="s">
        <v>67</v>
      </c>
      <c r="F598" s="533" t="s">
        <v>10</v>
      </c>
      <c r="G598" s="536">
        <v>3475.13</v>
      </c>
      <c r="H598" s="570"/>
      <c r="I598" s="537">
        <f>ROUND(G598*H598,2)</f>
        <v>0</v>
      </c>
      <c r="J598" s="538">
        <v>4E-05</v>
      </c>
      <c r="K598" s="536">
        <f>G598*J598</f>
        <v>0.13900520000000002</v>
      </c>
      <c r="L598" s="538">
        <v>0</v>
      </c>
      <c r="M598" s="536">
        <f>G598*L598</f>
        <v>0</v>
      </c>
      <c r="N598" s="539">
        <v>21</v>
      </c>
      <c r="O598" s="540">
        <v>4</v>
      </c>
      <c r="P598" s="541" t="s">
        <v>140</v>
      </c>
    </row>
    <row r="599" spans="1:19" s="546" customFormat="1" ht="11.25" customHeight="1">
      <c r="A599" s="542"/>
      <c r="B599" s="542"/>
      <c r="C599" s="542"/>
      <c r="D599" s="546" t="s">
        <v>515</v>
      </c>
      <c r="E599" s="547" t="s">
        <v>1127</v>
      </c>
      <c r="G599" s="548">
        <v>3475.13</v>
      </c>
      <c r="P599" s="546">
        <v>2</v>
      </c>
      <c r="Q599" s="546" t="s">
        <v>134</v>
      </c>
      <c r="R599" s="546" t="s">
        <v>516</v>
      </c>
      <c r="S599" s="546" t="s">
        <v>134</v>
      </c>
    </row>
    <row r="600" spans="1:19" s="549" customFormat="1" ht="11.25" customHeight="1">
      <c r="A600" s="542"/>
      <c r="B600" s="542"/>
      <c r="C600" s="542"/>
      <c r="D600" s="549" t="s">
        <v>515</v>
      </c>
      <c r="E600" s="550" t="s">
        <v>517</v>
      </c>
      <c r="G600" s="551">
        <v>3475.13</v>
      </c>
      <c r="P600" s="549">
        <v>2</v>
      </c>
      <c r="Q600" s="549" t="s">
        <v>134</v>
      </c>
      <c r="R600" s="549" t="s">
        <v>516</v>
      </c>
      <c r="S600" s="549" t="s">
        <v>137</v>
      </c>
    </row>
    <row r="601" spans="2:16" s="529" customFormat="1" ht="11.25" customHeight="1">
      <c r="B601" s="530" t="s">
        <v>131</v>
      </c>
      <c r="D601" s="529" t="s">
        <v>532</v>
      </c>
      <c r="E601" s="529" t="s">
        <v>533</v>
      </c>
      <c r="I601" s="531">
        <f>SUM(I602:I625)</f>
        <v>0</v>
      </c>
      <c r="K601" s="532">
        <f>SUM(K602:K625)</f>
        <v>0.27512000000000003</v>
      </c>
      <c r="M601" s="532">
        <f>SUM(M602:M625)</f>
        <v>0</v>
      </c>
      <c r="P601" s="529" t="s">
        <v>137</v>
      </c>
    </row>
    <row r="602" spans="1:16" s="541" customFormat="1" ht="22.5" customHeight="1">
      <c r="A602" s="533">
        <v>143</v>
      </c>
      <c r="B602" s="533" t="s">
        <v>138</v>
      </c>
      <c r="C602" s="533" t="s">
        <v>30</v>
      </c>
      <c r="D602" s="534" t="s">
        <v>1128</v>
      </c>
      <c r="E602" s="535" t="s">
        <v>1129</v>
      </c>
      <c r="F602" s="533" t="s">
        <v>10</v>
      </c>
      <c r="G602" s="536">
        <v>708</v>
      </c>
      <c r="H602" s="570"/>
      <c r="I602" s="537">
        <f>ROUND(G602*H602,2)</f>
        <v>0</v>
      </c>
      <c r="J602" s="538">
        <v>0</v>
      </c>
      <c r="K602" s="536">
        <f>G602*J602</f>
        <v>0</v>
      </c>
      <c r="L602" s="538">
        <v>0</v>
      </c>
      <c r="M602" s="536">
        <f>G602*L602</f>
        <v>0</v>
      </c>
      <c r="N602" s="539">
        <v>21</v>
      </c>
      <c r="O602" s="540">
        <v>16</v>
      </c>
      <c r="P602" s="541" t="s">
        <v>140</v>
      </c>
    </row>
    <row r="603" spans="1:19" s="543" customFormat="1" ht="11.25" customHeight="1">
      <c r="A603" s="542"/>
      <c r="B603" s="542"/>
      <c r="C603" s="542"/>
      <c r="D603" s="543" t="s">
        <v>515</v>
      </c>
      <c r="E603" s="544" t="s">
        <v>1130</v>
      </c>
      <c r="G603" s="545">
        <v>0</v>
      </c>
      <c r="P603" s="543">
        <v>2</v>
      </c>
      <c r="Q603" s="543" t="s">
        <v>134</v>
      </c>
      <c r="R603" s="543" t="s">
        <v>516</v>
      </c>
      <c r="S603" s="543" t="s">
        <v>134</v>
      </c>
    </row>
    <row r="604" spans="1:19" s="546" customFormat="1" ht="11.25" customHeight="1">
      <c r="A604" s="542"/>
      <c r="B604" s="542"/>
      <c r="C604" s="542"/>
      <c r="D604" s="546" t="s">
        <v>515</v>
      </c>
      <c r="E604" s="547" t="s">
        <v>1131</v>
      </c>
      <c r="G604" s="548">
        <v>648</v>
      </c>
      <c r="P604" s="546">
        <v>2</v>
      </c>
      <c r="Q604" s="546" t="s">
        <v>134</v>
      </c>
      <c r="R604" s="546" t="s">
        <v>516</v>
      </c>
      <c r="S604" s="546" t="s">
        <v>134</v>
      </c>
    </row>
    <row r="605" spans="1:19" s="546" customFormat="1" ht="11.25" customHeight="1">
      <c r="A605" s="542"/>
      <c r="B605" s="542"/>
      <c r="C605" s="542"/>
      <c r="D605" s="546" t="s">
        <v>515</v>
      </c>
      <c r="E605" s="547" t="s">
        <v>1132</v>
      </c>
      <c r="G605" s="548">
        <v>60</v>
      </c>
      <c r="P605" s="546">
        <v>2</v>
      </c>
      <c r="Q605" s="546" t="s">
        <v>134</v>
      </c>
      <c r="R605" s="546" t="s">
        <v>516</v>
      </c>
      <c r="S605" s="546" t="s">
        <v>134</v>
      </c>
    </row>
    <row r="606" spans="1:19" s="549" customFormat="1" ht="11.25" customHeight="1">
      <c r="A606" s="542"/>
      <c r="B606" s="542"/>
      <c r="C606" s="542"/>
      <c r="D606" s="549" t="s">
        <v>515</v>
      </c>
      <c r="E606" s="550" t="s">
        <v>517</v>
      </c>
      <c r="G606" s="551">
        <v>708</v>
      </c>
      <c r="P606" s="549">
        <v>2</v>
      </c>
      <c r="Q606" s="549" t="s">
        <v>134</v>
      </c>
      <c r="R606" s="549" t="s">
        <v>516</v>
      </c>
      <c r="S606" s="549" t="s">
        <v>137</v>
      </c>
    </row>
    <row r="607" spans="1:16" s="541" customFormat="1" ht="22.5" customHeight="1">
      <c r="A607" s="533">
        <v>144</v>
      </c>
      <c r="B607" s="533" t="s">
        <v>138</v>
      </c>
      <c r="C607" s="533" t="s">
        <v>30</v>
      </c>
      <c r="D607" s="534" t="s">
        <v>1133</v>
      </c>
      <c r="E607" s="535" t="s">
        <v>1134</v>
      </c>
      <c r="F607" s="533" t="s">
        <v>10</v>
      </c>
      <c r="G607" s="536">
        <v>14160</v>
      </c>
      <c r="H607" s="570"/>
      <c r="I607" s="537">
        <f>ROUND(G607*H607,2)</f>
        <v>0</v>
      </c>
      <c r="J607" s="538">
        <v>0</v>
      </c>
      <c r="K607" s="536">
        <f>G607*J607</f>
        <v>0</v>
      </c>
      <c r="L607" s="538">
        <v>0</v>
      </c>
      <c r="M607" s="536">
        <f>G607*L607</f>
        <v>0</v>
      </c>
      <c r="N607" s="539">
        <v>21</v>
      </c>
      <c r="O607" s="540">
        <v>4</v>
      </c>
      <c r="P607" s="541" t="s">
        <v>140</v>
      </c>
    </row>
    <row r="608" spans="1:19" s="543" customFormat="1" ht="11.25" customHeight="1">
      <c r="A608" s="542"/>
      <c r="B608" s="542"/>
      <c r="C608" s="542"/>
      <c r="D608" s="543" t="s">
        <v>515</v>
      </c>
      <c r="E608" s="544" t="s">
        <v>1135</v>
      </c>
      <c r="G608" s="545">
        <v>0</v>
      </c>
      <c r="P608" s="543">
        <v>2</v>
      </c>
      <c r="Q608" s="543" t="s">
        <v>134</v>
      </c>
      <c r="R608" s="543" t="s">
        <v>516</v>
      </c>
      <c r="S608" s="543" t="s">
        <v>134</v>
      </c>
    </row>
    <row r="609" spans="1:19" s="546" customFormat="1" ht="11.25" customHeight="1">
      <c r="A609" s="542"/>
      <c r="B609" s="542"/>
      <c r="C609" s="542"/>
      <c r="D609" s="546" t="s">
        <v>515</v>
      </c>
      <c r="E609" s="547" t="s">
        <v>1136</v>
      </c>
      <c r="G609" s="548">
        <v>14160</v>
      </c>
      <c r="P609" s="546">
        <v>2</v>
      </c>
      <c r="Q609" s="546" t="s">
        <v>134</v>
      </c>
      <c r="R609" s="546" t="s">
        <v>516</v>
      </c>
      <c r="S609" s="546" t="s">
        <v>134</v>
      </c>
    </row>
    <row r="610" spans="1:19" s="549" customFormat="1" ht="11.25" customHeight="1">
      <c r="A610" s="542"/>
      <c r="B610" s="542"/>
      <c r="C610" s="542"/>
      <c r="D610" s="549" t="s">
        <v>515</v>
      </c>
      <c r="E610" s="550" t="s">
        <v>517</v>
      </c>
      <c r="G610" s="551">
        <v>14160</v>
      </c>
      <c r="P610" s="549">
        <v>2</v>
      </c>
      <c r="Q610" s="549" t="s">
        <v>134</v>
      </c>
      <c r="R610" s="549" t="s">
        <v>516</v>
      </c>
      <c r="S610" s="549" t="s">
        <v>137</v>
      </c>
    </row>
    <row r="611" spans="1:16" s="541" customFormat="1" ht="22.5" customHeight="1">
      <c r="A611" s="533">
        <v>145</v>
      </c>
      <c r="B611" s="533" t="s">
        <v>138</v>
      </c>
      <c r="C611" s="533" t="s">
        <v>30</v>
      </c>
      <c r="D611" s="534" t="s">
        <v>1137</v>
      </c>
      <c r="E611" s="535" t="s">
        <v>1138</v>
      </c>
      <c r="F611" s="533" t="s">
        <v>10</v>
      </c>
      <c r="G611" s="536">
        <v>708</v>
      </c>
      <c r="H611" s="570"/>
      <c r="I611" s="537">
        <f>ROUND(G611*H611,2)</f>
        <v>0</v>
      </c>
      <c r="J611" s="538">
        <v>0</v>
      </c>
      <c r="K611" s="536">
        <f>G611*J611</f>
        <v>0</v>
      </c>
      <c r="L611" s="538">
        <v>0</v>
      </c>
      <c r="M611" s="536">
        <f>G611*L611</f>
        <v>0</v>
      </c>
      <c r="N611" s="539">
        <v>21</v>
      </c>
      <c r="O611" s="540">
        <v>4</v>
      </c>
      <c r="P611" s="541" t="s">
        <v>140</v>
      </c>
    </row>
    <row r="612" spans="1:19" s="546" customFormat="1" ht="11.25" customHeight="1">
      <c r="A612" s="542"/>
      <c r="B612" s="542"/>
      <c r="C612" s="542"/>
      <c r="D612" s="546" t="s">
        <v>515</v>
      </c>
      <c r="E612" s="547" t="s">
        <v>1139</v>
      </c>
      <c r="G612" s="548">
        <v>708</v>
      </c>
      <c r="P612" s="546">
        <v>2</v>
      </c>
      <c r="Q612" s="546" t="s">
        <v>134</v>
      </c>
      <c r="R612" s="546" t="s">
        <v>516</v>
      </c>
      <c r="S612" s="546" t="s">
        <v>134</v>
      </c>
    </row>
    <row r="613" spans="1:19" s="549" customFormat="1" ht="11.25" customHeight="1">
      <c r="A613" s="542"/>
      <c r="B613" s="542"/>
      <c r="C613" s="542"/>
      <c r="D613" s="549" t="s">
        <v>515</v>
      </c>
      <c r="E613" s="550" t="s">
        <v>517</v>
      </c>
      <c r="G613" s="551">
        <v>708</v>
      </c>
      <c r="P613" s="549">
        <v>2</v>
      </c>
      <c r="Q613" s="549" t="s">
        <v>134</v>
      </c>
      <c r="R613" s="549" t="s">
        <v>516</v>
      </c>
      <c r="S613" s="549" t="s">
        <v>137</v>
      </c>
    </row>
    <row r="614" spans="1:16" s="541" customFormat="1" ht="11.25" customHeight="1">
      <c r="A614" s="533">
        <v>146</v>
      </c>
      <c r="B614" s="533" t="s">
        <v>138</v>
      </c>
      <c r="C614" s="533" t="s">
        <v>30</v>
      </c>
      <c r="D614" s="534" t="s">
        <v>1140</v>
      </c>
      <c r="E614" s="535" t="s">
        <v>1141</v>
      </c>
      <c r="F614" s="533" t="s">
        <v>8</v>
      </c>
      <c r="G614" s="536">
        <v>3</v>
      </c>
      <c r="H614" s="570"/>
      <c r="I614" s="537">
        <f>ROUND(G614*H614,2)</f>
        <v>0</v>
      </c>
      <c r="J614" s="538">
        <v>0</v>
      </c>
      <c r="K614" s="536">
        <f>G614*J614</f>
        <v>0</v>
      </c>
      <c r="L614" s="538">
        <v>0</v>
      </c>
      <c r="M614" s="536">
        <f>G614*L614</f>
        <v>0</v>
      </c>
      <c r="N614" s="539">
        <v>21</v>
      </c>
      <c r="O614" s="540">
        <v>4</v>
      </c>
      <c r="P614" s="541" t="s">
        <v>140</v>
      </c>
    </row>
    <row r="615" spans="1:16" s="541" customFormat="1" ht="22.5" customHeight="1">
      <c r="A615" s="533">
        <v>147</v>
      </c>
      <c r="B615" s="533" t="s">
        <v>138</v>
      </c>
      <c r="C615" s="533" t="s">
        <v>30</v>
      </c>
      <c r="D615" s="534" t="s">
        <v>1142</v>
      </c>
      <c r="E615" s="535" t="s">
        <v>1143</v>
      </c>
      <c r="F615" s="533" t="s">
        <v>8</v>
      </c>
      <c r="G615" s="536">
        <v>60</v>
      </c>
      <c r="H615" s="570"/>
      <c r="I615" s="537">
        <f>ROUND(G615*H615,2)</f>
        <v>0</v>
      </c>
      <c r="J615" s="538">
        <v>0</v>
      </c>
      <c r="K615" s="536">
        <f>G615*J615</f>
        <v>0</v>
      </c>
      <c r="L615" s="538">
        <v>0</v>
      </c>
      <c r="M615" s="536">
        <f>G615*L615</f>
        <v>0</v>
      </c>
      <c r="N615" s="539">
        <v>21</v>
      </c>
      <c r="O615" s="540">
        <v>4</v>
      </c>
      <c r="P615" s="541" t="s">
        <v>140</v>
      </c>
    </row>
    <row r="616" spans="1:19" s="546" customFormat="1" ht="11.25" customHeight="1">
      <c r="A616" s="542"/>
      <c r="B616" s="542"/>
      <c r="C616" s="542"/>
      <c r="D616" s="546" t="s">
        <v>515</v>
      </c>
      <c r="E616" s="547" t="s">
        <v>1144</v>
      </c>
      <c r="G616" s="548">
        <v>60</v>
      </c>
      <c r="P616" s="546">
        <v>2</v>
      </c>
      <c r="Q616" s="546" t="s">
        <v>134</v>
      </c>
      <c r="R616" s="546" t="s">
        <v>516</v>
      </c>
      <c r="S616" s="546" t="s">
        <v>134</v>
      </c>
    </row>
    <row r="617" spans="1:19" s="549" customFormat="1" ht="11.25" customHeight="1">
      <c r="A617" s="542"/>
      <c r="B617" s="542"/>
      <c r="C617" s="542"/>
      <c r="D617" s="549" t="s">
        <v>515</v>
      </c>
      <c r="E617" s="550" t="s">
        <v>517</v>
      </c>
      <c r="G617" s="551">
        <v>60</v>
      </c>
      <c r="P617" s="549">
        <v>2</v>
      </c>
      <c r="Q617" s="549" t="s">
        <v>134</v>
      </c>
      <c r="R617" s="549" t="s">
        <v>516</v>
      </c>
      <c r="S617" s="549" t="s">
        <v>137</v>
      </c>
    </row>
    <row r="618" spans="1:16" s="541" customFormat="1" ht="11.25" customHeight="1">
      <c r="A618" s="533">
        <v>148</v>
      </c>
      <c r="B618" s="533" t="s">
        <v>138</v>
      </c>
      <c r="C618" s="533" t="s">
        <v>30</v>
      </c>
      <c r="D618" s="534" t="s">
        <v>1145</v>
      </c>
      <c r="E618" s="535" t="s">
        <v>1146</v>
      </c>
      <c r="F618" s="533" t="s">
        <v>8</v>
      </c>
      <c r="G618" s="536">
        <v>3</v>
      </c>
      <c r="H618" s="570"/>
      <c r="I618" s="537">
        <f>ROUND(G618*H618,2)</f>
        <v>0</v>
      </c>
      <c r="J618" s="538">
        <v>0</v>
      </c>
      <c r="K618" s="536">
        <f>G618*J618</f>
        <v>0</v>
      </c>
      <c r="L618" s="538">
        <v>0</v>
      </c>
      <c r="M618" s="536">
        <f>G618*L618</f>
        <v>0</v>
      </c>
      <c r="N618" s="539">
        <v>21</v>
      </c>
      <c r="O618" s="540">
        <v>4</v>
      </c>
      <c r="P618" s="541" t="s">
        <v>140</v>
      </c>
    </row>
    <row r="619" spans="1:16" s="541" customFormat="1" ht="22.5" customHeight="1">
      <c r="A619" s="533">
        <v>149</v>
      </c>
      <c r="B619" s="533" t="s">
        <v>138</v>
      </c>
      <c r="C619" s="533" t="s">
        <v>30</v>
      </c>
      <c r="D619" s="534" t="s">
        <v>64</v>
      </c>
      <c r="E619" s="535" t="s">
        <v>65</v>
      </c>
      <c r="F619" s="533" t="s">
        <v>10</v>
      </c>
      <c r="G619" s="536">
        <v>824</v>
      </c>
      <c r="H619" s="570"/>
      <c r="I619" s="537">
        <f>ROUND(G619*H619,2)</f>
        <v>0</v>
      </c>
      <c r="J619" s="538">
        <v>0.00013</v>
      </c>
      <c r="K619" s="536">
        <f>G619*J619</f>
        <v>0.10711999999999999</v>
      </c>
      <c r="L619" s="538">
        <v>0</v>
      </c>
      <c r="M619" s="536">
        <f>G619*L619</f>
        <v>0</v>
      </c>
      <c r="N619" s="539">
        <v>21</v>
      </c>
      <c r="O619" s="540">
        <v>4</v>
      </c>
      <c r="P619" s="541" t="s">
        <v>140</v>
      </c>
    </row>
    <row r="620" spans="1:19" s="546" customFormat="1" ht="11.25" customHeight="1">
      <c r="A620" s="542"/>
      <c r="B620" s="542"/>
      <c r="C620" s="542"/>
      <c r="D620" s="546" t="s">
        <v>515</v>
      </c>
      <c r="E620" s="547" t="s">
        <v>1147</v>
      </c>
      <c r="G620" s="548">
        <v>762</v>
      </c>
      <c r="P620" s="546">
        <v>2</v>
      </c>
      <c r="Q620" s="546" t="s">
        <v>134</v>
      </c>
      <c r="R620" s="546" t="s">
        <v>516</v>
      </c>
      <c r="S620" s="546" t="s">
        <v>134</v>
      </c>
    </row>
    <row r="621" spans="1:19" s="546" customFormat="1" ht="11.25" customHeight="1">
      <c r="A621" s="542"/>
      <c r="B621" s="542"/>
      <c r="C621" s="542"/>
      <c r="D621" s="546" t="s">
        <v>515</v>
      </c>
      <c r="E621" s="547" t="s">
        <v>1148</v>
      </c>
      <c r="G621" s="548">
        <v>62</v>
      </c>
      <c r="P621" s="546">
        <v>2</v>
      </c>
      <c r="Q621" s="546" t="s">
        <v>134</v>
      </c>
      <c r="R621" s="546" t="s">
        <v>516</v>
      </c>
      <c r="S621" s="546" t="s">
        <v>134</v>
      </c>
    </row>
    <row r="622" spans="1:19" s="549" customFormat="1" ht="11.25" customHeight="1">
      <c r="A622" s="542"/>
      <c r="B622" s="542"/>
      <c r="C622" s="542"/>
      <c r="D622" s="549" t="s">
        <v>515</v>
      </c>
      <c r="E622" s="550" t="s">
        <v>517</v>
      </c>
      <c r="G622" s="551">
        <v>824</v>
      </c>
      <c r="P622" s="549">
        <v>2</v>
      </c>
      <c r="Q622" s="549" t="s">
        <v>134</v>
      </c>
      <c r="R622" s="549" t="s">
        <v>516</v>
      </c>
      <c r="S622" s="549" t="s">
        <v>137</v>
      </c>
    </row>
    <row r="623" spans="1:16" s="541" customFormat="1" ht="22.5" customHeight="1">
      <c r="A623" s="533">
        <v>150</v>
      </c>
      <c r="B623" s="533" t="s">
        <v>138</v>
      </c>
      <c r="C623" s="533" t="s">
        <v>30</v>
      </c>
      <c r="D623" s="534" t="s">
        <v>1149</v>
      </c>
      <c r="E623" s="535" t="s">
        <v>1150</v>
      </c>
      <c r="F623" s="533" t="s">
        <v>10</v>
      </c>
      <c r="G623" s="536">
        <v>800</v>
      </c>
      <c r="H623" s="570"/>
      <c r="I623" s="537">
        <f>ROUND(G623*H623,2)</f>
        <v>0</v>
      </c>
      <c r="J623" s="538">
        <v>0.00021</v>
      </c>
      <c r="K623" s="536">
        <f>G623*J623</f>
        <v>0.168</v>
      </c>
      <c r="L623" s="538">
        <v>0</v>
      </c>
      <c r="M623" s="536">
        <f>G623*L623</f>
        <v>0</v>
      </c>
      <c r="N623" s="539">
        <v>21</v>
      </c>
      <c r="O623" s="540">
        <v>4</v>
      </c>
      <c r="P623" s="541" t="s">
        <v>140</v>
      </c>
    </row>
    <row r="624" spans="1:19" s="546" customFormat="1" ht="11.25" customHeight="1">
      <c r="A624" s="542"/>
      <c r="B624" s="542"/>
      <c r="C624" s="542"/>
      <c r="D624" s="546" t="s">
        <v>515</v>
      </c>
      <c r="E624" s="547" t="s">
        <v>1151</v>
      </c>
      <c r="G624" s="548">
        <v>800</v>
      </c>
      <c r="P624" s="546">
        <v>2</v>
      </c>
      <c r="Q624" s="546" t="s">
        <v>134</v>
      </c>
      <c r="R624" s="546" t="s">
        <v>516</v>
      </c>
      <c r="S624" s="546" t="s">
        <v>134</v>
      </c>
    </row>
    <row r="625" spans="1:19" s="549" customFormat="1" ht="11.25" customHeight="1">
      <c r="A625" s="542"/>
      <c r="B625" s="542"/>
      <c r="C625" s="542"/>
      <c r="D625" s="549" t="s">
        <v>515</v>
      </c>
      <c r="E625" s="550" t="s">
        <v>517</v>
      </c>
      <c r="G625" s="551">
        <v>800</v>
      </c>
      <c r="P625" s="549">
        <v>2</v>
      </c>
      <c r="Q625" s="549" t="s">
        <v>134</v>
      </c>
      <c r="R625" s="549" t="s">
        <v>516</v>
      </c>
      <c r="S625" s="549" t="s">
        <v>137</v>
      </c>
    </row>
    <row r="626" spans="2:16" s="529" customFormat="1" ht="11.25" customHeight="1">
      <c r="B626" s="530" t="s">
        <v>131</v>
      </c>
      <c r="D626" s="529" t="s">
        <v>144</v>
      </c>
      <c r="E626" s="529" t="s">
        <v>145</v>
      </c>
      <c r="I626" s="531">
        <f>I627</f>
        <v>0</v>
      </c>
      <c r="K626" s="532">
        <f>K627</f>
        <v>0</v>
      </c>
      <c r="M626" s="532">
        <f>M627</f>
        <v>0</v>
      </c>
      <c r="P626" s="529" t="s">
        <v>137</v>
      </c>
    </row>
    <row r="627" spans="1:16" s="541" customFormat="1" ht="11.25" customHeight="1">
      <c r="A627" s="533">
        <v>151</v>
      </c>
      <c r="B627" s="533" t="s">
        <v>138</v>
      </c>
      <c r="C627" s="533" t="s">
        <v>518</v>
      </c>
      <c r="D627" s="534" t="s">
        <v>70</v>
      </c>
      <c r="E627" s="535" t="s">
        <v>1152</v>
      </c>
      <c r="F627" s="533" t="s">
        <v>25</v>
      </c>
      <c r="G627" s="536">
        <v>5598.104</v>
      </c>
      <c r="H627" s="570"/>
      <c r="I627" s="537">
        <f>ROUND(G627*H627,2)</f>
        <v>0</v>
      </c>
      <c r="J627" s="538">
        <v>0</v>
      </c>
      <c r="K627" s="536">
        <f>G627*J627</f>
        <v>0</v>
      </c>
      <c r="L627" s="538">
        <v>0</v>
      </c>
      <c r="M627" s="536">
        <f>G627*L627</f>
        <v>0</v>
      </c>
      <c r="N627" s="539">
        <v>21</v>
      </c>
      <c r="O627" s="540">
        <v>4</v>
      </c>
      <c r="P627" s="541" t="s">
        <v>140</v>
      </c>
    </row>
    <row r="628" spans="2:16" s="528" customFormat="1" ht="11.25" customHeight="1">
      <c r="B628" s="564" t="s">
        <v>131</v>
      </c>
      <c r="D628" s="528" t="s">
        <v>148</v>
      </c>
      <c r="E628" s="528" t="s">
        <v>1153</v>
      </c>
      <c r="I628" s="565">
        <f>I629+I671+I696+I739+I753+I781+I792+I889+I1129+I1192+I1214+I1220+I1253+I1318</f>
        <v>0</v>
      </c>
      <c r="K628" s="566">
        <f>K629+K671+K696+K739+K753+K781+K792+K889+K1129+K1192+K1214+K1220+K1253+K1318</f>
        <v>142.85018424</v>
      </c>
      <c r="M628" s="566">
        <f>M629+M671+M696+M739+M753+M781+M792+M889+M1129+M1192+M1214+M1220+M1253+M1318</f>
        <v>0</v>
      </c>
      <c r="P628" s="528" t="s">
        <v>134</v>
      </c>
    </row>
    <row r="629" spans="2:16" s="529" customFormat="1" ht="11.25" customHeight="1">
      <c r="B629" s="530" t="s">
        <v>131</v>
      </c>
      <c r="D629" s="529" t="s">
        <v>72</v>
      </c>
      <c r="E629" s="529" t="s">
        <v>546</v>
      </c>
      <c r="I629" s="531">
        <f>SUM(I630:I670)</f>
        <v>0</v>
      </c>
      <c r="K629" s="532">
        <f>SUM(K630:K670)</f>
        <v>10.225174</v>
      </c>
      <c r="M629" s="532">
        <f>SUM(M630:M670)</f>
        <v>0</v>
      </c>
      <c r="P629" s="529" t="s">
        <v>137</v>
      </c>
    </row>
    <row r="630" spans="1:16" s="541" customFormat="1" ht="11.25" customHeight="1">
      <c r="A630" s="533">
        <v>152</v>
      </c>
      <c r="B630" s="533" t="s">
        <v>138</v>
      </c>
      <c r="C630" s="533" t="s">
        <v>72</v>
      </c>
      <c r="D630" s="534" t="s">
        <v>1154</v>
      </c>
      <c r="E630" s="535" t="s">
        <v>1155</v>
      </c>
      <c r="F630" s="533" t="s">
        <v>10</v>
      </c>
      <c r="G630" s="536">
        <v>2805</v>
      </c>
      <c r="H630" s="570"/>
      <c r="I630" s="537">
        <f>ROUND(G630*H630,2)</f>
        <v>0</v>
      </c>
      <c r="J630" s="538">
        <v>3E-05</v>
      </c>
      <c r="K630" s="536">
        <f>G630*J630</f>
        <v>0.08415</v>
      </c>
      <c r="L630" s="538">
        <v>0</v>
      </c>
      <c r="M630" s="536">
        <f>G630*L630</f>
        <v>0</v>
      </c>
      <c r="N630" s="539">
        <v>21</v>
      </c>
      <c r="O630" s="540">
        <v>16</v>
      </c>
      <c r="P630" s="541" t="s">
        <v>140</v>
      </c>
    </row>
    <row r="631" spans="1:19" s="543" customFormat="1" ht="11.25" customHeight="1">
      <c r="A631" s="542"/>
      <c r="B631" s="542"/>
      <c r="C631" s="542"/>
      <c r="D631" s="543" t="s">
        <v>515</v>
      </c>
      <c r="E631" s="544" t="s">
        <v>1156</v>
      </c>
      <c r="G631" s="545">
        <v>0</v>
      </c>
      <c r="P631" s="543">
        <v>2</v>
      </c>
      <c r="Q631" s="543" t="s">
        <v>134</v>
      </c>
      <c r="R631" s="543" t="s">
        <v>516</v>
      </c>
      <c r="S631" s="543" t="s">
        <v>134</v>
      </c>
    </row>
    <row r="632" spans="1:19" s="546" customFormat="1" ht="11.25" customHeight="1">
      <c r="A632" s="542"/>
      <c r="B632" s="542"/>
      <c r="C632" s="542"/>
      <c r="D632" s="546" t="s">
        <v>515</v>
      </c>
      <c r="E632" s="547" t="s">
        <v>1157</v>
      </c>
      <c r="G632" s="548">
        <v>2805</v>
      </c>
      <c r="P632" s="546">
        <v>2</v>
      </c>
      <c r="Q632" s="546" t="s">
        <v>134</v>
      </c>
      <c r="R632" s="546" t="s">
        <v>516</v>
      </c>
      <c r="S632" s="546" t="s">
        <v>134</v>
      </c>
    </row>
    <row r="633" spans="1:19" s="549" customFormat="1" ht="11.25" customHeight="1">
      <c r="A633" s="542"/>
      <c r="B633" s="542"/>
      <c r="C633" s="542"/>
      <c r="D633" s="549" t="s">
        <v>515</v>
      </c>
      <c r="E633" s="550" t="s">
        <v>517</v>
      </c>
      <c r="G633" s="551">
        <v>2805</v>
      </c>
      <c r="P633" s="549">
        <v>2</v>
      </c>
      <c r="Q633" s="549" t="s">
        <v>134</v>
      </c>
      <c r="R633" s="549" t="s">
        <v>516</v>
      </c>
      <c r="S633" s="549" t="s">
        <v>137</v>
      </c>
    </row>
    <row r="634" spans="1:16" s="541" customFormat="1" ht="11.25" customHeight="1">
      <c r="A634" s="533">
        <v>153</v>
      </c>
      <c r="B634" s="533" t="s">
        <v>138</v>
      </c>
      <c r="C634" s="533" t="s">
        <v>72</v>
      </c>
      <c r="D634" s="534" t="s">
        <v>1158</v>
      </c>
      <c r="E634" s="535" t="s">
        <v>1159</v>
      </c>
      <c r="F634" s="533" t="s">
        <v>10</v>
      </c>
      <c r="G634" s="536">
        <v>67</v>
      </c>
      <c r="H634" s="570"/>
      <c r="I634" s="537">
        <f>ROUND(G634*H634,2)</f>
        <v>0</v>
      </c>
      <c r="J634" s="538">
        <v>5E-05</v>
      </c>
      <c r="K634" s="536">
        <f>G634*J634</f>
        <v>0.00335</v>
      </c>
      <c r="L634" s="538">
        <v>0</v>
      </c>
      <c r="M634" s="536">
        <f>G634*L634</f>
        <v>0</v>
      </c>
      <c r="N634" s="539">
        <v>21</v>
      </c>
      <c r="O634" s="540">
        <v>16</v>
      </c>
      <c r="P634" s="541" t="s">
        <v>140</v>
      </c>
    </row>
    <row r="635" spans="1:19" s="543" customFormat="1" ht="11.25" customHeight="1">
      <c r="A635" s="542"/>
      <c r="B635" s="542"/>
      <c r="C635" s="542"/>
      <c r="D635" s="543" t="s">
        <v>515</v>
      </c>
      <c r="E635" s="544" t="s">
        <v>1156</v>
      </c>
      <c r="G635" s="545">
        <v>0</v>
      </c>
      <c r="P635" s="543">
        <v>2</v>
      </c>
      <c r="Q635" s="543" t="s">
        <v>134</v>
      </c>
      <c r="R635" s="543" t="s">
        <v>516</v>
      </c>
      <c r="S635" s="543" t="s">
        <v>134</v>
      </c>
    </row>
    <row r="636" spans="1:19" s="543" customFormat="1" ht="11.25" customHeight="1">
      <c r="A636" s="542"/>
      <c r="B636" s="542"/>
      <c r="C636" s="542"/>
      <c r="D636" s="543" t="s">
        <v>515</v>
      </c>
      <c r="E636" s="544" t="s">
        <v>1160</v>
      </c>
      <c r="G636" s="545">
        <v>0</v>
      </c>
      <c r="P636" s="543">
        <v>2</v>
      </c>
      <c r="Q636" s="543" t="s">
        <v>134</v>
      </c>
      <c r="R636" s="543" t="s">
        <v>516</v>
      </c>
      <c r="S636" s="543" t="s">
        <v>134</v>
      </c>
    </row>
    <row r="637" spans="1:19" s="546" customFormat="1" ht="11.25" customHeight="1">
      <c r="A637" s="542"/>
      <c r="B637" s="542"/>
      <c r="C637" s="542"/>
      <c r="D637" s="546" t="s">
        <v>515</v>
      </c>
      <c r="E637" s="547" t="s">
        <v>904</v>
      </c>
      <c r="G637" s="548">
        <v>67</v>
      </c>
      <c r="P637" s="546">
        <v>2</v>
      </c>
      <c r="Q637" s="546" t="s">
        <v>134</v>
      </c>
      <c r="R637" s="546" t="s">
        <v>516</v>
      </c>
      <c r="S637" s="546" t="s">
        <v>134</v>
      </c>
    </row>
    <row r="638" spans="1:19" s="549" customFormat="1" ht="11.25" customHeight="1">
      <c r="A638" s="542"/>
      <c r="B638" s="542"/>
      <c r="C638" s="542"/>
      <c r="D638" s="549" t="s">
        <v>515</v>
      </c>
      <c r="E638" s="550" t="s">
        <v>517</v>
      </c>
      <c r="G638" s="551">
        <v>67</v>
      </c>
      <c r="P638" s="549">
        <v>2</v>
      </c>
      <c r="Q638" s="549" t="s">
        <v>134</v>
      </c>
      <c r="R638" s="549" t="s">
        <v>516</v>
      </c>
      <c r="S638" s="549" t="s">
        <v>137</v>
      </c>
    </row>
    <row r="639" spans="1:16" s="563" customFormat="1" ht="22.5" customHeight="1">
      <c r="A639" s="555">
        <v>154</v>
      </c>
      <c r="B639" s="555" t="s">
        <v>141</v>
      </c>
      <c r="C639" s="555" t="s">
        <v>142</v>
      </c>
      <c r="D639" s="556" t="s">
        <v>1161</v>
      </c>
      <c r="E639" s="557" t="s">
        <v>1162</v>
      </c>
      <c r="F639" s="555" t="s">
        <v>10</v>
      </c>
      <c r="G639" s="558">
        <v>3159.2</v>
      </c>
      <c r="H639" s="571"/>
      <c r="I639" s="559">
        <f>ROUND(G639*H639,2)</f>
        <v>0</v>
      </c>
      <c r="J639" s="560">
        <v>0.00254</v>
      </c>
      <c r="K639" s="558">
        <f>G639*J639</f>
        <v>8.024368</v>
      </c>
      <c r="L639" s="560">
        <v>0</v>
      </c>
      <c r="M639" s="558">
        <f>G639*L639</f>
        <v>0</v>
      </c>
      <c r="N639" s="561">
        <v>21</v>
      </c>
      <c r="O639" s="562">
        <v>32</v>
      </c>
      <c r="P639" s="563" t="s">
        <v>140</v>
      </c>
    </row>
    <row r="640" spans="1:19" s="546" customFormat="1" ht="11.25" customHeight="1">
      <c r="A640" s="542"/>
      <c r="B640" s="542"/>
      <c r="C640" s="542"/>
      <c r="D640" s="546" t="s">
        <v>515</v>
      </c>
      <c r="E640" s="547" t="s">
        <v>1163</v>
      </c>
      <c r="G640" s="548">
        <v>3159.2</v>
      </c>
      <c r="P640" s="546">
        <v>2</v>
      </c>
      <c r="Q640" s="546" t="s">
        <v>134</v>
      </c>
      <c r="R640" s="546" t="s">
        <v>516</v>
      </c>
      <c r="S640" s="546" t="s">
        <v>134</v>
      </c>
    </row>
    <row r="641" spans="1:19" s="549" customFormat="1" ht="11.25" customHeight="1">
      <c r="A641" s="542"/>
      <c r="B641" s="542"/>
      <c r="C641" s="542"/>
      <c r="D641" s="549" t="s">
        <v>515</v>
      </c>
      <c r="E641" s="550" t="s">
        <v>517</v>
      </c>
      <c r="G641" s="551">
        <v>3159.2</v>
      </c>
      <c r="P641" s="549">
        <v>2</v>
      </c>
      <c r="Q641" s="549" t="s">
        <v>134</v>
      </c>
      <c r="R641" s="549" t="s">
        <v>516</v>
      </c>
      <c r="S641" s="549" t="s">
        <v>137</v>
      </c>
    </row>
    <row r="642" spans="1:16" s="541" customFormat="1" ht="11.25" customHeight="1">
      <c r="A642" s="533">
        <v>155</v>
      </c>
      <c r="B642" s="533" t="s">
        <v>138</v>
      </c>
      <c r="C642" s="533" t="s">
        <v>72</v>
      </c>
      <c r="D642" s="534" t="s">
        <v>1164</v>
      </c>
      <c r="E642" s="535" t="s">
        <v>1165</v>
      </c>
      <c r="F642" s="533" t="s">
        <v>10</v>
      </c>
      <c r="G642" s="536">
        <v>2805</v>
      </c>
      <c r="H642" s="570"/>
      <c r="I642" s="537">
        <f>ROUND(G642*H642,2)</f>
        <v>0</v>
      </c>
      <c r="J642" s="538">
        <v>0</v>
      </c>
      <c r="K642" s="536">
        <f>G642*J642</f>
        <v>0</v>
      </c>
      <c r="L642" s="538">
        <v>0</v>
      </c>
      <c r="M642" s="536">
        <f>G642*L642</f>
        <v>0</v>
      </c>
      <c r="N642" s="539">
        <v>21</v>
      </c>
      <c r="O642" s="540">
        <v>16</v>
      </c>
      <c r="P642" s="541" t="s">
        <v>140</v>
      </c>
    </row>
    <row r="643" spans="1:16" s="541" customFormat="1" ht="11.25" customHeight="1">
      <c r="A643" s="533">
        <v>156</v>
      </c>
      <c r="B643" s="533" t="s">
        <v>138</v>
      </c>
      <c r="C643" s="533" t="s">
        <v>72</v>
      </c>
      <c r="D643" s="534" t="s">
        <v>1166</v>
      </c>
      <c r="E643" s="535" t="s">
        <v>1167</v>
      </c>
      <c r="F643" s="533" t="s">
        <v>10</v>
      </c>
      <c r="G643" s="536">
        <v>2805</v>
      </c>
      <c r="H643" s="570"/>
      <c r="I643" s="537">
        <f>ROUND(G643*H643,2)</f>
        <v>0</v>
      </c>
      <c r="J643" s="538">
        <v>0</v>
      </c>
      <c r="K643" s="536">
        <f>G643*J643</f>
        <v>0</v>
      </c>
      <c r="L643" s="538">
        <v>0</v>
      </c>
      <c r="M643" s="536">
        <f>G643*L643</f>
        <v>0</v>
      </c>
      <c r="N643" s="539">
        <v>21</v>
      </c>
      <c r="O643" s="540">
        <v>16</v>
      </c>
      <c r="P643" s="541" t="s">
        <v>140</v>
      </c>
    </row>
    <row r="644" spans="1:16" s="541" customFormat="1" ht="11.25" customHeight="1">
      <c r="A644" s="533">
        <v>157</v>
      </c>
      <c r="B644" s="533" t="s">
        <v>138</v>
      </c>
      <c r="C644" s="533" t="s">
        <v>72</v>
      </c>
      <c r="D644" s="534" t="s">
        <v>1168</v>
      </c>
      <c r="E644" s="535" t="s">
        <v>1169</v>
      </c>
      <c r="F644" s="533" t="s">
        <v>10</v>
      </c>
      <c r="G644" s="536">
        <v>67</v>
      </c>
      <c r="H644" s="570"/>
      <c r="I644" s="537">
        <f>ROUND(G644*H644,2)</f>
        <v>0</v>
      </c>
      <c r="J644" s="538">
        <v>0</v>
      </c>
      <c r="K644" s="536">
        <f>G644*J644</f>
        <v>0</v>
      </c>
      <c r="L644" s="538">
        <v>0</v>
      </c>
      <c r="M644" s="536">
        <f>G644*L644</f>
        <v>0</v>
      </c>
      <c r="N644" s="539">
        <v>21</v>
      </c>
      <c r="O644" s="540">
        <v>16</v>
      </c>
      <c r="P644" s="541" t="s">
        <v>140</v>
      </c>
    </row>
    <row r="645" spans="1:16" s="541" customFormat="1" ht="11.25" customHeight="1">
      <c r="A645" s="533">
        <v>158</v>
      </c>
      <c r="B645" s="533" t="s">
        <v>138</v>
      </c>
      <c r="C645" s="533" t="s">
        <v>72</v>
      </c>
      <c r="D645" s="534" t="s">
        <v>1170</v>
      </c>
      <c r="E645" s="535" t="s">
        <v>1171</v>
      </c>
      <c r="F645" s="533" t="s">
        <v>10</v>
      </c>
      <c r="G645" s="536">
        <v>67</v>
      </c>
      <c r="H645" s="570"/>
      <c r="I645" s="537">
        <f>ROUND(G645*H645,2)</f>
        <v>0</v>
      </c>
      <c r="J645" s="538">
        <v>0</v>
      </c>
      <c r="K645" s="536">
        <f>G645*J645</f>
        <v>0</v>
      </c>
      <c r="L645" s="538">
        <v>0</v>
      </c>
      <c r="M645" s="536">
        <f>G645*L645</f>
        <v>0</v>
      </c>
      <c r="N645" s="539">
        <v>21</v>
      </c>
      <c r="O645" s="540">
        <v>16</v>
      </c>
      <c r="P645" s="541" t="s">
        <v>140</v>
      </c>
    </row>
    <row r="646" spans="1:16" s="563" customFormat="1" ht="11.25" customHeight="1">
      <c r="A646" s="555">
        <v>159</v>
      </c>
      <c r="B646" s="555" t="s">
        <v>141</v>
      </c>
      <c r="C646" s="555" t="s">
        <v>142</v>
      </c>
      <c r="D646" s="556" t="s">
        <v>1172</v>
      </c>
      <c r="E646" s="557" t="s">
        <v>1173</v>
      </c>
      <c r="F646" s="555" t="s">
        <v>10</v>
      </c>
      <c r="G646" s="558">
        <v>4971.12</v>
      </c>
      <c r="H646" s="571"/>
      <c r="I646" s="559">
        <f>ROUND(G646*H646,2)</f>
        <v>0</v>
      </c>
      <c r="J646" s="560">
        <v>0.0003</v>
      </c>
      <c r="K646" s="558">
        <f>G646*J646</f>
        <v>1.4913359999999998</v>
      </c>
      <c r="L646" s="560">
        <v>0</v>
      </c>
      <c r="M646" s="558">
        <f>G646*L646</f>
        <v>0</v>
      </c>
      <c r="N646" s="561">
        <v>21</v>
      </c>
      <c r="O646" s="562">
        <v>32</v>
      </c>
      <c r="P646" s="563" t="s">
        <v>140</v>
      </c>
    </row>
    <row r="647" spans="1:19" s="546" customFormat="1" ht="11.25" customHeight="1">
      <c r="A647" s="542"/>
      <c r="B647" s="542"/>
      <c r="C647" s="542"/>
      <c r="D647" s="546" t="s">
        <v>515</v>
      </c>
      <c r="E647" s="547" t="s">
        <v>1174</v>
      </c>
      <c r="G647" s="548">
        <v>4734.4</v>
      </c>
      <c r="P647" s="546">
        <v>2</v>
      </c>
      <c r="Q647" s="546" t="s">
        <v>134</v>
      </c>
      <c r="R647" s="546" t="s">
        <v>516</v>
      </c>
      <c r="S647" s="546" t="s">
        <v>134</v>
      </c>
    </row>
    <row r="648" spans="1:19" s="549" customFormat="1" ht="11.25" customHeight="1">
      <c r="A648" s="542"/>
      <c r="B648" s="542"/>
      <c r="C648" s="542"/>
      <c r="D648" s="549" t="s">
        <v>515</v>
      </c>
      <c r="E648" s="550" t="s">
        <v>517</v>
      </c>
      <c r="G648" s="551">
        <v>4734.4</v>
      </c>
      <c r="P648" s="549">
        <v>2</v>
      </c>
      <c r="Q648" s="549" t="s">
        <v>134</v>
      </c>
      <c r="R648" s="549" t="s">
        <v>516</v>
      </c>
      <c r="S648" s="549" t="s">
        <v>137</v>
      </c>
    </row>
    <row r="649" spans="1:16" s="541" customFormat="1" ht="22.5" customHeight="1">
      <c r="A649" s="533">
        <v>160</v>
      </c>
      <c r="B649" s="533" t="s">
        <v>138</v>
      </c>
      <c r="C649" s="533" t="s">
        <v>143</v>
      </c>
      <c r="D649" s="534" t="s">
        <v>547</v>
      </c>
      <c r="E649" s="535" t="s">
        <v>1175</v>
      </c>
      <c r="F649" s="533" t="s">
        <v>10</v>
      </c>
      <c r="G649" s="536">
        <v>198.625</v>
      </c>
      <c r="H649" s="570"/>
      <c r="I649" s="537">
        <f>ROUND(G649*H649,2)</f>
        <v>0</v>
      </c>
      <c r="J649" s="538">
        <v>0.002</v>
      </c>
      <c r="K649" s="536">
        <f>G649*J649</f>
        <v>0.39725</v>
      </c>
      <c r="L649" s="538">
        <v>0</v>
      </c>
      <c r="M649" s="536">
        <f>G649*L649</f>
        <v>0</v>
      </c>
      <c r="N649" s="539">
        <v>21</v>
      </c>
      <c r="O649" s="540">
        <v>16</v>
      </c>
      <c r="P649" s="541" t="s">
        <v>140</v>
      </c>
    </row>
    <row r="650" spans="1:19" s="543" customFormat="1" ht="11.25" customHeight="1">
      <c r="A650" s="542"/>
      <c r="B650" s="542"/>
      <c r="C650" s="542"/>
      <c r="D650" s="543" t="s">
        <v>515</v>
      </c>
      <c r="E650" s="544" t="s">
        <v>1176</v>
      </c>
      <c r="G650" s="545">
        <v>0</v>
      </c>
      <c r="P650" s="543">
        <v>2</v>
      </c>
      <c r="Q650" s="543" t="s">
        <v>134</v>
      </c>
      <c r="R650" s="543" t="s">
        <v>516</v>
      </c>
      <c r="S650" s="543" t="s">
        <v>134</v>
      </c>
    </row>
    <row r="651" spans="1:19" s="543" customFormat="1" ht="11.25" customHeight="1">
      <c r="A651" s="542"/>
      <c r="B651" s="542"/>
      <c r="C651" s="542"/>
      <c r="D651" s="543" t="s">
        <v>515</v>
      </c>
      <c r="E651" s="544" t="s">
        <v>840</v>
      </c>
      <c r="G651" s="545">
        <v>0</v>
      </c>
      <c r="P651" s="543">
        <v>2</v>
      </c>
      <c r="Q651" s="543" t="s">
        <v>134</v>
      </c>
      <c r="R651" s="543" t="s">
        <v>516</v>
      </c>
      <c r="S651" s="543" t="s">
        <v>134</v>
      </c>
    </row>
    <row r="652" spans="1:19" s="546" customFormat="1" ht="11.25" customHeight="1">
      <c r="A652" s="542"/>
      <c r="B652" s="542"/>
      <c r="C652" s="542"/>
      <c r="D652" s="546" t="s">
        <v>515</v>
      </c>
      <c r="E652" s="547" t="s">
        <v>1177</v>
      </c>
      <c r="G652" s="548">
        <v>53.48</v>
      </c>
      <c r="P652" s="546">
        <v>2</v>
      </c>
      <c r="Q652" s="546" t="s">
        <v>134</v>
      </c>
      <c r="R652" s="546" t="s">
        <v>516</v>
      </c>
      <c r="S652" s="546" t="s">
        <v>134</v>
      </c>
    </row>
    <row r="653" spans="1:19" s="546" customFormat="1" ht="11.25" customHeight="1">
      <c r="A653" s="542"/>
      <c r="B653" s="542"/>
      <c r="C653" s="542"/>
      <c r="D653" s="546" t="s">
        <v>515</v>
      </c>
      <c r="E653" s="547" t="s">
        <v>1178</v>
      </c>
      <c r="G653" s="548">
        <v>43.017</v>
      </c>
      <c r="P653" s="546">
        <v>2</v>
      </c>
      <c r="Q653" s="546" t="s">
        <v>134</v>
      </c>
      <c r="R653" s="546" t="s">
        <v>516</v>
      </c>
      <c r="S653" s="546" t="s">
        <v>134</v>
      </c>
    </row>
    <row r="654" spans="1:19" s="546" customFormat="1" ht="11.25" customHeight="1">
      <c r="A654" s="542"/>
      <c r="B654" s="542"/>
      <c r="C654" s="542"/>
      <c r="D654" s="546" t="s">
        <v>515</v>
      </c>
      <c r="E654" s="547" t="s">
        <v>1179</v>
      </c>
      <c r="G654" s="548">
        <v>3.328</v>
      </c>
      <c r="P654" s="546">
        <v>2</v>
      </c>
      <c r="Q654" s="546" t="s">
        <v>134</v>
      </c>
      <c r="R654" s="546" t="s">
        <v>516</v>
      </c>
      <c r="S654" s="546" t="s">
        <v>134</v>
      </c>
    </row>
    <row r="655" spans="1:19" s="543" customFormat="1" ht="11.25" customHeight="1">
      <c r="A655" s="542"/>
      <c r="B655" s="542"/>
      <c r="C655" s="542"/>
      <c r="D655" s="543" t="s">
        <v>515</v>
      </c>
      <c r="E655" s="544" t="s">
        <v>524</v>
      </c>
      <c r="G655" s="545">
        <v>0</v>
      </c>
      <c r="P655" s="543">
        <v>2</v>
      </c>
      <c r="Q655" s="543" t="s">
        <v>134</v>
      </c>
      <c r="R655" s="543" t="s">
        <v>516</v>
      </c>
      <c r="S655" s="543" t="s">
        <v>134</v>
      </c>
    </row>
    <row r="656" spans="1:19" s="546" customFormat="1" ht="11.25" customHeight="1">
      <c r="A656" s="542"/>
      <c r="B656" s="542"/>
      <c r="C656" s="542"/>
      <c r="D656" s="546" t="s">
        <v>515</v>
      </c>
      <c r="E656" s="547" t="s">
        <v>1180</v>
      </c>
      <c r="G656" s="548">
        <v>35.68</v>
      </c>
      <c r="P656" s="546">
        <v>2</v>
      </c>
      <c r="Q656" s="546" t="s">
        <v>134</v>
      </c>
      <c r="R656" s="546" t="s">
        <v>516</v>
      </c>
      <c r="S656" s="546" t="s">
        <v>134</v>
      </c>
    </row>
    <row r="657" spans="1:19" s="546" customFormat="1" ht="11.25" customHeight="1">
      <c r="A657" s="542"/>
      <c r="B657" s="542"/>
      <c r="C657" s="542"/>
      <c r="D657" s="546" t="s">
        <v>515</v>
      </c>
      <c r="E657" s="547" t="s">
        <v>1181</v>
      </c>
      <c r="G657" s="548">
        <v>4.32</v>
      </c>
      <c r="P657" s="546">
        <v>2</v>
      </c>
      <c r="Q657" s="546" t="s">
        <v>134</v>
      </c>
      <c r="R657" s="546" t="s">
        <v>516</v>
      </c>
      <c r="S657" s="546" t="s">
        <v>134</v>
      </c>
    </row>
    <row r="658" spans="1:19" s="543" customFormat="1" ht="11.25" customHeight="1">
      <c r="A658" s="542"/>
      <c r="B658" s="542"/>
      <c r="C658" s="542"/>
      <c r="D658" s="543" t="s">
        <v>515</v>
      </c>
      <c r="E658" s="544" t="s">
        <v>548</v>
      </c>
      <c r="G658" s="545">
        <v>0</v>
      </c>
      <c r="P658" s="543">
        <v>2</v>
      </c>
      <c r="Q658" s="543" t="s">
        <v>134</v>
      </c>
      <c r="R658" s="543" t="s">
        <v>516</v>
      </c>
      <c r="S658" s="543" t="s">
        <v>134</v>
      </c>
    </row>
    <row r="659" spans="1:19" s="543" customFormat="1" ht="11.25" customHeight="1">
      <c r="A659" s="542"/>
      <c r="B659" s="542"/>
      <c r="C659" s="542"/>
      <c r="D659" s="543" t="s">
        <v>515</v>
      </c>
      <c r="E659" s="544" t="s">
        <v>840</v>
      </c>
      <c r="G659" s="545">
        <v>0</v>
      </c>
      <c r="P659" s="543">
        <v>2</v>
      </c>
      <c r="Q659" s="543" t="s">
        <v>134</v>
      </c>
      <c r="R659" s="543" t="s">
        <v>516</v>
      </c>
      <c r="S659" s="543" t="s">
        <v>134</v>
      </c>
    </row>
    <row r="660" spans="1:19" s="546" customFormat="1" ht="11.25" customHeight="1">
      <c r="A660" s="542"/>
      <c r="B660" s="542"/>
      <c r="C660" s="542"/>
      <c r="D660" s="546" t="s">
        <v>515</v>
      </c>
      <c r="E660" s="547" t="s">
        <v>1182</v>
      </c>
      <c r="G660" s="548">
        <v>16.8</v>
      </c>
      <c r="P660" s="546">
        <v>2</v>
      </c>
      <c r="Q660" s="546" t="s">
        <v>134</v>
      </c>
      <c r="R660" s="546" t="s">
        <v>516</v>
      </c>
      <c r="S660" s="546" t="s">
        <v>134</v>
      </c>
    </row>
    <row r="661" spans="1:19" s="543" customFormat="1" ht="11.25" customHeight="1">
      <c r="A661" s="542"/>
      <c r="B661" s="542"/>
      <c r="C661" s="542"/>
      <c r="D661" s="543" t="s">
        <v>515</v>
      </c>
      <c r="E661" s="544" t="s">
        <v>524</v>
      </c>
      <c r="G661" s="545">
        <v>0</v>
      </c>
      <c r="P661" s="543">
        <v>2</v>
      </c>
      <c r="Q661" s="543" t="s">
        <v>134</v>
      </c>
      <c r="R661" s="543" t="s">
        <v>516</v>
      </c>
      <c r="S661" s="543" t="s">
        <v>134</v>
      </c>
    </row>
    <row r="662" spans="1:19" s="546" customFormat="1" ht="11.25" customHeight="1">
      <c r="A662" s="542"/>
      <c r="B662" s="542"/>
      <c r="C662" s="542"/>
      <c r="D662" s="546" t="s">
        <v>515</v>
      </c>
      <c r="E662" s="547" t="s">
        <v>1183</v>
      </c>
      <c r="G662" s="548">
        <v>42</v>
      </c>
      <c r="P662" s="546">
        <v>2</v>
      </c>
      <c r="Q662" s="546" t="s">
        <v>134</v>
      </c>
      <c r="R662" s="546" t="s">
        <v>516</v>
      </c>
      <c r="S662" s="546" t="s">
        <v>134</v>
      </c>
    </row>
    <row r="663" spans="1:19" s="549" customFormat="1" ht="11.25" customHeight="1">
      <c r="A663" s="542"/>
      <c r="B663" s="542"/>
      <c r="C663" s="542"/>
      <c r="D663" s="549" t="s">
        <v>515</v>
      </c>
      <c r="E663" s="550" t="s">
        <v>517</v>
      </c>
      <c r="G663" s="551">
        <v>198.625</v>
      </c>
      <c r="P663" s="549">
        <v>2</v>
      </c>
      <c r="Q663" s="549" t="s">
        <v>134</v>
      </c>
      <c r="R663" s="549" t="s">
        <v>516</v>
      </c>
      <c r="S663" s="549" t="s">
        <v>137</v>
      </c>
    </row>
    <row r="664" spans="1:16" s="541" customFormat="1" ht="22.5" customHeight="1">
      <c r="A664" s="533">
        <v>161</v>
      </c>
      <c r="B664" s="533" t="s">
        <v>138</v>
      </c>
      <c r="C664" s="533" t="s">
        <v>72</v>
      </c>
      <c r="D664" s="534" t="s">
        <v>1184</v>
      </c>
      <c r="E664" s="535" t="s">
        <v>1185</v>
      </c>
      <c r="F664" s="533" t="s">
        <v>10</v>
      </c>
      <c r="G664" s="536">
        <v>212</v>
      </c>
      <c r="H664" s="570"/>
      <c r="I664" s="537">
        <f>ROUND(G664*H664,2)</f>
        <v>0</v>
      </c>
      <c r="J664" s="538">
        <v>0.00078</v>
      </c>
      <c r="K664" s="536">
        <f>G664*J664</f>
        <v>0.16536</v>
      </c>
      <c r="L664" s="538">
        <v>0</v>
      </c>
      <c r="M664" s="536">
        <f>G664*L664</f>
        <v>0</v>
      </c>
      <c r="N664" s="539">
        <v>21</v>
      </c>
      <c r="O664" s="540">
        <v>4</v>
      </c>
      <c r="P664" s="541" t="s">
        <v>140</v>
      </c>
    </row>
    <row r="665" spans="1:19" s="546" customFormat="1" ht="11.25" customHeight="1">
      <c r="A665" s="542"/>
      <c r="B665" s="542"/>
      <c r="C665" s="542"/>
      <c r="D665" s="546" t="s">
        <v>515</v>
      </c>
      <c r="E665" s="547" t="s">
        <v>1186</v>
      </c>
      <c r="G665" s="548">
        <v>212</v>
      </c>
      <c r="P665" s="546">
        <v>2</v>
      </c>
      <c r="Q665" s="546" t="s">
        <v>134</v>
      </c>
      <c r="R665" s="546" t="s">
        <v>516</v>
      </c>
      <c r="S665" s="546" t="s">
        <v>134</v>
      </c>
    </row>
    <row r="666" spans="1:19" s="549" customFormat="1" ht="11.25" customHeight="1">
      <c r="A666" s="542"/>
      <c r="B666" s="542"/>
      <c r="C666" s="542"/>
      <c r="D666" s="549" t="s">
        <v>515</v>
      </c>
      <c r="E666" s="550" t="s">
        <v>517</v>
      </c>
      <c r="G666" s="551">
        <v>212</v>
      </c>
      <c r="P666" s="549">
        <v>2</v>
      </c>
      <c r="Q666" s="549" t="s">
        <v>134</v>
      </c>
      <c r="R666" s="549" t="s">
        <v>516</v>
      </c>
      <c r="S666" s="549" t="s">
        <v>137</v>
      </c>
    </row>
    <row r="667" spans="1:16" s="541" customFormat="1" ht="11.25" customHeight="1">
      <c r="A667" s="533">
        <v>162</v>
      </c>
      <c r="B667" s="533" t="s">
        <v>138</v>
      </c>
      <c r="C667" s="533" t="s">
        <v>72</v>
      </c>
      <c r="D667" s="534" t="s">
        <v>1187</v>
      </c>
      <c r="E667" s="535" t="s">
        <v>1188</v>
      </c>
      <c r="F667" s="533" t="s">
        <v>15</v>
      </c>
      <c r="G667" s="536">
        <v>212</v>
      </c>
      <c r="H667" s="570"/>
      <c r="I667" s="537">
        <f>ROUND(G667*H667,2)</f>
        <v>0</v>
      </c>
      <c r="J667" s="538">
        <v>0.00028</v>
      </c>
      <c r="K667" s="536">
        <f>G667*J667</f>
        <v>0.059359999999999996</v>
      </c>
      <c r="L667" s="538">
        <v>0</v>
      </c>
      <c r="M667" s="536">
        <f>G667*L667</f>
        <v>0</v>
      </c>
      <c r="N667" s="539">
        <v>21</v>
      </c>
      <c r="O667" s="540">
        <v>16</v>
      </c>
      <c r="P667" s="541" t="s">
        <v>140</v>
      </c>
    </row>
    <row r="668" spans="1:19" s="546" customFormat="1" ht="11.25" customHeight="1">
      <c r="A668" s="542"/>
      <c r="B668" s="542"/>
      <c r="C668" s="542"/>
      <c r="D668" s="546" t="s">
        <v>515</v>
      </c>
      <c r="E668" s="547" t="s">
        <v>1189</v>
      </c>
      <c r="G668" s="548">
        <v>212</v>
      </c>
      <c r="P668" s="546">
        <v>2</v>
      </c>
      <c r="Q668" s="546" t="s">
        <v>134</v>
      </c>
      <c r="R668" s="546" t="s">
        <v>516</v>
      </c>
      <c r="S668" s="546" t="s">
        <v>134</v>
      </c>
    </row>
    <row r="669" spans="1:19" s="549" customFormat="1" ht="11.25" customHeight="1">
      <c r="A669" s="542"/>
      <c r="B669" s="542"/>
      <c r="C669" s="542"/>
      <c r="D669" s="549" t="s">
        <v>515</v>
      </c>
      <c r="E669" s="550" t="s">
        <v>517</v>
      </c>
      <c r="G669" s="551">
        <v>212</v>
      </c>
      <c r="P669" s="549">
        <v>2</v>
      </c>
      <c r="Q669" s="549" t="s">
        <v>134</v>
      </c>
      <c r="R669" s="549" t="s">
        <v>516</v>
      </c>
      <c r="S669" s="549" t="s">
        <v>137</v>
      </c>
    </row>
    <row r="670" spans="1:16" s="541" customFormat="1" ht="22.5" customHeight="1">
      <c r="A670" s="533">
        <v>163</v>
      </c>
      <c r="B670" s="533" t="s">
        <v>138</v>
      </c>
      <c r="C670" s="533" t="s">
        <v>72</v>
      </c>
      <c r="D670" s="534" t="s">
        <v>549</v>
      </c>
      <c r="E670" s="535" t="s">
        <v>550</v>
      </c>
      <c r="F670" s="533" t="s">
        <v>25</v>
      </c>
      <c r="G670" s="536">
        <v>10.06</v>
      </c>
      <c r="H670" s="570"/>
      <c r="I670" s="537">
        <f>ROUND(G670*H670,2)</f>
        <v>0</v>
      </c>
      <c r="J670" s="538">
        <v>0</v>
      </c>
      <c r="K670" s="536">
        <f>G670*J670</f>
        <v>0</v>
      </c>
      <c r="L670" s="538">
        <v>0</v>
      </c>
      <c r="M670" s="536">
        <f>G670*L670</f>
        <v>0</v>
      </c>
      <c r="N670" s="539">
        <v>21</v>
      </c>
      <c r="O670" s="540">
        <v>16</v>
      </c>
      <c r="P670" s="541" t="s">
        <v>140</v>
      </c>
    </row>
    <row r="671" spans="2:16" s="529" customFormat="1" ht="11.25" customHeight="1">
      <c r="B671" s="530" t="s">
        <v>131</v>
      </c>
      <c r="D671" s="529" t="s">
        <v>1190</v>
      </c>
      <c r="E671" s="529" t="s">
        <v>1191</v>
      </c>
      <c r="I671" s="531">
        <f>SUM(I672:I695)</f>
        <v>0</v>
      </c>
      <c r="K671" s="532">
        <f>SUM(K672:K695)</f>
        <v>22.917350000000003</v>
      </c>
      <c r="M671" s="532">
        <f>SUM(M672:M695)</f>
        <v>0</v>
      </c>
      <c r="P671" s="529" t="s">
        <v>137</v>
      </c>
    </row>
    <row r="672" spans="1:16" s="541" customFormat="1" ht="22.5" customHeight="1">
      <c r="A672" s="533">
        <v>164</v>
      </c>
      <c r="B672" s="533" t="s">
        <v>138</v>
      </c>
      <c r="C672" s="533" t="s">
        <v>143</v>
      </c>
      <c r="D672" s="534" t="s">
        <v>1192</v>
      </c>
      <c r="E672" s="535" t="s">
        <v>3207</v>
      </c>
      <c r="F672" s="533" t="s">
        <v>543</v>
      </c>
      <c r="G672" s="536">
        <v>0</v>
      </c>
      <c r="H672" s="570"/>
      <c r="I672" s="537">
        <f>ROUND(G672*H672,2)</f>
        <v>0</v>
      </c>
      <c r="J672" s="538">
        <v>0</v>
      </c>
      <c r="K672" s="536">
        <f>G672*J672</f>
        <v>0</v>
      </c>
      <c r="L672" s="538">
        <v>0</v>
      </c>
      <c r="M672" s="536">
        <f>G672*L672</f>
        <v>0</v>
      </c>
      <c r="N672" s="539">
        <v>21</v>
      </c>
      <c r="O672" s="540">
        <v>16</v>
      </c>
      <c r="P672" s="541" t="s">
        <v>140</v>
      </c>
    </row>
    <row r="673" spans="1:16" s="541" customFormat="1" ht="45" customHeight="1">
      <c r="A673" s="533">
        <v>165</v>
      </c>
      <c r="B673" s="533" t="s">
        <v>138</v>
      </c>
      <c r="C673" s="533" t="s">
        <v>1190</v>
      </c>
      <c r="D673" s="534" t="s">
        <v>1193</v>
      </c>
      <c r="E673" s="535" t="s">
        <v>1194</v>
      </c>
      <c r="F673" s="533" t="s">
        <v>10</v>
      </c>
      <c r="G673" s="536">
        <v>2805</v>
      </c>
      <c r="H673" s="570"/>
      <c r="I673" s="537">
        <f>ROUND(G673*H673,2)</f>
        <v>0</v>
      </c>
      <c r="J673" s="538">
        <v>3E-05</v>
      </c>
      <c r="K673" s="536">
        <f>G673*J673</f>
        <v>0.08415</v>
      </c>
      <c r="L673" s="538">
        <v>0</v>
      </c>
      <c r="M673" s="536">
        <f>G673*L673</f>
        <v>0</v>
      </c>
      <c r="N673" s="539">
        <v>21</v>
      </c>
      <c r="O673" s="540">
        <v>16</v>
      </c>
      <c r="P673" s="541" t="s">
        <v>140</v>
      </c>
    </row>
    <row r="674" spans="1:19" s="546" customFormat="1" ht="11.25" customHeight="1">
      <c r="A674" s="542"/>
      <c r="B674" s="542"/>
      <c r="C674" s="542"/>
      <c r="D674" s="546" t="s">
        <v>515</v>
      </c>
      <c r="E674" s="547" t="s">
        <v>1195</v>
      </c>
      <c r="G674" s="548">
        <v>2805</v>
      </c>
      <c r="P674" s="546">
        <v>2</v>
      </c>
      <c r="Q674" s="546" t="s">
        <v>134</v>
      </c>
      <c r="R674" s="546" t="s">
        <v>516</v>
      </c>
      <c r="S674" s="546" t="s">
        <v>134</v>
      </c>
    </row>
    <row r="675" spans="1:19" s="549" customFormat="1" ht="11.25" customHeight="1">
      <c r="A675" s="542"/>
      <c r="B675" s="542"/>
      <c r="C675" s="542"/>
      <c r="D675" s="549" t="s">
        <v>515</v>
      </c>
      <c r="E675" s="550" t="s">
        <v>517</v>
      </c>
      <c r="G675" s="551">
        <v>2805</v>
      </c>
      <c r="P675" s="549">
        <v>2</v>
      </c>
      <c r="Q675" s="549" t="s">
        <v>134</v>
      </c>
      <c r="R675" s="549" t="s">
        <v>516</v>
      </c>
      <c r="S675" s="549" t="s">
        <v>137</v>
      </c>
    </row>
    <row r="676" spans="1:16" s="563" customFormat="1" ht="22.5" customHeight="1">
      <c r="A676" s="555">
        <v>166</v>
      </c>
      <c r="B676" s="555" t="s">
        <v>141</v>
      </c>
      <c r="C676" s="555" t="s">
        <v>142</v>
      </c>
      <c r="D676" s="556" t="s">
        <v>1196</v>
      </c>
      <c r="E676" s="557" t="s">
        <v>1197</v>
      </c>
      <c r="F676" s="555" t="s">
        <v>10</v>
      </c>
      <c r="G676" s="558">
        <v>3085.5</v>
      </c>
      <c r="H676" s="571"/>
      <c r="I676" s="559">
        <f>ROUND(G676*H676,2)</f>
        <v>0</v>
      </c>
      <c r="J676" s="560">
        <v>0.0019</v>
      </c>
      <c r="K676" s="558">
        <f>G676*J676</f>
        <v>5.86245</v>
      </c>
      <c r="L676" s="560">
        <v>0</v>
      </c>
      <c r="M676" s="558">
        <f>G676*L676</f>
        <v>0</v>
      </c>
      <c r="N676" s="561">
        <v>21</v>
      </c>
      <c r="O676" s="562">
        <v>32</v>
      </c>
      <c r="P676" s="563" t="s">
        <v>140</v>
      </c>
    </row>
    <row r="677" spans="1:19" s="543" customFormat="1" ht="11.25" customHeight="1">
      <c r="A677" s="542"/>
      <c r="B677" s="542"/>
      <c r="C677" s="542"/>
      <c r="D677" s="543" t="s">
        <v>515</v>
      </c>
      <c r="E677" s="544" t="s">
        <v>1198</v>
      </c>
      <c r="G677" s="545">
        <v>0</v>
      </c>
      <c r="P677" s="543">
        <v>2</v>
      </c>
      <c r="Q677" s="543" t="s">
        <v>134</v>
      </c>
      <c r="R677" s="543" t="s">
        <v>516</v>
      </c>
      <c r="S677" s="543" t="s">
        <v>134</v>
      </c>
    </row>
    <row r="678" spans="1:19" s="546" customFormat="1" ht="11.25" customHeight="1">
      <c r="A678" s="542"/>
      <c r="B678" s="542"/>
      <c r="C678" s="542"/>
      <c r="D678" s="546" t="s">
        <v>515</v>
      </c>
      <c r="E678" s="547" t="s">
        <v>991</v>
      </c>
      <c r="G678" s="548">
        <v>3085.5</v>
      </c>
      <c r="P678" s="546">
        <v>2</v>
      </c>
      <c r="Q678" s="546" t="s">
        <v>134</v>
      </c>
      <c r="R678" s="546" t="s">
        <v>516</v>
      </c>
      <c r="S678" s="546" t="s">
        <v>134</v>
      </c>
    </row>
    <row r="679" spans="1:19" s="549" customFormat="1" ht="11.25" customHeight="1">
      <c r="A679" s="542"/>
      <c r="B679" s="542"/>
      <c r="C679" s="542"/>
      <c r="D679" s="549" t="s">
        <v>515</v>
      </c>
      <c r="E679" s="550" t="s">
        <v>517</v>
      </c>
      <c r="G679" s="551">
        <v>3085.5</v>
      </c>
      <c r="P679" s="549">
        <v>2</v>
      </c>
      <c r="Q679" s="549" t="s">
        <v>134</v>
      </c>
      <c r="R679" s="549" t="s">
        <v>516</v>
      </c>
      <c r="S679" s="549" t="s">
        <v>137</v>
      </c>
    </row>
    <row r="680" spans="1:16" s="541" customFormat="1" ht="22.5" customHeight="1">
      <c r="A680" s="533">
        <v>167</v>
      </c>
      <c r="B680" s="533" t="s">
        <v>138</v>
      </c>
      <c r="C680" s="533" t="s">
        <v>72</v>
      </c>
      <c r="D680" s="534" t="s">
        <v>1199</v>
      </c>
      <c r="E680" s="535" t="s">
        <v>1200</v>
      </c>
      <c r="F680" s="533" t="s">
        <v>10</v>
      </c>
      <c r="G680" s="536">
        <v>2805</v>
      </c>
      <c r="H680" s="570"/>
      <c r="I680" s="537">
        <f>ROUND(G680*H680,2)</f>
        <v>0</v>
      </c>
      <c r="J680" s="538">
        <v>0</v>
      </c>
      <c r="K680" s="536">
        <f>G680*J680</f>
        <v>0</v>
      </c>
      <c r="L680" s="538">
        <v>0</v>
      </c>
      <c r="M680" s="536">
        <f>G680*L680</f>
        <v>0</v>
      </c>
      <c r="N680" s="539">
        <v>21</v>
      </c>
      <c r="O680" s="540">
        <v>16</v>
      </c>
      <c r="P680" s="541" t="s">
        <v>140</v>
      </c>
    </row>
    <row r="681" spans="1:16" s="563" customFormat="1" ht="11.25" customHeight="1">
      <c r="A681" s="555">
        <v>168</v>
      </c>
      <c r="B681" s="555" t="s">
        <v>141</v>
      </c>
      <c r="C681" s="555" t="s">
        <v>142</v>
      </c>
      <c r="D681" s="556" t="s">
        <v>1201</v>
      </c>
      <c r="E681" s="557" t="s">
        <v>1202</v>
      </c>
      <c r="F681" s="555" t="s">
        <v>25</v>
      </c>
      <c r="G681" s="558">
        <v>1.964</v>
      </c>
      <c r="H681" s="571"/>
      <c r="I681" s="559">
        <f>ROUND(G681*H681,2)</f>
        <v>0</v>
      </c>
      <c r="J681" s="560">
        <v>1</v>
      </c>
      <c r="K681" s="558">
        <f>G681*J681</f>
        <v>1.964</v>
      </c>
      <c r="L681" s="560">
        <v>0</v>
      </c>
      <c r="M681" s="558">
        <f>G681*L681</f>
        <v>0</v>
      </c>
      <c r="N681" s="561">
        <v>21</v>
      </c>
      <c r="O681" s="562">
        <v>32</v>
      </c>
      <c r="P681" s="563" t="s">
        <v>140</v>
      </c>
    </row>
    <row r="682" spans="1:19" s="546" customFormat="1" ht="11.25" customHeight="1">
      <c r="A682" s="542"/>
      <c r="B682" s="542"/>
      <c r="C682" s="542"/>
      <c r="D682" s="546" t="s">
        <v>515</v>
      </c>
      <c r="E682" s="547" t="s">
        <v>1203</v>
      </c>
      <c r="G682" s="548">
        <v>1.964</v>
      </c>
      <c r="P682" s="546">
        <v>2</v>
      </c>
      <c r="Q682" s="546" t="s">
        <v>134</v>
      </c>
      <c r="R682" s="546" t="s">
        <v>516</v>
      </c>
      <c r="S682" s="546" t="s">
        <v>134</v>
      </c>
    </row>
    <row r="683" spans="1:19" s="549" customFormat="1" ht="11.25" customHeight="1">
      <c r="A683" s="542"/>
      <c r="B683" s="542"/>
      <c r="C683" s="542"/>
      <c r="D683" s="549" t="s">
        <v>515</v>
      </c>
      <c r="E683" s="550" t="s">
        <v>517</v>
      </c>
      <c r="G683" s="551">
        <v>1.964</v>
      </c>
      <c r="P683" s="549">
        <v>2</v>
      </c>
      <c r="Q683" s="549" t="s">
        <v>134</v>
      </c>
      <c r="R683" s="549" t="s">
        <v>516</v>
      </c>
      <c r="S683" s="549" t="s">
        <v>137</v>
      </c>
    </row>
    <row r="684" spans="1:16" s="541" customFormat="1" ht="33.75" customHeight="1">
      <c r="A684" s="533">
        <v>169</v>
      </c>
      <c r="B684" s="533" t="s">
        <v>138</v>
      </c>
      <c r="C684" s="533" t="s">
        <v>72</v>
      </c>
      <c r="D684" s="534" t="s">
        <v>73</v>
      </c>
      <c r="E684" s="535" t="s">
        <v>1204</v>
      </c>
      <c r="F684" s="533" t="s">
        <v>10</v>
      </c>
      <c r="G684" s="536">
        <v>2805</v>
      </c>
      <c r="H684" s="570"/>
      <c r="I684" s="537">
        <f>ROUND(G684*H684,2)</f>
        <v>0</v>
      </c>
      <c r="J684" s="538">
        <v>0.0004</v>
      </c>
      <c r="K684" s="536">
        <f>G684*J684</f>
        <v>1.122</v>
      </c>
      <c r="L684" s="538">
        <v>0</v>
      </c>
      <c r="M684" s="536">
        <f>G684*L684</f>
        <v>0</v>
      </c>
      <c r="N684" s="539">
        <v>21</v>
      </c>
      <c r="O684" s="540">
        <v>16</v>
      </c>
      <c r="P684" s="541" t="s">
        <v>140</v>
      </c>
    </row>
    <row r="685" spans="1:19" s="543" customFormat="1" ht="11.25" customHeight="1">
      <c r="A685" s="542"/>
      <c r="B685" s="542"/>
      <c r="C685" s="542"/>
      <c r="D685" s="543" t="s">
        <v>515</v>
      </c>
      <c r="E685" s="544" t="s">
        <v>1205</v>
      </c>
      <c r="G685" s="545">
        <v>0</v>
      </c>
      <c r="P685" s="543">
        <v>2</v>
      </c>
      <c r="Q685" s="543" t="s">
        <v>134</v>
      </c>
      <c r="R685" s="543" t="s">
        <v>516</v>
      </c>
      <c r="S685" s="543" t="s">
        <v>134</v>
      </c>
    </row>
    <row r="686" spans="1:19" s="546" customFormat="1" ht="11.25" customHeight="1">
      <c r="A686" s="542"/>
      <c r="B686" s="542"/>
      <c r="C686" s="542"/>
      <c r="D686" s="546" t="s">
        <v>515</v>
      </c>
      <c r="E686" s="547" t="s">
        <v>751</v>
      </c>
      <c r="G686" s="548">
        <v>2805</v>
      </c>
      <c r="P686" s="546">
        <v>2</v>
      </c>
      <c r="Q686" s="546" t="s">
        <v>134</v>
      </c>
      <c r="R686" s="546" t="s">
        <v>516</v>
      </c>
      <c r="S686" s="546" t="s">
        <v>134</v>
      </c>
    </row>
    <row r="687" spans="1:19" s="549" customFormat="1" ht="11.25" customHeight="1">
      <c r="A687" s="542"/>
      <c r="B687" s="542"/>
      <c r="C687" s="542"/>
      <c r="D687" s="549" t="s">
        <v>515</v>
      </c>
      <c r="E687" s="550" t="s">
        <v>517</v>
      </c>
      <c r="G687" s="551">
        <v>2805</v>
      </c>
      <c r="P687" s="549">
        <v>2</v>
      </c>
      <c r="Q687" s="549" t="s">
        <v>134</v>
      </c>
      <c r="R687" s="549" t="s">
        <v>516</v>
      </c>
      <c r="S687" s="549" t="s">
        <v>137</v>
      </c>
    </row>
    <row r="688" spans="1:16" s="563" customFormat="1" ht="22.5" customHeight="1">
      <c r="A688" s="555">
        <v>170</v>
      </c>
      <c r="B688" s="555" t="s">
        <v>141</v>
      </c>
      <c r="C688" s="555" t="s">
        <v>142</v>
      </c>
      <c r="D688" s="556" t="s">
        <v>1206</v>
      </c>
      <c r="E688" s="557" t="s">
        <v>1207</v>
      </c>
      <c r="F688" s="555" t="s">
        <v>10</v>
      </c>
      <c r="G688" s="558">
        <v>3085.5</v>
      </c>
      <c r="H688" s="571"/>
      <c r="I688" s="559">
        <f>ROUND(G688*H688,2)</f>
        <v>0</v>
      </c>
      <c r="J688" s="560">
        <v>0.0042</v>
      </c>
      <c r="K688" s="558">
        <f>G688*J688</f>
        <v>12.9591</v>
      </c>
      <c r="L688" s="560">
        <v>0</v>
      </c>
      <c r="M688" s="558">
        <f>G688*L688</f>
        <v>0</v>
      </c>
      <c r="N688" s="561">
        <v>21</v>
      </c>
      <c r="O688" s="562">
        <v>32</v>
      </c>
      <c r="P688" s="563" t="s">
        <v>140</v>
      </c>
    </row>
    <row r="689" spans="1:19" s="546" customFormat="1" ht="11.25" customHeight="1">
      <c r="A689" s="542"/>
      <c r="B689" s="542"/>
      <c r="C689" s="542"/>
      <c r="D689" s="546" t="s">
        <v>515</v>
      </c>
      <c r="E689" s="547" t="s">
        <v>1208</v>
      </c>
      <c r="G689" s="548">
        <v>3085.5</v>
      </c>
      <c r="P689" s="546">
        <v>2</v>
      </c>
      <c r="Q689" s="546" t="s">
        <v>134</v>
      </c>
      <c r="R689" s="546" t="s">
        <v>516</v>
      </c>
      <c r="S689" s="546" t="s">
        <v>134</v>
      </c>
    </row>
    <row r="690" spans="1:19" s="549" customFormat="1" ht="11.25" customHeight="1">
      <c r="A690" s="542"/>
      <c r="B690" s="542"/>
      <c r="C690" s="542"/>
      <c r="D690" s="549" t="s">
        <v>515</v>
      </c>
      <c r="E690" s="550" t="s">
        <v>517</v>
      </c>
      <c r="G690" s="551">
        <v>3085.5</v>
      </c>
      <c r="P690" s="549">
        <v>2</v>
      </c>
      <c r="Q690" s="549" t="s">
        <v>134</v>
      </c>
      <c r="R690" s="549" t="s">
        <v>516</v>
      </c>
      <c r="S690" s="549" t="s">
        <v>137</v>
      </c>
    </row>
    <row r="691" spans="1:16" s="541" customFormat="1" ht="22.5" customHeight="1">
      <c r="A691" s="533">
        <v>171</v>
      </c>
      <c r="B691" s="533" t="s">
        <v>138</v>
      </c>
      <c r="C691" s="533" t="s">
        <v>1190</v>
      </c>
      <c r="D691" s="534" t="s">
        <v>1209</v>
      </c>
      <c r="E691" s="535" t="s">
        <v>1210</v>
      </c>
      <c r="F691" s="533" t="s">
        <v>10</v>
      </c>
      <c r="G691" s="536">
        <v>2805</v>
      </c>
      <c r="H691" s="570"/>
      <c r="I691" s="537">
        <f>ROUND(G691*H691,2)</f>
        <v>0</v>
      </c>
      <c r="J691" s="538">
        <v>0</v>
      </c>
      <c r="K691" s="536">
        <f>G691*J691</f>
        <v>0</v>
      </c>
      <c r="L691" s="538">
        <v>0</v>
      </c>
      <c r="M691" s="536">
        <f>G691*L691</f>
        <v>0</v>
      </c>
      <c r="N691" s="539">
        <v>21</v>
      </c>
      <c r="O691" s="540">
        <v>16</v>
      </c>
      <c r="P691" s="541" t="s">
        <v>140</v>
      </c>
    </row>
    <row r="692" spans="1:16" s="563" customFormat="1" ht="11.25" customHeight="1">
      <c r="A692" s="555">
        <v>172</v>
      </c>
      <c r="B692" s="555" t="s">
        <v>141</v>
      </c>
      <c r="C692" s="555" t="s">
        <v>142</v>
      </c>
      <c r="D692" s="556" t="s">
        <v>1211</v>
      </c>
      <c r="E692" s="557" t="s">
        <v>1212</v>
      </c>
      <c r="F692" s="555" t="s">
        <v>10</v>
      </c>
      <c r="G692" s="558">
        <v>3085.5</v>
      </c>
      <c r="H692" s="571"/>
      <c r="I692" s="559">
        <f>ROUND(G692*H692,2)</f>
        <v>0</v>
      </c>
      <c r="J692" s="560">
        <v>0.0003</v>
      </c>
      <c r="K692" s="558">
        <f>G692*J692</f>
        <v>0.92565</v>
      </c>
      <c r="L692" s="560">
        <v>0</v>
      </c>
      <c r="M692" s="558">
        <f>G692*L692</f>
        <v>0</v>
      </c>
      <c r="N692" s="561">
        <v>21</v>
      </c>
      <c r="O692" s="562">
        <v>32</v>
      </c>
      <c r="P692" s="563" t="s">
        <v>140</v>
      </c>
    </row>
    <row r="693" spans="1:19" s="546" customFormat="1" ht="11.25" customHeight="1">
      <c r="A693" s="542"/>
      <c r="B693" s="542"/>
      <c r="C693" s="542"/>
      <c r="D693" s="546" t="s">
        <v>515</v>
      </c>
      <c r="E693" s="547" t="s">
        <v>1213</v>
      </c>
      <c r="G693" s="548">
        <v>3085.5</v>
      </c>
      <c r="P693" s="546">
        <v>2</v>
      </c>
      <c r="Q693" s="546" t="s">
        <v>134</v>
      </c>
      <c r="R693" s="546" t="s">
        <v>516</v>
      </c>
      <c r="S693" s="546" t="s">
        <v>134</v>
      </c>
    </row>
    <row r="694" spans="1:19" s="549" customFormat="1" ht="11.25" customHeight="1">
      <c r="A694" s="542"/>
      <c r="B694" s="542"/>
      <c r="C694" s="542"/>
      <c r="D694" s="549" t="s">
        <v>515</v>
      </c>
      <c r="E694" s="550" t="s">
        <v>517</v>
      </c>
      <c r="G694" s="551">
        <v>3085.5</v>
      </c>
      <c r="P694" s="549">
        <v>2</v>
      </c>
      <c r="Q694" s="549" t="s">
        <v>134</v>
      </c>
      <c r="R694" s="549" t="s">
        <v>516</v>
      </c>
      <c r="S694" s="549" t="s">
        <v>137</v>
      </c>
    </row>
    <row r="695" spans="1:16" s="541" customFormat="1" ht="11.25" customHeight="1">
      <c r="A695" s="533">
        <v>173</v>
      </c>
      <c r="B695" s="533" t="s">
        <v>138</v>
      </c>
      <c r="C695" s="533" t="s">
        <v>1190</v>
      </c>
      <c r="D695" s="534" t="s">
        <v>1214</v>
      </c>
      <c r="E695" s="535" t="s">
        <v>1215</v>
      </c>
      <c r="F695" s="533" t="s">
        <v>25</v>
      </c>
      <c r="G695" s="536">
        <v>22.917</v>
      </c>
      <c r="H695" s="570"/>
      <c r="I695" s="537">
        <f>ROUND(G695*H695,2)</f>
        <v>0</v>
      </c>
      <c r="J695" s="538">
        <v>0</v>
      </c>
      <c r="K695" s="536">
        <f>G695*J695</f>
        <v>0</v>
      </c>
      <c r="L695" s="538">
        <v>0</v>
      </c>
      <c r="M695" s="536">
        <f>G695*L695</f>
        <v>0</v>
      </c>
      <c r="N695" s="539">
        <v>21</v>
      </c>
      <c r="O695" s="540">
        <v>16</v>
      </c>
      <c r="P695" s="541" t="s">
        <v>140</v>
      </c>
    </row>
    <row r="696" spans="2:16" s="529" customFormat="1" ht="11.25" customHeight="1">
      <c r="B696" s="530" t="s">
        <v>131</v>
      </c>
      <c r="D696" s="529" t="s">
        <v>1216</v>
      </c>
      <c r="E696" s="529" t="s">
        <v>1217</v>
      </c>
      <c r="I696" s="531">
        <f>SUM(I697:I738)</f>
        <v>0</v>
      </c>
      <c r="K696" s="532">
        <f>SUM(K697:K738)</f>
        <v>46.94456151999999</v>
      </c>
      <c r="M696" s="532">
        <f>SUM(M697:M738)</f>
        <v>0</v>
      </c>
      <c r="P696" s="529" t="s">
        <v>137</v>
      </c>
    </row>
    <row r="697" spans="1:16" s="541" customFormat="1" ht="22.5" customHeight="1">
      <c r="A697" s="533">
        <v>174</v>
      </c>
      <c r="B697" s="533" t="s">
        <v>138</v>
      </c>
      <c r="C697" s="533" t="s">
        <v>1216</v>
      </c>
      <c r="D697" s="534" t="s">
        <v>75</v>
      </c>
      <c r="E697" s="535" t="s">
        <v>1218</v>
      </c>
      <c r="F697" s="533" t="s">
        <v>10</v>
      </c>
      <c r="G697" s="536">
        <v>775.26</v>
      </c>
      <c r="H697" s="570"/>
      <c r="I697" s="537">
        <f>ROUND(G697*H697,2)</f>
        <v>0</v>
      </c>
      <c r="J697" s="538">
        <v>0</v>
      </c>
      <c r="K697" s="536">
        <f>G697*J697</f>
        <v>0</v>
      </c>
      <c r="L697" s="538">
        <v>0</v>
      </c>
      <c r="M697" s="536">
        <f>G697*L697</f>
        <v>0</v>
      </c>
      <c r="N697" s="539">
        <v>21</v>
      </c>
      <c r="O697" s="540">
        <v>16</v>
      </c>
      <c r="P697" s="541" t="s">
        <v>140</v>
      </c>
    </row>
    <row r="698" spans="1:19" s="543" customFormat="1" ht="11.25" customHeight="1">
      <c r="A698" s="542"/>
      <c r="B698" s="542"/>
      <c r="C698" s="542"/>
      <c r="D698" s="543" t="s">
        <v>515</v>
      </c>
      <c r="E698" s="544" t="s">
        <v>840</v>
      </c>
      <c r="G698" s="545">
        <v>0</v>
      </c>
      <c r="P698" s="543">
        <v>2</v>
      </c>
      <c r="Q698" s="543" t="s">
        <v>134</v>
      </c>
      <c r="R698" s="543" t="s">
        <v>516</v>
      </c>
      <c r="S698" s="543" t="s">
        <v>134</v>
      </c>
    </row>
    <row r="699" spans="1:19" s="546" customFormat="1" ht="22.5" customHeight="1">
      <c r="A699" s="542"/>
      <c r="B699" s="542"/>
      <c r="C699" s="542"/>
      <c r="D699" s="546" t="s">
        <v>515</v>
      </c>
      <c r="E699" s="547" t="s">
        <v>1219</v>
      </c>
      <c r="G699" s="548">
        <v>104.91</v>
      </c>
      <c r="P699" s="546">
        <v>2</v>
      </c>
      <c r="Q699" s="546" t="s">
        <v>134</v>
      </c>
      <c r="R699" s="546" t="s">
        <v>516</v>
      </c>
      <c r="S699" s="546" t="s">
        <v>134</v>
      </c>
    </row>
    <row r="700" spans="1:19" s="546" customFormat="1" ht="11.25" customHeight="1">
      <c r="A700" s="542"/>
      <c r="B700" s="542"/>
      <c r="C700" s="542"/>
      <c r="D700" s="546" t="s">
        <v>515</v>
      </c>
      <c r="E700" s="547" t="s">
        <v>1220</v>
      </c>
      <c r="G700" s="548">
        <v>96.1</v>
      </c>
      <c r="P700" s="546">
        <v>2</v>
      </c>
      <c r="Q700" s="546" t="s">
        <v>134</v>
      </c>
      <c r="R700" s="546" t="s">
        <v>516</v>
      </c>
      <c r="S700" s="546" t="s">
        <v>134</v>
      </c>
    </row>
    <row r="701" spans="1:19" s="543" customFormat="1" ht="11.25" customHeight="1">
      <c r="A701" s="542"/>
      <c r="B701" s="542"/>
      <c r="C701" s="542"/>
      <c r="D701" s="543" t="s">
        <v>515</v>
      </c>
      <c r="E701" s="544" t="s">
        <v>524</v>
      </c>
      <c r="G701" s="545">
        <v>0</v>
      </c>
      <c r="P701" s="543">
        <v>2</v>
      </c>
      <c r="Q701" s="543" t="s">
        <v>134</v>
      </c>
      <c r="R701" s="543" t="s">
        <v>516</v>
      </c>
      <c r="S701" s="543" t="s">
        <v>134</v>
      </c>
    </row>
    <row r="702" spans="1:19" s="546" customFormat="1" ht="11.25" customHeight="1">
      <c r="A702" s="542"/>
      <c r="B702" s="542"/>
      <c r="C702" s="542"/>
      <c r="D702" s="546" t="s">
        <v>515</v>
      </c>
      <c r="E702" s="547" t="s">
        <v>1221</v>
      </c>
      <c r="G702" s="548">
        <v>259.61</v>
      </c>
      <c r="P702" s="546">
        <v>2</v>
      </c>
      <c r="Q702" s="546" t="s">
        <v>134</v>
      </c>
      <c r="R702" s="546" t="s">
        <v>516</v>
      </c>
      <c r="S702" s="546" t="s">
        <v>134</v>
      </c>
    </row>
    <row r="703" spans="1:19" s="543" customFormat="1" ht="11.25" customHeight="1">
      <c r="A703" s="542"/>
      <c r="B703" s="542"/>
      <c r="C703" s="542"/>
      <c r="D703" s="543" t="s">
        <v>515</v>
      </c>
      <c r="E703" s="544" t="s">
        <v>1222</v>
      </c>
      <c r="G703" s="545">
        <v>0</v>
      </c>
      <c r="P703" s="543">
        <v>2</v>
      </c>
      <c r="Q703" s="543" t="s">
        <v>134</v>
      </c>
      <c r="R703" s="543" t="s">
        <v>516</v>
      </c>
      <c r="S703" s="543" t="s">
        <v>134</v>
      </c>
    </row>
    <row r="704" spans="1:19" s="546" customFormat="1" ht="11.25" customHeight="1">
      <c r="A704" s="542"/>
      <c r="B704" s="542"/>
      <c r="C704" s="542"/>
      <c r="D704" s="546" t="s">
        <v>515</v>
      </c>
      <c r="E704" s="547" t="s">
        <v>1223</v>
      </c>
      <c r="G704" s="548">
        <v>314.64</v>
      </c>
      <c r="P704" s="546">
        <v>2</v>
      </c>
      <c r="Q704" s="546" t="s">
        <v>134</v>
      </c>
      <c r="R704" s="546" t="s">
        <v>516</v>
      </c>
      <c r="S704" s="546" t="s">
        <v>134</v>
      </c>
    </row>
    <row r="705" spans="1:19" s="549" customFormat="1" ht="11.25" customHeight="1">
      <c r="A705" s="542"/>
      <c r="B705" s="542"/>
      <c r="C705" s="542"/>
      <c r="D705" s="549" t="s">
        <v>515</v>
      </c>
      <c r="E705" s="550" t="s">
        <v>517</v>
      </c>
      <c r="G705" s="551">
        <v>775.26</v>
      </c>
      <c r="P705" s="549">
        <v>2</v>
      </c>
      <c r="Q705" s="549" t="s">
        <v>134</v>
      </c>
      <c r="R705" s="549" t="s">
        <v>516</v>
      </c>
      <c r="S705" s="549" t="s">
        <v>137</v>
      </c>
    </row>
    <row r="706" spans="1:16" s="563" customFormat="1" ht="22.5" customHeight="1">
      <c r="A706" s="555">
        <v>175</v>
      </c>
      <c r="B706" s="555" t="s">
        <v>141</v>
      </c>
      <c r="C706" s="555" t="s">
        <v>142</v>
      </c>
      <c r="D706" s="556" t="s">
        <v>1224</v>
      </c>
      <c r="E706" s="557" t="s">
        <v>1225</v>
      </c>
      <c r="F706" s="555" t="s">
        <v>10</v>
      </c>
      <c r="G706" s="558">
        <v>209.131</v>
      </c>
      <c r="H706" s="571"/>
      <c r="I706" s="559">
        <f>ROUND(G706*H706,2)</f>
        <v>0</v>
      </c>
      <c r="J706" s="560">
        <v>0.0042</v>
      </c>
      <c r="K706" s="558">
        <f>G706*J706</f>
        <v>0.8783502</v>
      </c>
      <c r="L706" s="560">
        <v>0</v>
      </c>
      <c r="M706" s="558">
        <f>G706*L706</f>
        <v>0</v>
      </c>
      <c r="N706" s="561">
        <v>21</v>
      </c>
      <c r="O706" s="562">
        <v>32</v>
      </c>
      <c r="P706" s="563" t="s">
        <v>140</v>
      </c>
    </row>
    <row r="707" spans="1:19" s="543" customFormat="1" ht="11.25" customHeight="1">
      <c r="A707" s="542"/>
      <c r="B707" s="542"/>
      <c r="C707" s="542"/>
      <c r="D707" s="543" t="s">
        <v>515</v>
      </c>
      <c r="E707" s="544" t="s">
        <v>840</v>
      </c>
      <c r="G707" s="545">
        <v>0</v>
      </c>
      <c r="P707" s="543">
        <v>2</v>
      </c>
      <c r="Q707" s="543" t="s">
        <v>134</v>
      </c>
      <c r="R707" s="543" t="s">
        <v>516</v>
      </c>
      <c r="S707" s="543" t="s">
        <v>134</v>
      </c>
    </row>
    <row r="708" spans="1:19" s="546" customFormat="1" ht="11.25" customHeight="1">
      <c r="A708" s="542"/>
      <c r="B708" s="542"/>
      <c r="C708" s="542"/>
      <c r="D708" s="546" t="s">
        <v>515</v>
      </c>
      <c r="E708" s="547" t="s">
        <v>1226</v>
      </c>
      <c r="G708" s="548">
        <v>205.03</v>
      </c>
      <c r="P708" s="546">
        <v>2</v>
      </c>
      <c r="Q708" s="546" t="s">
        <v>134</v>
      </c>
      <c r="R708" s="546" t="s">
        <v>516</v>
      </c>
      <c r="S708" s="546" t="s">
        <v>134</v>
      </c>
    </row>
    <row r="709" spans="1:19" s="549" customFormat="1" ht="11.25" customHeight="1">
      <c r="A709" s="542"/>
      <c r="B709" s="542"/>
      <c r="C709" s="542"/>
      <c r="D709" s="549" t="s">
        <v>515</v>
      </c>
      <c r="E709" s="550" t="s">
        <v>517</v>
      </c>
      <c r="G709" s="551">
        <v>205.03</v>
      </c>
      <c r="P709" s="549">
        <v>2</v>
      </c>
      <c r="Q709" s="549" t="s">
        <v>134</v>
      </c>
      <c r="R709" s="549" t="s">
        <v>516</v>
      </c>
      <c r="S709" s="549" t="s">
        <v>137</v>
      </c>
    </row>
    <row r="710" spans="1:16" s="563" customFormat="1" ht="22.5" customHeight="1">
      <c r="A710" s="555">
        <v>176</v>
      </c>
      <c r="B710" s="555" t="s">
        <v>141</v>
      </c>
      <c r="C710" s="555" t="s">
        <v>142</v>
      </c>
      <c r="D710" s="556" t="s">
        <v>1227</v>
      </c>
      <c r="E710" s="557" t="s">
        <v>1228</v>
      </c>
      <c r="F710" s="555" t="s">
        <v>16</v>
      </c>
      <c r="G710" s="558">
        <v>13.505</v>
      </c>
      <c r="H710" s="571"/>
      <c r="I710" s="559">
        <f>ROUND(G710*H710,2)</f>
        <v>0</v>
      </c>
      <c r="J710" s="560">
        <v>0.0032</v>
      </c>
      <c r="K710" s="558">
        <f>G710*J710</f>
        <v>0.043216000000000004</v>
      </c>
      <c r="L710" s="560">
        <v>0</v>
      </c>
      <c r="M710" s="558">
        <f>G710*L710</f>
        <v>0</v>
      </c>
      <c r="N710" s="561">
        <v>21</v>
      </c>
      <c r="O710" s="562">
        <v>32</v>
      </c>
      <c r="P710" s="563" t="s">
        <v>140</v>
      </c>
    </row>
    <row r="711" spans="1:19" s="546" customFormat="1" ht="22.5" customHeight="1">
      <c r="A711" s="542"/>
      <c r="B711" s="542"/>
      <c r="C711" s="542"/>
      <c r="D711" s="546" t="s">
        <v>515</v>
      </c>
      <c r="E711" s="547" t="s">
        <v>1229</v>
      </c>
      <c r="G711" s="548">
        <v>13.24</v>
      </c>
      <c r="P711" s="546">
        <v>2</v>
      </c>
      <c r="Q711" s="546" t="s">
        <v>134</v>
      </c>
      <c r="R711" s="546" t="s">
        <v>516</v>
      </c>
      <c r="S711" s="546" t="s">
        <v>134</v>
      </c>
    </row>
    <row r="712" spans="1:19" s="549" customFormat="1" ht="11.25" customHeight="1">
      <c r="A712" s="542"/>
      <c r="B712" s="542"/>
      <c r="C712" s="542"/>
      <c r="D712" s="549" t="s">
        <v>515</v>
      </c>
      <c r="E712" s="550" t="s">
        <v>517</v>
      </c>
      <c r="G712" s="551">
        <v>13.24</v>
      </c>
      <c r="P712" s="549">
        <v>2</v>
      </c>
      <c r="Q712" s="549" t="s">
        <v>134</v>
      </c>
      <c r="R712" s="549" t="s">
        <v>516</v>
      </c>
      <c r="S712" s="549" t="s">
        <v>137</v>
      </c>
    </row>
    <row r="713" spans="1:16" s="563" customFormat="1" ht="11.25" customHeight="1">
      <c r="A713" s="555">
        <v>177</v>
      </c>
      <c r="B713" s="555" t="s">
        <v>141</v>
      </c>
      <c r="C713" s="555" t="s">
        <v>142</v>
      </c>
      <c r="D713" s="556" t="s">
        <v>1230</v>
      </c>
      <c r="E713" s="557" t="s">
        <v>1231</v>
      </c>
      <c r="F713" s="555" t="s">
        <v>10</v>
      </c>
      <c r="G713" s="558">
        <v>320.933</v>
      </c>
      <c r="H713" s="571"/>
      <c r="I713" s="559">
        <f>ROUND(G713*H713,2)</f>
        <v>0</v>
      </c>
      <c r="J713" s="560">
        <v>0.0024</v>
      </c>
      <c r="K713" s="558">
        <f>G713*J713</f>
        <v>0.7702391999999999</v>
      </c>
      <c r="L713" s="560">
        <v>0</v>
      </c>
      <c r="M713" s="558">
        <f>G713*L713</f>
        <v>0</v>
      </c>
      <c r="N713" s="561">
        <v>21</v>
      </c>
      <c r="O713" s="562">
        <v>32</v>
      </c>
      <c r="P713" s="563" t="s">
        <v>140</v>
      </c>
    </row>
    <row r="714" spans="1:19" s="546" customFormat="1" ht="11.25" customHeight="1">
      <c r="A714" s="542"/>
      <c r="B714" s="542"/>
      <c r="C714" s="542"/>
      <c r="D714" s="546" t="s">
        <v>515</v>
      </c>
      <c r="E714" s="547" t="s">
        <v>1232</v>
      </c>
      <c r="G714" s="548">
        <v>320.933</v>
      </c>
      <c r="P714" s="546">
        <v>2</v>
      </c>
      <c r="Q714" s="546" t="s">
        <v>134</v>
      </c>
      <c r="R714" s="546" t="s">
        <v>516</v>
      </c>
      <c r="S714" s="546" t="s">
        <v>134</v>
      </c>
    </row>
    <row r="715" spans="1:19" s="549" customFormat="1" ht="11.25" customHeight="1">
      <c r="A715" s="542"/>
      <c r="B715" s="542"/>
      <c r="C715" s="542"/>
      <c r="D715" s="549" t="s">
        <v>515</v>
      </c>
      <c r="E715" s="550" t="s">
        <v>517</v>
      </c>
      <c r="G715" s="551">
        <v>320.933</v>
      </c>
      <c r="P715" s="549">
        <v>2</v>
      </c>
      <c r="Q715" s="549" t="s">
        <v>134</v>
      </c>
      <c r="R715" s="549" t="s">
        <v>516</v>
      </c>
      <c r="S715" s="549" t="s">
        <v>137</v>
      </c>
    </row>
    <row r="716" spans="1:16" s="541" customFormat="1" ht="11.25" customHeight="1">
      <c r="A716" s="533">
        <v>178</v>
      </c>
      <c r="B716" s="533" t="s">
        <v>138</v>
      </c>
      <c r="C716" s="533" t="s">
        <v>518</v>
      </c>
      <c r="D716" s="534" t="s">
        <v>1233</v>
      </c>
      <c r="E716" s="535" t="s">
        <v>1234</v>
      </c>
      <c r="F716" s="533" t="s">
        <v>10</v>
      </c>
      <c r="G716" s="536">
        <v>3807.551</v>
      </c>
      <c r="H716" s="570"/>
      <c r="I716" s="537">
        <f>ROUND(G716*H716,2)</f>
        <v>0</v>
      </c>
      <c r="J716" s="538">
        <v>0.00012</v>
      </c>
      <c r="K716" s="536">
        <f>G716*J716</f>
        <v>0.45690612</v>
      </c>
      <c r="L716" s="538">
        <v>0</v>
      </c>
      <c r="M716" s="536">
        <f>G716*L716</f>
        <v>0</v>
      </c>
      <c r="N716" s="539">
        <v>21</v>
      </c>
      <c r="O716" s="540">
        <v>16</v>
      </c>
      <c r="P716" s="541" t="s">
        <v>140</v>
      </c>
    </row>
    <row r="717" spans="1:19" s="543" customFormat="1" ht="11.25" customHeight="1">
      <c r="A717" s="542"/>
      <c r="B717" s="542"/>
      <c r="C717" s="542"/>
      <c r="D717" s="543" t="s">
        <v>515</v>
      </c>
      <c r="E717" s="544" t="s">
        <v>840</v>
      </c>
      <c r="G717" s="545">
        <v>0</v>
      </c>
      <c r="P717" s="543">
        <v>2</v>
      </c>
      <c r="Q717" s="543" t="s">
        <v>134</v>
      </c>
      <c r="R717" s="543" t="s">
        <v>516</v>
      </c>
      <c r="S717" s="543" t="s">
        <v>134</v>
      </c>
    </row>
    <row r="718" spans="1:19" s="546" customFormat="1" ht="22.5" customHeight="1">
      <c r="A718" s="542"/>
      <c r="B718" s="542"/>
      <c r="C718" s="542"/>
      <c r="D718" s="546" t="s">
        <v>515</v>
      </c>
      <c r="E718" s="547" t="s">
        <v>1235</v>
      </c>
      <c r="G718" s="548">
        <v>2301.871</v>
      </c>
      <c r="P718" s="546">
        <v>2</v>
      </c>
      <c r="Q718" s="546" t="s">
        <v>134</v>
      </c>
      <c r="R718" s="546" t="s">
        <v>516</v>
      </c>
      <c r="S718" s="546" t="s">
        <v>134</v>
      </c>
    </row>
    <row r="719" spans="1:19" s="546" customFormat="1" ht="11.25" customHeight="1">
      <c r="A719" s="542"/>
      <c r="B719" s="542"/>
      <c r="C719" s="542"/>
      <c r="D719" s="546" t="s">
        <v>515</v>
      </c>
      <c r="E719" s="547" t="s">
        <v>1236</v>
      </c>
      <c r="G719" s="548">
        <v>623.557</v>
      </c>
      <c r="P719" s="546">
        <v>2</v>
      </c>
      <c r="Q719" s="546" t="s">
        <v>134</v>
      </c>
      <c r="R719" s="546" t="s">
        <v>516</v>
      </c>
      <c r="S719" s="546" t="s">
        <v>134</v>
      </c>
    </row>
    <row r="720" spans="1:19" s="543" customFormat="1" ht="11.25" customHeight="1">
      <c r="A720" s="542"/>
      <c r="B720" s="542"/>
      <c r="C720" s="542"/>
      <c r="D720" s="543" t="s">
        <v>515</v>
      </c>
      <c r="E720" s="544" t="s">
        <v>524</v>
      </c>
      <c r="G720" s="545">
        <v>0</v>
      </c>
      <c r="P720" s="543">
        <v>2</v>
      </c>
      <c r="Q720" s="543" t="s">
        <v>134</v>
      </c>
      <c r="R720" s="543" t="s">
        <v>516</v>
      </c>
      <c r="S720" s="543" t="s">
        <v>134</v>
      </c>
    </row>
    <row r="721" spans="1:19" s="546" customFormat="1" ht="11.25" customHeight="1">
      <c r="A721" s="542"/>
      <c r="B721" s="542"/>
      <c r="C721" s="542"/>
      <c r="D721" s="546" t="s">
        <v>515</v>
      </c>
      <c r="E721" s="547" t="s">
        <v>1237</v>
      </c>
      <c r="G721" s="548">
        <v>285.571</v>
      </c>
      <c r="P721" s="546">
        <v>2</v>
      </c>
      <c r="Q721" s="546" t="s">
        <v>134</v>
      </c>
      <c r="R721" s="546" t="s">
        <v>516</v>
      </c>
      <c r="S721" s="546" t="s">
        <v>134</v>
      </c>
    </row>
    <row r="722" spans="1:19" s="546" customFormat="1" ht="11.25" customHeight="1">
      <c r="A722" s="542"/>
      <c r="B722" s="542"/>
      <c r="C722" s="542"/>
      <c r="D722" s="546" t="s">
        <v>515</v>
      </c>
      <c r="E722" s="547" t="s">
        <v>1238</v>
      </c>
      <c r="G722" s="548">
        <v>596.552</v>
      </c>
      <c r="P722" s="546">
        <v>2</v>
      </c>
      <c r="Q722" s="546" t="s">
        <v>134</v>
      </c>
      <c r="R722" s="546" t="s">
        <v>516</v>
      </c>
      <c r="S722" s="546" t="s">
        <v>134</v>
      </c>
    </row>
    <row r="723" spans="1:19" s="549" customFormat="1" ht="11.25" customHeight="1">
      <c r="A723" s="542"/>
      <c r="B723" s="542"/>
      <c r="C723" s="542"/>
      <c r="D723" s="549" t="s">
        <v>515</v>
      </c>
      <c r="E723" s="550" t="s">
        <v>517</v>
      </c>
      <c r="G723" s="551">
        <v>3807.551</v>
      </c>
      <c r="P723" s="549">
        <v>2</v>
      </c>
      <c r="Q723" s="549" t="s">
        <v>134</v>
      </c>
      <c r="R723" s="549" t="s">
        <v>516</v>
      </c>
      <c r="S723" s="549" t="s">
        <v>137</v>
      </c>
    </row>
    <row r="724" spans="1:16" s="541" customFormat="1" ht="11.25" customHeight="1">
      <c r="A724" s="533">
        <v>179</v>
      </c>
      <c r="B724" s="533" t="s">
        <v>138</v>
      </c>
      <c r="C724" s="533" t="s">
        <v>1216</v>
      </c>
      <c r="D724" s="534" t="s">
        <v>1239</v>
      </c>
      <c r="E724" s="535" t="s">
        <v>1240</v>
      </c>
      <c r="F724" s="533" t="s">
        <v>10</v>
      </c>
      <c r="G724" s="536">
        <v>5610</v>
      </c>
      <c r="H724" s="570"/>
      <c r="I724" s="537">
        <f>ROUND(G724*H724,2)</f>
        <v>0</v>
      </c>
      <c r="J724" s="538">
        <v>0.0002</v>
      </c>
      <c r="K724" s="536">
        <f>G724*J724</f>
        <v>1.122</v>
      </c>
      <c r="L724" s="538">
        <v>0</v>
      </c>
      <c r="M724" s="536">
        <f>G724*L724</f>
        <v>0</v>
      </c>
      <c r="N724" s="539">
        <v>21</v>
      </c>
      <c r="O724" s="540">
        <v>16</v>
      </c>
      <c r="P724" s="541" t="s">
        <v>140</v>
      </c>
    </row>
    <row r="725" spans="1:19" s="543" customFormat="1" ht="11.25" customHeight="1">
      <c r="A725" s="542"/>
      <c r="B725" s="542"/>
      <c r="C725" s="542"/>
      <c r="D725" s="543" t="s">
        <v>515</v>
      </c>
      <c r="E725" s="544" t="s">
        <v>1241</v>
      </c>
      <c r="G725" s="545">
        <v>0</v>
      </c>
      <c r="P725" s="543">
        <v>2</v>
      </c>
      <c r="Q725" s="543" t="s">
        <v>134</v>
      </c>
      <c r="R725" s="543" t="s">
        <v>516</v>
      </c>
      <c r="S725" s="543" t="s">
        <v>134</v>
      </c>
    </row>
    <row r="726" spans="1:19" s="546" customFormat="1" ht="11.25" customHeight="1">
      <c r="A726" s="542"/>
      <c r="B726" s="542"/>
      <c r="C726" s="542"/>
      <c r="D726" s="546" t="s">
        <v>515</v>
      </c>
      <c r="E726" s="547" t="s">
        <v>1242</v>
      </c>
      <c r="G726" s="548">
        <v>5610</v>
      </c>
      <c r="P726" s="546">
        <v>2</v>
      </c>
      <c r="Q726" s="546" t="s">
        <v>134</v>
      </c>
      <c r="R726" s="546" t="s">
        <v>516</v>
      </c>
      <c r="S726" s="546" t="s">
        <v>134</v>
      </c>
    </row>
    <row r="727" spans="1:19" s="549" customFormat="1" ht="11.25" customHeight="1">
      <c r="A727" s="542"/>
      <c r="B727" s="542"/>
      <c r="C727" s="542"/>
      <c r="D727" s="549" t="s">
        <v>515</v>
      </c>
      <c r="E727" s="550" t="s">
        <v>517</v>
      </c>
      <c r="G727" s="551">
        <v>5610</v>
      </c>
      <c r="P727" s="549">
        <v>2</v>
      </c>
      <c r="Q727" s="549" t="s">
        <v>134</v>
      </c>
      <c r="R727" s="549" t="s">
        <v>516</v>
      </c>
      <c r="S727" s="549" t="s">
        <v>137</v>
      </c>
    </row>
    <row r="728" spans="1:16" s="563" customFormat="1" ht="11.25" customHeight="1">
      <c r="A728" s="555">
        <v>180</v>
      </c>
      <c r="B728" s="555" t="s">
        <v>141</v>
      </c>
      <c r="C728" s="555" t="s">
        <v>142</v>
      </c>
      <c r="D728" s="556" t="s">
        <v>1243</v>
      </c>
      <c r="E728" s="557" t="s">
        <v>1244</v>
      </c>
      <c r="F728" s="555" t="s">
        <v>10</v>
      </c>
      <c r="G728" s="558">
        <v>5722.2</v>
      </c>
      <c r="H728" s="571"/>
      <c r="I728" s="559">
        <f>ROUND(G728*H728,2)</f>
        <v>0</v>
      </c>
      <c r="J728" s="560">
        <v>0.003</v>
      </c>
      <c r="K728" s="558">
        <f>G728*J728</f>
        <v>17.1666</v>
      </c>
      <c r="L728" s="560">
        <v>0</v>
      </c>
      <c r="M728" s="558">
        <f>G728*L728</f>
        <v>0</v>
      </c>
      <c r="N728" s="561">
        <v>21</v>
      </c>
      <c r="O728" s="562">
        <v>8</v>
      </c>
      <c r="P728" s="563" t="s">
        <v>140</v>
      </c>
    </row>
    <row r="729" spans="1:19" s="543" customFormat="1" ht="11.25" customHeight="1">
      <c r="A729" s="542"/>
      <c r="B729" s="542"/>
      <c r="C729" s="542"/>
      <c r="D729" s="543" t="s">
        <v>515</v>
      </c>
      <c r="E729" s="544" t="s">
        <v>3152</v>
      </c>
      <c r="G729" s="545">
        <v>0</v>
      </c>
      <c r="P729" s="543">
        <v>2</v>
      </c>
      <c r="Q729" s="543" t="s">
        <v>134</v>
      </c>
      <c r="R729" s="543" t="s">
        <v>516</v>
      </c>
      <c r="S729" s="543" t="s">
        <v>134</v>
      </c>
    </row>
    <row r="730" spans="1:19" s="543" customFormat="1" ht="11.25" customHeight="1">
      <c r="A730" s="542"/>
      <c r="B730" s="542"/>
      <c r="C730" s="542"/>
      <c r="D730" s="543" t="s">
        <v>515</v>
      </c>
      <c r="E730" s="544" t="s">
        <v>1241</v>
      </c>
      <c r="G730" s="545">
        <v>0</v>
      </c>
      <c r="P730" s="543">
        <v>2</v>
      </c>
      <c r="Q730" s="543" t="s">
        <v>134</v>
      </c>
      <c r="R730" s="543" t="s">
        <v>516</v>
      </c>
      <c r="S730" s="543" t="s">
        <v>134</v>
      </c>
    </row>
    <row r="731" spans="1:19" s="546" customFormat="1" ht="11.25" customHeight="1">
      <c r="A731" s="542"/>
      <c r="B731" s="542"/>
      <c r="C731" s="542"/>
      <c r="D731" s="546" t="s">
        <v>515</v>
      </c>
      <c r="E731" s="547" t="s">
        <v>1245</v>
      </c>
      <c r="G731" s="548">
        <v>5722.2</v>
      </c>
      <c r="P731" s="546">
        <v>2</v>
      </c>
      <c r="Q731" s="546" t="s">
        <v>134</v>
      </c>
      <c r="R731" s="546" t="s">
        <v>516</v>
      </c>
      <c r="S731" s="546" t="s">
        <v>134</v>
      </c>
    </row>
    <row r="732" spans="1:19" s="549" customFormat="1" ht="11.25" customHeight="1">
      <c r="A732" s="542"/>
      <c r="B732" s="542"/>
      <c r="C732" s="542"/>
      <c r="D732" s="549" t="s">
        <v>515</v>
      </c>
      <c r="E732" s="550" t="s">
        <v>517</v>
      </c>
      <c r="G732" s="551">
        <v>5722.2</v>
      </c>
      <c r="P732" s="549">
        <v>2</v>
      </c>
      <c r="Q732" s="549" t="s">
        <v>134</v>
      </c>
      <c r="R732" s="549" t="s">
        <v>516</v>
      </c>
      <c r="S732" s="549" t="s">
        <v>137</v>
      </c>
    </row>
    <row r="733" spans="1:16" s="541" customFormat="1" ht="11.25" customHeight="1">
      <c r="A733" s="533">
        <v>181</v>
      </c>
      <c r="B733" s="533" t="s">
        <v>138</v>
      </c>
      <c r="C733" s="533" t="s">
        <v>1216</v>
      </c>
      <c r="D733" s="534" t="s">
        <v>1246</v>
      </c>
      <c r="E733" s="535" t="s">
        <v>1247</v>
      </c>
      <c r="F733" s="533" t="s">
        <v>10</v>
      </c>
      <c r="G733" s="536">
        <v>2805</v>
      </c>
      <c r="H733" s="570"/>
      <c r="I733" s="537">
        <f>ROUND(G733*H733,2)</f>
        <v>0</v>
      </c>
      <c r="J733" s="538">
        <v>0.00027</v>
      </c>
      <c r="K733" s="536">
        <f>G733*J733</f>
        <v>0.75735</v>
      </c>
      <c r="L733" s="538">
        <v>0</v>
      </c>
      <c r="M733" s="536">
        <f>G733*L733</f>
        <v>0</v>
      </c>
      <c r="N733" s="539">
        <v>21</v>
      </c>
      <c r="O733" s="540">
        <v>16</v>
      </c>
      <c r="P733" s="541" t="s">
        <v>140</v>
      </c>
    </row>
    <row r="734" spans="1:16" s="563" customFormat="1" ht="11.25" customHeight="1">
      <c r="A734" s="555">
        <v>182</v>
      </c>
      <c r="B734" s="555" t="s">
        <v>141</v>
      </c>
      <c r="C734" s="555" t="s">
        <v>142</v>
      </c>
      <c r="D734" s="556" t="s">
        <v>1248</v>
      </c>
      <c r="E734" s="557" t="s">
        <v>1249</v>
      </c>
      <c r="F734" s="555" t="s">
        <v>10</v>
      </c>
      <c r="G734" s="558">
        <v>2861.1</v>
      </c>
      <c r="H734" s="571"/>
      <c r="I734" s="559">
        <f>ROUND(G734*H734,2)</f>
        <v>0</v>
      </c>
      <c r="J734" s="560">
        <v>0.009</v>
      </c>
      <c r="K734" s="558">
        <f>G734*J734</f>
        <v>25.749899999999997</v>
      </c>
      <c r="L734" s="560">
        <v>0</v>
      </c>
      <c r="M734" s="558">
        <f>G734*L734</f>
        <v>0</v>
      </c>
      <c r="N734" s="561">
        <v>21</v>
      </c>
      <c r="O734" s="562">
        <v>32</v>
      </c>
      <c r="P734" s="563" t="s">
        <v>140</v>
      </c>
    </row>
    <row r="735" spans="1:19" s="543" customFormat="1" ht="11.25" customHeight="1">
      <c r="A735" s="542"/>
      <c r="B735" s="542"/>
      <c r="C735" s="542"/>
      <c r="D735" s="543" t="s">
        <v>515</v>
      </c>
      <c r="E735" s="544" t="s">
        <v>3153</v>
      </c>
      <c r="G735" s="545">
        <v>0</v>
      </c>
      <c r="P735" s="543">
        <v>2</v>
      </c>
      <c r="Q735" s="543" t="s">
        <v>134</v>
      </c>
      <c r="R735" s="543" t="s">
        <v>516</v>
      </c>
      <c r="S735" s="543" t="s">
        <v>134</v>
      </c>
    </row>
    <row r="736" spans="1:19" s="546" customFormat="1" ht="11.25" customHeight="1">
      <c r="A736" s="542"/>
      <c r="B736" s="542"/>
      <c r="C736" s="542"/>
      <c r="D736" s="546" t="s">
        <v>515</v>
      </c>
      <c r="E736" s="547" t="s">
        <v>1250</v>
      </c>
      <c r="G736" s="548">
        <v>2861.1</v>
      </c>
      <c r="P736" s="546">
        <v>2</v>
      </c>
      <c r="Q736" s="546" t="s">
        <v>134</v>
      </c>
      <c r="R736" s="546" t="s">
        <v>516</v>
      </c>
      <c r="S736" s="546" t="s">
        <v>134</v>
      </c>
    </row>
    <row r="737" spans="1:19" s="549" customFormat="1" ht="11.25" customHeight="1">
      <c r="A737" s="542"/>
      <c r="B737" s="542"/>
      <c r="C737" s="542"/>
      <c r="D737" s="549" t="s">
        <v>515</v>
      </c>
      <c r="E737" s="550" t="s">
        <v>517</v>
      </c>
      <c r="G737" s="551">
        <v>2861.1</v>
      </c>
      <c r="P737" s="549">
        <v>2</v>
      </c>
      <c r="Q737" s="549" t="s">
        <v>134</v>
      </c>
      <c r="R737" s="549" t="s">
        <v>516</v>
      </c>
      <c r="S737" s="549" t="s">
        <v>137</v>
      </c>
    </row>
    <row r="738" spans="1:16" s="541" customFormat="1" ht="11.25" customHeight="1">
      <c r="A738" s="533">
        <v>183</v>
      </c>
      <c r="B738" s="533" t="s">
        <v>138</v>
      </c>
      <c r="C738" s="533" t="s">
        <v>1216</v>
      </c>
      <c r="D738" s="534" t="s">
        <v>1251</v>
      </c>
      <c r="E738" s="535" t="s">
        <v>1252</v>
      </c>
      <c r="F738" s="533" t="s">
        <v>25</v>
      </c>
      <c r="G738" s="536">
        <v>29.778</v>
      </c>
      <c r="H738" s="570"/>
      <c r="I738" s="537">
        <f>ROUND(G738*H738,2)</f>
        <v>0</v>
      </c>
      <c r="J738" s="538">
        <v>0</v>
      </c>
      <c r="K738" s="536">
        <f>G738*J738</f>
        <v>0</v>
      </c>
      <c r="L738" s="538">
        <v>0</v>
      </c>
      <c r="M738" s="536">
        <f>G738*L738</f>
        <v>0</v>
      </c>
      <c r="N738" s="539">
        <v>21</v>
      </c>
      <c r="O738" s="540">
        <v>16</v>
      </c>
      <c r="P738" s="541" t="s">
        <v>140</v>
      </c>
    </row>
    <row r="739" spans="2:16" s="529" customFormat="1" ht="11.25" customHeight="1">
      <c r="B739" s="530" t="s">
        <v>131</v>
      </c>
      <c r="D739" s="529" t="s">
        <v>1253</v>
      </c>
      <c r="E739" s="529" t="s">
        <v>1254</v>
      </c>
      <c r="I739" s="531">
        <f>SUM(I740:I752)</f>
        <v>0</v>
      </c>
      <c r="K739" s="532">
        <f>SUM(K740:K752)</f>
        <v>0</v>
      </c>
      <c r="M739" s="532">
        <f>SUM(M740:M752)</f>
        <v>0</v>
      </c>
      <c r="P739" s="529" t="s">
        <v>137</v>
      </c>
    </row>
    <row r="740" spans="1:16" s="541" customFormat="1" ht="22.5" customHeight="1">
      <c r="A740" s="533">
        <v>184</v>
      </c>
      <c r="B740" s="533" t="s">
        <v>138</v>
      </c>
      <c r="C740" s="533" t="s">
        <v>143</v>
      </c>
      <c r="D740" s="534" t="s">
        <v>1255</v>
      </c>
      <c r="E740" s="535" t="s">
        <v>3208</v>
      </c>
      <c r="F740" s="533" t="s">
        <v>543</v>
      </c>
      <c r="G740" s="536">
        <v>0</v>
      </c>
      <c r="H740" s="570"/>
      <c r="I740" s="537">
        <f>ROUND(G740*H740,2)</f>
        <v>0</v>
      </c>
      <c r="J740" s="538">
        <v>0.011</v>
      </c>
      <c r="K740" s="536">
        <f>G740*J740</f>
        <v>0</v>
      </c>
      <c r="L740" s="538">
        <v>0</v>
      </c>
      <c r="M740" s="536">
        <f>G740*L740</f>
        <v>0</v>
      </c>
      <c r="N740" s="539">
        <v>21</v>
      </c>
      <c r="O740" s="540">
        <v>16</v>
      </c>
      <c r="P740" s="541" t="s">
        <v>140</v>
      </c>
    </row>
    <row r="741" spans="1:16" s="541" customFormat="1" ht="33.75" customHeight="1">
      <c r="A741" s="533">
        <v>185</v>
      </c>
      <c r="B741" s="533" t="s">
        <v>138</v>
      </c>
      <c r="C741" s="533" t="s">
        <v>143</v>
      </c>
      <c r="D741" s="534" t="s">
        <v>1256</v>
      </c>
      <c r="E741" s="535" t="s">
        <v>1257</v>
      </c>
      <c r="F741" s="533" t="s">
        <v>77</v>
      </c>
      <c r="G741" s="536">
        <v>12</v>
      </c>
      <c r="H741" s="570"/>
      <c r="I741" s="537">
        <f>ROUND(G741*H741,2)</f>
        <v>0</v>
      </c>
      <c r="J741" s="538">
        <v>0</v>
      </c>
      <c r="K741" s="536">
        <f>G741*J741</f>
        <v>0</v>
      </c>
      <c r="L741" s="538">
        <v>0</v>
      </c>
      <c r="M741" s="536">
        <f>G741*L741</f>
        <v>0</v>
      </c>
      <c r="N741" s="539">
        <v>21</v>
      </c>
      <c r="O741" s="540">
        <v>16</v>
      </c>
      <c r="P741" s="541" t="s">
        <v>140</v>
      </c>
    </row>
    <row r="742" spans="1:19" s="543" customFormat="1" ht="11.25" customHeight="1">
      <c r="A742" s="542"/>
      <c r="B742" s="542"/>
      <c r="C742" s="542"/>
      <c r="D742" s="543" t="s">
        <v>515</v>
      </c>
      <c r="E742" s="544" t="s">
        <v>1258</v>
      </c>
      <c r="G742" s="545">
        <v>0</v>
      </c>
      <c r="P742" s="543">
        <v>2</v>
      </c>
      <c r="Q742" s="543" t="s">
        <v>134</v>
      </c>
      <c r="R742" s="543" t="s">
        <v>516</v>
      </c>
      <c r="S742" s="543" t="s">
        <v>134</v>
      </c>
    </row>
    <row r="743" spans="1:19" s="546" customFormat="1" ht="11.25" customHeight="1">
      <c r="A743" s="542"/>
      <c r="B743" s="542"/>
      <c r="C743" s="542"/>
      <c r="D743" s="546" t="s">
        <v>515</v>
      </c>
      <c r="E743" s="547" t="s">
        <v>1259</v>
      </c>
      <c r="G743" s="548">
        <v>12</v>
      </c>
      <c r="P743" s="546">
        <v>2</v>
      </c>
      <c r="Q743" s="546" t="s">
        <v>134</v>
      </c>
      <c r="R743" s="546" t="s">
        <v>516</v>
      </c>
      <c r="S743" s="546" t="s">
        <v>134</v>
      </c>
    </row>
    <row r="744" spans="1:19" s="549" customFormat="1" ht="11.25" customHeight="1">
      <c r="A744" s="542"/>
      <c r="B744" s="542"/>
      <c r="C744" s="542"/>
      <c r="D744" s="549" t="s">
        <v>515</v>
      </c>
      <c r="E744" s="550" t="s">
        <v>517</v>
      </c>
      <c r="G744" s="551">
        <v>12</v>
      </c>
      <c r="P744" s="549">
        <v>2</v>
      </c>
      <c r="Q744" s="549" t="s">
        <v>134</v>
      </c>
      <c r="R744" s="549" t="s">
        <v>516</v>
      </c>
      <c r="S744" s="549" t="s">
        <v>137</v>
      </c>
    </row>
    <row r="745" spans="1:16" s="541" customFormat="1" ht="33.75" customHeight="1">
      <c r="A745" s="533">
        <v>186</v>
      </c>
      <c r="B745" s="533" t="s">
        <v>138</v>
      </c>
      <c r="C745" s="533" t="s">
        <v>143</v>
      </c>
      <c r="D745" s="534" t="s">
        <v>1260</v>
      </c>
      <c r="E745" s="535" t="s">
        <v>1261</v>
      </c>
      <c r="F745" s="533" t="s">
        <v>77</v>
      </c>
      <c r="G745" s="536">
        <v>4</v>
      </c>
      <c r="H745" s="570"/>
      <c r="I745" s="537">
        <f>ROUND(G745*H745,2)</f>
        <v>0</v>
      </c>
      <c r="J745" s="538">
        <v>0</v>
      </c>
      <c r="K745" s="536">
        <f>G745*J745</f>
        <v>0</v>
      </c>
      <c r="L745" s="538">
        <v>0</v>
      </c>
      <c r="M745" s="536">
        <f>G745*L745</f>
        <v>0</v>
      </c>
      <c r="N745" s="539">
        <v>21</v>
      </c>
      <c r="O745" s="540">
        <v>16</v>
      </c>
      <c r="P745" s="541" t="s">
        <v>140</v>
      </c>
    </row>
    <row r="746" spans="1:19" s="543" customFormat="1" ht="11.25" customHeight="1">
      <c r="A746" s="542"/>
      <c r="B746" s="542"/>
      <c r="C746" s="542"/>
      <c r="D746" s="543" t="s">
        <v>515</v>
      </c>
      <c r="E746" s="544" t="s">
        <v>1258</v>
      </c>
      <c r="G746" s="545">
        <v>0</v>
      </c>
      <c r="P746" s="543">
        <v>2</v>
      </c>
      <c r="Q746" s="543" t="s">
        <v>134</v>
      </c>
      <c r="R746" s="543" t="s">
        <v>516</v>
      </c>
      <c r="S746" s="543" t="s">
        <v>134</v>
      </c>
    </row>
    <row r="747" spans="1:19" s="546" customFormat="1" ht="11.25" customHeight="1">
      <c r="A747" s="542"/>
      <c r="B747" s="542"/>
      <c r="C747" s="542"/>
      <c r="D747" s="546" t="s">
        <v>515</v>
      </c>
      <c r="E747" s="547" t="s">
        <v>209</v>
      </c>
      <c r="G747" s="548">
        <v>4</v>
      </c>
      <c r="P747" s="546">
        <v>2</v>
      </c>
      <c r="Q747" s="546" t="s">
        <v>134</v>
      </c>
      <c r="R747" s="546" t="s">
        <v>516</v>
      </c>
      <c r="S747" s="546" t="s">
        <v>134</v>
      </c>
    </row>
    <row r="748" spans="1:19" s="549" customFormat="1" ht="11.25" customHeight="1">
      <c r="A748" s="542"/>
      <c r="B748" s="542"/>
      <c r="C748" s="542"/>
      <c r="D748" s="549" t="s">
        <v>515</v>
      </c>
      <c r="E748" s="550" t="s">
        <v>517</v>
      </c>
      <c r="G748" s="551">
        <v>4</v>
      </c>
      <c r="P748" s="549">
        <v>2</v>
      </c>
      <c r="Q748" s="549" t="s">
        <v>134</v>
      </c>
      <c r="R748" s="549" t="s">
        <v>516</v>
      </c>
      <c r="S748" s="549" t="s">
        <v>137</v>
      </c>
    </row>
    <row r="749" spans="1:16" s="541" customFormat="1" ht="33.75" customHeight="1">
      <c r="A749" s="533">
        <v>187</v>
      </c>
      <c r="B749" s="533" t="s">
        <v>138</v>
      </c>
      <c r="C749" s="533" t="s">
        <v>143</v>
      </c>
      <c r="D749" s="534" t="s">
        <v>1262</v>
      </c>
      <c r="E749" s="535" t="s">
        <v>1263</v>
      </c>
      <c r="F749" s="533" t="s">
        <v>77</v>
      </c>
      <c r="G749" s="536">
        <v>11</v>
      </c>
      <c r="H749" s="570"/>
      <c r="I749" s="537">
        <f>ROUND(G749*H749,2)</f>
        <v>0</v>
      </c>
      <c r="J749" s="538">
        <v>0</v>
      </c>
      <c r="K749" s="536">
        <f>G749*J749</f>
        <v>0</v>
      </c>
      <c r="L749" s="538">
        <v>0</v>
      </c>
      <c r="M749" s="536">
        <f>G749*L749</f>
        <v>0</v>
      </c>
      <c r="N749" s="539">
        <v>21</v>
      </c>
      <c r="O749" s="540">
        <v>16</v>
      </c>
      <c r="P749" s="541" t="s">
        <v>140</v>
      </c>
    </row>
    <row r="750" spans="1:19" s="543" customFormat="1" ht="11.25" customHeight="1">
      <c r="A750" s="542"/>
      <c r="B750" s="542"/>
      <c r="C750" s="542"/>
      <c r="D750" s="543" t="s">
        <v>515</v>
      </c>
      <c r="E750" s="544" t="s">
        <v>1258</v>
      </c>
      <c r="G750" s="545">
        <v>0</v>
      </c>
      <c r="P750" s="543">
        <v>2</v>
      </c>
      <c r="Q750" s="543" t="s">
        <v>134</v>
      </c>
      <c r="R750" s="543" t="s">
        <v>516</v>
      </c>
      <c r="S750" s="543" t="s">
        <v>134</v>
      </c>
    </row>
    <row r="751" spans="1:19" s="546" customFormat="1" ht="11.25" customHeight="1">
      <c r="A751" s="542"/>
      <c r="B751" s="542"/>
      <c r="C751" s="542"/>
      <c r="D751" s="546" t="s">
        <v>515</v>
      </c>
      <c r="E751" s="547" t="s">
        <v>1264</v>
      </c>
      <c r="G751" s="548">
        <v>11</v>
      </c>
      <c r="P751" s="546">
        <v>2</v>
      </c>
      <c r="Q751" s="546" t="s">
        <v>134</v>
      </c>
      <c r="R751" s="546" t="s">
        <v>516</v>
      </c>
      <c r="S751" s="546" t="s">
        <v>134</v>
      </c>
    </row>
    <row r="752" spans="1:19" s="549" customFormat="1" ht="11.25" customHeight="1">
      <c r="A752" s="542"/>
      <c r="B752" s="542"/>
      <c r="C752" s="542"/>
      <c r="D752" s="549" t="s">
        <v>515</v>
      </c>
      <c r="E752" s="550" t="s">
        <v>517</v>
      </c>
      <c r="G752" s="551">
        <v>11</v>
      </c>
      <c r="P752" s="549">
        <v>2</v>
      </c>
      <c r="Q752" s="549" t="s">
        <v>134</v>
      </c>
      <c r="R752" s="549" t="s">
        <v>516</v>
      </c>
      <c r="S752" s="549" t="s">
        <v>137</v>
      </c>
    </row>
    <row r="753" spans="2:16" s="529" customFormat="1" ht="11.25" customHeight="1">
      <c r="B753" s="530" t="s">
        <v>131</v>
      </c>
      <c r="D753" s="529" t="s">
        <v>76</v>
      </c>
      <c r="E753" s="529" t="s">
        <v>551</v>
      </c>
      <c r="I753" s="531">
        <f>SUM(I754:I780)</f>
        <v>0</v>
      </c>
      <c r="K753" s="532">
        <f>SUM(K754:K780)</f>
        <v>5.3381297000000005</v>
      </c>
      <c r="M753" s="532">
        <f>SUM(M754:M780)</f>
        <v>0</v>
      </c>
      <c r="P753" s="529" t="s">
        <v>137</v>
      </c>
    </row>
    <row r="754" spans="1:16" s="541" customFormat="1" ht="22.5" customHeight="1">
      <c r="A754" s="533">
        <v>188</v>
      </c>
      <c r="B754" s="533" t="s">
        <v>138</v>
      </c>
      <c r="C754" s="533" t="s">
        <v>76</v>
      </c>
      <c r="D754" s="534" t="s">
        <v>3154</v>
      </c>
      <c r="E754" s="535" t="s">
        <v>553</v>
      </c>
      <c r="F754" s="533" t="s">
        <v>10</v>
      </c>
      <c r="G754" s="536">
        <v>72.49</v>
      </c>
      <c r="H754" s="570"/>
      <c r="I754" s="537">
        <f>ROUND(G754*H754,2)</f>
        <v>0</v>
      </c>
      <c r="J754" s="538">
        <v>0.022</v>
      </c>
      <c r="K754" s="536">
        <f>G754*J754</f>
        <v>1.5947799999999999</v>
      </c>
      <c r="L754" s="538">
        <v>0</v>
      </c>
      <c r="M754" s="536">
        <f>G754*L754</f>
        <v>0</v>
      </c>
      <c r="N754" s="539">
        <v>21</v>
      </c>
      <c r="O754" s="540">
        <v>16</v>
      </c>
      <c r="P754" s="541" t="s">
        <v>140</v>
      </c>
    </row>
    <row r="755" spans="1:19" s="543" customFormat="1" ht="11.25" customHeight="1">
      <c r="A755" s="542"/>
      <c r="B755" s="542"/>
      <c r="C755" s="542"/>
      <c r="D755" s="543" t="s">
        <v>515</v>
      </c>
      <c r="E755" s="544" t="s">
        <v>552</v>
      </c>
      <c r="G755" s="545">
        <v>0</v>
      </c>
      <c r="P755" s="543">
        <v>2</v>
      </c>
      <c r="Q755" s="543" t="s">
        <v>134</v>
      </c>
      <c r="R755" s="543" t="s">
        <v>516</v>
      </c>
      <c r="S755" s="543" t="s">
        <v>134</v>
      </c>
    </row>
    <row r="756" spans="1:19" s="543" customFormat="1" ht="11.25" customHeight="1">
      <c r="A756" s="542"/>
      <c r="B756" s="542"/>
      <c r="C756" s="542"/>
      <c r="D756" s="543" t="s">
        <v>515</v>
      </c>
      <c r="E756" s="544" t="s">
        <v>840</v>
      </c>
      <c r="G756" s="545">
        <v>0</v>
      </c>
      <c r="P756" s="543">
        <v>2</v>
      </c>
      <c r="Q756" s="543" t="s">
        <v>134</v>
      </c>
      <c r="R756" s="543" t="s">
        <v>516</v>
      </c>
      <c r="S756" s="543" t="s">
        <v>134</v>
      </c>
    </row>
    <row r="757" spans="1:19" s="546" customFormat="1" ht="11.25" customHeight="1">
      <c r="A757" s="542"/>
      <c r="B757" s="542"/>
      <c r="C757" s="542"/>
      <c r="D757" s="546" t="s">
        <v>515</v>
      </c>
      <c r="E757" s="547" t="s">
        <v>1265</v>
      </c>
      <c r="G757" s="548">
        <v>54.61</v>
      </c>
      <c r="P757" s="546">
        <v>2</v>
      </c>
      <c r="Q757" s="546" t="s">
        <v>134</v>
      </c>
      <c r="R757" s="546" t="s">
        <v>516</v>
      </c>
      <c r="S757" s="546" t="s">
        <v>134</v>
      </c>
    </row>
    <row r="758" spans="1:19" s="543" customFormat="1" ht="11.25" customHeight="1">
      <c r="A758" s="542"/>
      <c r="B758" s="542"/>
      <c r="C758" s="542"/>
      <c r="D758" s="543" t="s">
        <v>515</v>
      </c>
      <c r="E758" s="544" t="s">
        <v>524</v>
      </c>
      <c r="G758" s="545">
        <v>0</v>
      </c>
      <c r="P758" s="543">
        <v>2</v>
      </c>
      <c r="Q758" s="543" t="s">
        <v>134</v>
      </c>
      <c r="R758" s="543" t="s">
        <v>516</v>
      </c>
      <c r="S758" s="543" t="s">
        <v>134</v>
      </c>
    </row>
    <row r="759" spans="1:19" s="546" customFormat="1" ht="11.25" customHeight="1">
      <c r="A759" s="542"/>
      <c r="B759" s="542"/>
      <c r="C759" s="542"/>
      <c r="D759" s="546" t="s">
        <v>515</v>
      </c>
      <c r="E759" s="547" t="s">
        <v>1266</v>
      </c>
      <c r="G759" s="548">
        <v>14.88</v>
      </c>
      <c r="P759" s="546">
        <v>2</v>
      </c>
      <c r="Q759" s="546" t="s">
        <v>134</v>
      </c>
      <c r="R759" s="546" t="s">
        <v>516</v>
      </c>
      <c r="S759" s="546" t="s">
        <v>134</v>
      </c>
    </row>
    <row r="760" spans="1:19" s="546" customFormat="1" ht="11.25" customHeight="1">
      <c r="A760" s="542"/>
      <c r="B760" s="542"/>
      <c r="C760" s="542"/>
      <c r="D760" s="546" t="s">
        <v>515</v>
      </c>
      <c r="E760" s="547" t="s">
        <v>647</v>
      </c>
      <c r="G760" s="548">
        <v>3</v>
      </c>
      <c r="P760" s="546">
        <v>2</v>
      </c>
      <c r="Q760" s="546" t="s">
        <v>134</v>
      </c>
      <c r="R760" s="546" t="s">
        <v>516</v>
      </c>
      <c r="S760" s="546" t="s">
        <v>134</v>
      </c>
    </row>
    <row r="761" spans="1:19" s="549" customFormat="1" ht="11.25" customHeight="1">
      <c r="A761" s="542"/>
      <c r="B761" s="542"/>
      <c r="C761" s="542"/>
      <c r="D761" s="549" t="s">
        <v>515</v>
      </c>
      <c r="E761" s="550" t="s">
        <v>517</v>
      </c>
      <c r="G761" s="551">
        <v>72.49</v>
      </c>
      <c r="P761" s="549">
        <v>2</v>
      </c>
      <c r="Q761" s="549" t="s">
        <v>134</v>
      </c>
      <c r="R761" s="549" t="s">
        <v>516</v>
      </c>
      <c r="S761" s="549" t="s">
        <v>137</v>
      </c>
    </row>
    <row r="762" spans="1:16" s="541" customFormat="1" ht="22.5" customHeight="1">
      <c r="A762" s="533">
        <v>189</v>
      </c>
      <c r="B762" s="533" t="s">
        <v>138</v>
      </c>
      <c r="C762" s="533" t="s">
        <v>76</v>
      </c>
      <c r="D762" s="534" t="s">
        <v>3155</v>
      </c>
      <c r="E762" s="535" t="s">
        <v>1267</v>
      </c>
      <c r="F762" s="533" t="s">
        <v>10</v>
      </c>
      <c r="G762" s="536">
        <v>150.33</v>
      </c>
      <c r="H762" s="570"/>
      <c r="I762" s="537">
        <f>ROUND(G762*H762,2)</f>
        <v>0</v>
      </c>
      <c r="J762" s="538">
        <v>0.02301</v>
      </c>
      <c r="K762" s="536">
        <f>G762*J762</f>
        <v>3.4590933</v>
      </c>
      <c r="L762" s="538">
        <v>0</v>
      </c>
      <c r="M762" s="536">
        <f>G762*L762</f>
        <v>0</v>
      </c>
      <c r="N762" s="539">
        <v>21</v>
      </c>
      <c r="O762" s="540">
        <v>16</v>
      </c>
      <c r="P762" s="541" t="s">
        <v>140</v>
      </c>
    </row>
    <row r="763" spans="1:19" s="543" customFormat="1" ht="11.25" customHeight="1">
      <c r="A763" s="542"/>
      <c r="B763" s="542"/>
      <c r="C763" s="542"/>
      <c r="D763" s="543" t="s">
        <v>515</v>
      </c>
      <c r="E763" s="544" t="s">
        <v>552</v>
      </c>
      <c r="G763" s="545">
        <v>0</v>
      </c>
      <c r="P763" s="543">
        <v>2</v>
      </c>
      <c r="Q763" s="543" t="s">
        <v>134</v>
      </c>
      <c r="R763" s="543" t="s">
        <v>516</v>
      </c>
      <c r="S763" s="543" t="s">
        <v>134</v>
      </c>
    </row>
    <row r="764" spans="1:19" s="543" customFormat="1" ht="11.25" customHeight="1">
      <c r="A764" s="542"/>
      <c r="B764" s="542"/>
      <c r="C764" s="542"/>
      <c r="D764" s="543" t="s">
        <v>515</v>
      </c>
      <c r="E764" s="544" t="s">
        <v>840</v>
      </c>
      <c r="G764" s="545">
        <v>0</v>
      </c>
      <c r="P764" s="543">
        <v>2</v>
      </c>
      <c r="Q764" s="543" t="s">
        <v>134</v>
      </c>
      <c r="R764" s="543" t="s">
        <v>516</v>
      </c>
      <c r="S764" s="543" t="s">
        <v>134</v>
      </c>
    </row>
    <row r="765" spans="1:19" s="546" customFormat="1" ht="11.25" customHeight="1">
      <c r="A765" s="542"/>
      <c r="B765" s="542"/>
      <c r="C765" s="542"/>
      <c r="D765" s="546" t="s">
        <v>515</v>
      </c>
      <c r="E765" s="547" t="s">
        <v>1268</v>
      </c>
      <c r="G765" s="548">
        <v>57.99</v>
      </c>
      <c r="P765" s="546">
        <v>2</v>
      </c>
      <c r="Q765" s="546" t="s">
        <v>134</v>
      </c>
      <c r="R765" s="546" t="s">
        <v>516</v>
      </c>
      <c r="S765" s="546" t="s">
        <v>134</v>
      </c>
    </row>
    <row r="766" spans="1:19" s="543" customFormat="1" ht="11.25" customHeight="1">
      <c r="A766" s="542"/>
      <c r="B766" s="542"/>
      <c r="C766" s="542"/>
      <c r="D766" s="543" t="s">
        <v>515</v>
      </c>
      <c r="E766" s="544" t="s">
        <v>524</v>
      </c>
      <c r="G766" s="545">
        <v>0</v>
      </c>
      <c r="P766" s="543">
        <v>2</v>
      </c>
      <c r="Q766" s="543" t="s">
        <v>134</v>
      </c>
      <c r="R766" s="543" t="s">
        <v>516</v>
      </c>
      <c r="S766" s="543" t="s">
        <v>134</v>
      </c>
    </row>
    <row r="767" spans="1:19" s="546" customFormat="1" ht="11.25" customHeight="1">
      <c r="A767" s="542"/>
      <c r="B767" s="542"/>
      <c r="C767" s="542"/>
      <c r="D767" s="546" t="s">
        <v>515</v>
      </c>
      <c r="E767" s="547" t="s">
        <v>1269</v>
      </c>
      <c r="G767" s="548">
        <v>92.34</v>
      </c>
      <c r="P767" s="546">
        <v>2</v>
      </c>
      <c r="Q767" s="546" t="s">
        <v>134</v>
      </c>
      <c r="R767" s="546" t="s">
        <v>516</v>
      </c>
      <c r="S767" s="546" t="s">
        <v>134</v>
      </c>
    </row>
    <row r="768" spans="1:19" s="549" customFormat="1" ht="11.25" customHeight="1">
      <c r="A768" s="542"/>
      <c r="B768" s="542"/>
      <c r="C768" s="542"/>
      <c r="D768" s="549" t="s">
        <v>515</v>
      </c>
      <c r="E768" s="550" t="s">
        <v>1270</v>
      </c>
      <c r="G768" s="551">
        <v>150.33</v>
      </c>
      <c r="P768" s="549">
        <v>2</v>
      </c>
      <c r="Q768" s="549" t="s">
        <v>134</v>
      </c>
      <c r="R768" s="549" t="s">
        <v>516</v>
      </c>
      <c r="S768" s="549" t="s">
        <v>137</v>
      </c>
    </row>
    <row r="769" spans="1:16" s="541" customFormat="1" ht="22.5" customHeight="1">
      <c r="A769" s="533">
        <v>190</v>
      </c>
      <c r="B769" s="533" t="s">
        <v>138</v>
      </c>
      <c r="C769" s="533" t="s">
        <v>143</v>
      </c>
      <c r="D769" s="534" t="s">
        <v>76</v>
      </c>
      <c r="E769" s="535" t="s">
        <v>554</v>
      </c>
      <c r="F769" s="533" t="s">
        <v>10</v>
      </c>
      <c r="G769" s="536">
        <v>222.82</v>
      </c>
      <c r="H769" s="570"/>
      <c r="I769" s="537">
        <f>ROUND(G769*H769,2)</f>
        <v>0</v>
      </c>
      <c r="J769" s="538">
        <v>0</v>
      </c>
      <c r="K769" s="536">
        <f>G769*J769</f>
        <v>0</v>
      </c>
      <c r="L769" s="538">
        <v>0</v>
      </c>
      <c r="M769" s="536">
        <f>G769*L769</f>
        <v>0</v>
      </c>
      <c r="N769" s="539">
        <v>21</v>
      </c>
      <c r="O769" s="540">
        <v>16</v>
      </c>
      <c r="P769" s="541" t="s">
        <v>140</v>
      </c>
    </row>
    <row r="770" spans="1:19" s="546" customFormat="1" ht="11.25" customHeight="1">
      <c r="A770" s="542"/>
      <c r="B770" s="542"/>
      <c r="C770" s="542"/>
      <c r="D770" s="546" t="s">
        <v>515</v>
      </c>
      <c r="E770" s="547" t="s">
        <v>1271</v>
      </c>
      <c r="G770" s="548">
        <v>222.82</v>
      </c>
      <c r="P770" s="546">
        <v>2</v>
      </c>
      <c r="Q770" s="546" t="s">
        <v>134</v>
      </c>
      <c r="R770" s="546" t="s">
        <v>516</v>
      </c>
      <c r="S770" s="546" t="s">
        <v>134</v>
      </c>
    </row>
    <row r="771" spans="1:19" s="549" customFormat="1" ht="11.25" customHeight="1">
      <c r="A771" s="542"/>
      <c r="B771" s="542"/>
      <c r="C771" s="542"/>
      <c r="D771" s="549" t="s">
        <v>515</v>
      </c>
      <c r="E771" s="550" t="s">
        <v>517</v>
      </c>
      <c r="G771" s="551">
        <v>222.82</v>
      </c>
      <c r="P771" s="549">
        <v>2</v>
      </c>
      <c r="Q771" s="549" t="s">
        <v>134</v>
      </c>
      <c r="R771" s="549" t="s">
        <v>516</v>
      </c>
      <c r="S771" s="549" t="s">
        <v>137</v>
      </c>
    </row>
    <row r="772" spans="1:16" s="541" customFormat="1" ht="22.5" customHeight="1">
      <c r="A772" s="533">
        <v>191</v>
      </c>
      <c r="B772" s="533" t="s">
        <v>138</v>
      </c>
      <c r="C772" s="533" t="s">
        <v>76</v>
      </c>
      <c r="D772" s="534" t="s">
        <v>1272</v>
      </c>
      <c r="E772" s="535" t="s">
        <v>1273</v>
      </c>
      <c r="F772" s="533" t="s">
        <v>10</v>
      </c>
      <c r="G772" s="536">
        <v>105.41</v>
      </c>
      <c r="H772" s="570"/>
      <c r="I772" s="537">
        <f>ROUND(G772*H772,2)</f>
        <v>0</v>
      </c>
      <c r="J772" s="538">
        <v>0.00239</v>
      </c>
      <c r="K772" s="536">
        <f>G772*J772</f>
        <v>0.25192990000000004</v>
      </c>
      <c r="L772" s="538">
        <v>0</v>
      </c>
      <c r="M772" s="536">
        <f>G772*L772</f>
        <v>0</v>
      </c>
      <c r="N772" s="539">
        <v>21</v>
      </c>
      <c r="O772" s="540">
        <v>16</v>
      </c>
      <c r="P772" s="541" t="s">
        <v>140</v>
      </c>
    </row>
    <row r="773" spans="1:19" s="543" customFormat="1" ht="11.25" customHeight="1">
      <c r="A773" s="542"/>
      <c r="B773" s="542"/>
      <c r="C773" s="542"/>
      <c r="D773" s="543" t="s">
        <v>515</v>
      </c>
      <c r="E773" s="544" t="s">
        <v>552</v>
      </c>
      <c r="G773" s="545">
        <v>0</v>
      </c>
      <c r="P773" s="543">
        <v>2</v>
      </c>
      <c r="Q773" s="543" t="s">
        <v>134</v>
      </c>
      <c r="R773" s="543" t="s">
        <v>516</v>
      </c>
      <c r="S773" s="543" t="s">
        <v>134</v>
      </c>
    </row>
    <row r="774" spans="1:19" s="543" customFormat="1" ht="11.25" customHeight="1">
      <c r="A774" s="542"/>
      <c r="B774" s="542"/>
      <c r="C774" s="542"/>
      <c r="D774" s="543" t="s">
        <v>515</v>
      </c>
      <c r="E774" s="544" t="s">
        <v>524</v>
      </c>
      <c r="G774" s="545">
        <v>0</v>
      </c>
      <c r="P774" s="543">
        <v>2</v>
      </c>
      <c r="Q774" s="543" t="s">
        <v>134</v>
      </c>
      <c r="R774" s="543" t="s">
        <v>516</v>
      </c>
      <c r="S774" s="543" t="s">
        <v>134</v>
      </c>
    </row>
    <row r="775" spans="1:19" s="546" customFormat="1" ht="11.25" customHeight="1">
      <c r="A775" s="542"/>
      <c r="B775" s="542"/>
      <c r="C775" s="542"/>
      <c r="D775" s="546" t="s">
        <v>515</v>
      </c>
      <c r="E775" s="547" t="s">
        <v>1274</v>
      </c>
      <c r="G775" s="548">
        <v>105.41</v>
      </c>
      <c r="P775" s="546">
        <v>2</v>
      </c>
      <c r="Q775" s="546" t="s">
        <v>134</v>
      </c>
      <c r="R775" s="546" t="s">
        <v>516</v>
      </c>
      <c r="S775" s="546" t="s">
        <v>134</v>
      </c>
    </row>
    <row r="776" spans="1:19" s="549" customFormat="1" ht="11.25" customHeight="1">
      <c r="A776" s="542"/>
      <c r="B776" s="542"/>
      <c r="C776" s="542"/>
      <c r="D776" s="549" t="s">
        <v>515</v>
      </c>
      <c r="E776" s="550" t="s">
        <v>517</v>
      </c>
      <c r="G776" s="551">
        <v>105.41</v>
      </c>
      <c r="P776" s="549">
        <v>2</v>
      </c>
      <c r="Q776" s="549" t="s">
        <v>134</v>
      </c>
      <c r="R776" s="549" t="s">
        <v>516</v>
      </c>
      <c r="S776" s="549" t="s">
        <v>137</v>
      </c>
    </row>
    <row r="777" spans="1:16" s="541" customFormat="1" ht="11.25" customHeight="1">
      <c r="A777" s="533">
        <v>192</v>
      </c>
      <c r="B777" s="533" t="s">
        <v>138</v>
      </c>
      <c r="C777" s="533" t="s">
        <v>76</v>
      </c>
      <c r="D777" s="534" t="s">
        <v>3156</v>
      </c>
      <c r="E777" s="535" t="s">
        <v>3157</v>
      </c>
      <c r="F777" s="533" t="s">
        <v>10</v>
      </c>
      <c r="G777" s="536">
        <v>215.51</v>
      </c>
      <c r="H777" s="570"/>
      <c r="I777" s="537">
        <f>ROUND(G777*H777,2)</f>
        <v>0</v>
      </c>
      <c r="J777" s="538">
        <v>0.00015</v>
      </c>
      <c r="K777" s="536">
        <f>G777*J777</f>
        <v>0.032326499999999994</v>
      </c>
      <c r="L777" s="538">
        <v>0</v>
      </c>
      <c r="M777" s="536">
        <f>G777*L777</f>
        <v>0</v>
      </c>
      <c r="N777" s="539">
        <v>21</v>
      </c>
      <c r="O777" s="540">
        <v>16</v>
      </c>
      <c r="P777" s="541" t="s">
        <v>140</v>
      </c>
    </row>
    <row r="778" spans="1:19" s="546" customFormat="1" ht="11.25" customHeight="1">
      <c r="A778" s="542"/>
      <c r="B778" s="542"/>
      <c r="C778" s="542"/>
      <c r="D778" s="546" t="s">
        <v>515</v>
      </c>
      <c r="E778" s="547" t="s">
        <v>3158</v>
      </c>
      <c r="G778" s="548">
        <v>215.51</v>
      </c>
      <c r="P778" s="546">
        <v>2</v>
      </c>
      <c r="Q778" s="546" t="s">
        <v>134</v>
      </c>
      <c r="R778" s="546" t="s">
        <v>516</v>
      </c>
      <c r="S778" s="546" t="s">
        <v>134</v>
      </c>
    </row>
    <row r="779" spans="1:19" s="549" customFormat="1" ht="11.25" customHeight="1">
      <c r="A779" s="542"/>
      <c r="B779" s="542"/>
      <c r="C779" s="542"/>
      <c r="D779" s="549" t="s">
        <v>515</v>
      </c>
      <c r="E779" s="550" t="s">
        <v>517</v>
      </c>
      <c r="G779" s="551">
        <v>215.51</v>
      </c>
      <c r="P779" s="549">
        <v>2</v>
      </c>
      <c r="Q779" s="549" t="s">
        <v>134</v>
      </c>
      <c r="R779" s="549" t="s">
        <v>516</v>
      </c>
      <c r="S779" s="549" t="s">
        <v>137</v>
      </c>
    </row>
    <row r="780" spans="1:16" s="541" customFormat="1" ht="11.25" customHeight="1">
      <c r="A780" s="533">
        <v>193</v>
      </c>
      <c r="B780" s="533" t="s">
        <v>138</v>
      </c>
      <c r="C780" s="533" t="s">
        <v>76</v>
      </c>
      <c r="D780" s="534" t="s">
        <v>555</v>
      </c>
      <c r="E780" s="535" t="s">
        <v>556</v>
      </c>
      <c r="F780" s="533" t="s">
        <v>25</v>
      </c>
      <c r="G780" s="536">
        <v>5.338</v>
      </c>
      <c r="H780" s="570"/>
      <c r="I780" s="537">
        <f>ROUND(G780*H780,2)</f>
        <v>0</v>
      </c>
      <c r="J780" s="538">
        <v>0</v>
      </c>
      <c r="K780" s="536">
        <f>G780*J780</f>
        <v>0</v>
      </c>
      <c r="L780" s="538">
        <v>0</v>
      </c>
      <c r="M780" s="536">
        <f>G780*L780</f>
        <v>0</v>
      </c>
      <c r="N780" s="539">
        <v>21</v>
      </c>
      <c r="O780" s="540">
        <v>16</v>
      </c>
      <c r="P780" s="541" t="s">
        <v>140</v>
      </c>
    </row>
    <row r="781" spans="2:16" s="529" customFormat="1" ht="11.25" customHeight="1">
      <c r="B781" s="530" t="s">
        <v>131</v>
      </c>
      <c r="D781" s="529" t="s">
        <v>1275</v>
      </c>
      <c r="E781" s="529" t="s">
        <v>1276</v>
      </c>
      <c r="I781" s="531">
        <f>SUM(I782:I791)</f>
        <v>0</v>
      </c>
      <c r="K781" s="532">
        <f>SUM(K782:K791)</f>
        <v>0.214992</v>
      </c>
      <c r="M781" s="532">
        <f>SUM(M782:M791)</f>
        <v>0</v>
      </c>
      <c r="P781" s="529" t="s">
        <v>137</v>
      </c>
    </row>
    <row r="782" spans="1:16" s="541" customFormat="1" ht="22.5" customHeight="1">
      <c r="A782" s="533">
        <v>194</v>
      </c>
      <c r="B782" s="533" t="s">
        <v>138</v>
      </c>
      <c r="C782" s="533" t="s">
        <v>1275</v>
      </c>
      <c r="D782" s="534" t="s">
        <v>3159</v>
      </c>
      <c r="E782" s="535" t="s">
        <v>3198</v>
      </c>
      <c r="F782" s="533" t="s">
        <v>15</v>
      </c>
      <c r="G782" s="536">
        <v>73.6</v>
      </c>
      <c r="H782" s="570"/>
      <c r="I782" s="537">
        <f>ROUND(G782*H782,2)</f>
        <v>0</v>
      </c>
      <c r="J782" s="538">
        <v>0.00158</v>
      </c>
      <c r="K782" s="536">
        <f>G782*J782</f>
        <v>0.11628799999999999</v>
      </c>
      <c r="L782" s="538">
        <v>0</v>
      </c>
      <c r="M782" s="536">
        <f>G782*L782</f>
        <v>0</v>
      </c>
      <c r="N782" s="539">
        <v>21</v>
      </c>
      <c r="O782" s="540">
        <v>16</v>
      </c>
      <c r="P782" s="541" t="s">
        <v>140</v>
      </c>
    </row>
    <row r="783" spans="1:19" s="546" customFormat="1" ht="11.25" customHeight="1">
      <c r="A783" s="542"/>
      <c r="B783" s="542"/>
      <c r="C783" s="542"/>
      <c r="D783" s="546" t="s">
        <v>515</v>
      </c>
      <c r="E783" s="547" t="s">
        <v>1277</v>
      </c>
      <c r="G783" s="548">
        <v>73.6</v>
      </c>
      <c r="P783" s="546">
        <v>2</v>
      </c>
      <c r="Q783" s="546" t="s">
        <v>134</v>
      </c>
      <c r="R783" s="546" t="s">
        <v>516</v>
      </c>
      <c r="S783" s="546" t="s">
        <v>134</v>
      </c>
    </row>
    <row r="784" spans="1:19" s="549" customFormat="1" ht="11.25" customHeight="1">
      <c r="A784" s="542"/>
      <c r="B784" s="542"/>
      <c r="C784" s="542"/>
      <c r="D784" s="549" t="s">
        <v>515</v>
      </c>
      <c r="E784" s="550" t="s">
        <v>517</v>
      </c>
      <c r="G784" s="551">
        <v>73.6</v>
      </c>
      <c r="P784" s="549">
        <v>2</v>
      </c>
      <c r="Q784" s="549" t="s">
        <v>134</v>
      </c>
      <c r="R784" s="549" t="s">
        <v>516</v>
      </c>
      <c r="S784" s="549" t="s">
        <v>137</v>
      </c>
    </row>
    <row r="785" spans="1:16" s="541" customFormat="1" ht="22.5" customHeight="1">
      <c r="A785" s="533">
        <v>195</v>
      </c>
      <c r="B785" s="533" t="s">
        <v>138</v>
      </c>
      <c r="C785" s="533" t="s">
        <v>1275</v>
      </c>
      <c r="D785" s="534" t="s">
        <v>1278</v>
      </c>
      <c r="E785" s="535" t="s">
        <v>3199</v>
      </c>
      <c r="F785" s="533" t="s">
        <v>15</v>
      </c>
      <c r="G785" s="536">
        <v>109.8</v>
      </c>
      <c r="H785" s="570"/>
      <c r="I785" s="537">
        <f>ROUND(G785*H785,2)</f>
        <v>0</v>
      </c>
      <c r="J785" s="538">
        <v>0.00088</v>
      </c>
      <c r="K785" s="536">
        <f>G785*J785</f>
        <v>0.096624</v>
      </c>
      <c r="L785" s="538">
        <v>0</v>
      </c>
      <c r="M785" s="536">
        <f>G785*L785</f>
        <v>0</v>
      </c>
      <c r="N785" s="539">
        <v>21</v>
      </c>
      <c r="O785" s="540">
        <v>16</v>
      </c>
      <c r="P785" s="541" t="s">
        <v>140</v>
      </c>
    </row>
    <row r="786" spans="1:19" s="546" customFormat="1" ht="11.25" customHeight="1">
      <c r="A786" s="542"/>
      <c r="B786" s="542"/>
      <c r="C786" s="542"/>
      <c r="D786" s="546" t="s">
        <v>515</v>
      </c>
      <c r="E786" s="547" t="s">
        <v>1279</v>
      </c>
      <c r="G786" s="548">
        <v>109.8</v>
      </c>
      <c r="P786" s="546">
        <v>2</v>
      </c>
      <c r="Q786" s="546" t="s">
        <v>134</v>
      </c>
      <c r="R786" s="546" t="s">
        <v>516</v>
      </c>
      <c r="S786" s="546" t="s">
        <v>134</v>
      </c>
    </row>
    <row r="787" spans="1:19" s="549" customFormat="1" ht="11.25" customHeight="1">
      <c r="A787" s="542"/>
      <c r="B787" s="542"/>
      <c r="C787" s="542"/>
      <c r="D787" s="549" t="s">
        <v>515</v>
      </c>
      <c r="E787" s="550" t="s">
        <v>517</v>
      </c>
      <c r="G787" s="551">
        <v>109.8</v>
      </c>
      <c r="P787" s="549">
        <v>2</v>
      </c>
      <c r="Q787" s="549" t="s">
        <v>134</v>
      </c>
      <c r="R787" s="549" t="s">
        <v>516</v>
      </c>
      <c r="S787" s="549" t="s">
        <v>137</v>
      </c>
    </row>
    <row r="788" spans="1:16" s="541" customFormat="1" ht="22.5" customHeight="1">
      <c r="A788" s="533">
        <v>196</v>
      </c>
      <c r="B788" s="533" t="s">
        <v>138</v>
      </c>
      <c r="C788" s="533" t="s">
        <v>1275</v>
      </c>
      <c r="D788" s="534" t="s">
        <v>1280</v>
      </c>
      <c r="E788" s="535" t="s">
        <v>3200</v>
      </c>
      <c r="F788" s="533" t="s">
        <v>8</v>
      </c>
      <c r="G788" s="536">
        <v>8</v>
      </c>
      <c r="H788" s="570"/>
      <c r="I788" s="537">
        <f>ROUND(G788*H788,2)</f>
        <v>0</v>
      </c>
      <c r="J788" s="538">
        <v>0.00026</v>
      </c>
      <c r="K788" s="536">
        <f>G788*J788</f>
        <v>0.00208</v>
      </c>
      <c r="L788" s="538">
        <v>0</v>
      </c>
      <c r="M788" s="536">
        <f>G788*L788</f>
        <v>0</v>
      </c>
      <c r="N788" s="539">
        <v>21</v>
      </c>
      <c r="O788" s="540">
        <v>16</v>
      </c>
      <c r="P788" s="541" t="s">
        <v>140</v>
      </c>
    </row>
    <row r="789" spans="1:19" s="546" customFormat="1" ht="11.25" customHeight="1">
      <c r="A789" s="542"/>
      <c r="B789" s="542"/>
      <c r="C789" s="542"/>
      <c r="D789" s="546" t="s">
        <v>515</v>
      </c>
      <c r="E789" s="547" t="s">
        <v>1281</v>
      </c>
      <c r="G789" s="548">
        <v>8</v>
      </c>
      <c r="P789" s="546">
        <v>2</v>
      </c>
      <c r="Q789" s="546" t="s">
        <v>134</v>
      </c>
      <c r="R789" s="546" t="s">
        <v>516</v>
      </c>
      <c r="S789" s="546" t="s">
        <v>134</v>
      </c>
    </row>
    <row r="790" spans="1:19" s="549" customFormat="1" ht="11.25" customHeight="1">
      <c r="A790" s="542"/>
      <c r="B790" s="542"/>
      <c r="C790" s="542"/>
      <c r="D790" s="549" t="s">
        <v>515</v>
      </c>
      <c r="E790" s="550" t="s">
        <v>517</v>
      </c>
      <c r="G790" s="551">
        <v>8</v>
      </c>
      <c r="P790" s="549">
        <v>2</v>
      </c>
      <c r="Q790" s="549" t="s">
        <v>134</v>
      </c>
      <c r="R790" s="549" t="s">
        <v>516</v>
      </c>
      <c r="S790" s="549" t="s">
        <v>137</v>
      </c>
    </row>
    <row r="791" spans="1:16" s="541" customFormat="1" ht="11.25" customHeight="1">
      <c r="A791" s="533">
        <v>197</v>
      </c>
      <c r="B791" s="533" t="s">
        <v>138</v>
      </c>
      <c r="C791" s="533" t="s">
        <v>1275</v>
      </c>
      <c r="D791" s="534" t="s">
        <v>1282</v>
      </c>
      <c r="E791" s="535" t="s">
        <v>1283</v>
      </c>
      <c r="F791" s="533" t="s">
        <v>25</v>
      </c>
      <c r="G791" s="536">
        <v>0.215</v>
      </c>
      <c r="H791" s="570"/>
      <c r="I791" s="537">
        <f>ROUND(G791*H791,2)</f>
        <v>0</v>
      </c>
      <c r="J791" s="538">
        <v>0</v>
      </c>
      <c r="K791" s="536">
        <f>G791*J791</f>
        <v>0</v>
      </c>
      <c r="L791" s="538">
        <v>0</v>
      </c>
      <c r="M791" s="536">
        <f>G791*L791</f>
        <v>0</v>
      </c>
      <c r="N791" s="539">
        <v>21</v>
      </c>
      <c r="O791" s="540">
        <v>16</v>
      </c>
      <c r="P791" s="541" t="s">
        <v>140</v>
      </c>
    </row>
    <row r="792" spans="2:16" s="529" customFormat="1" ht="11.25" customHeight="1">
      <c r="B792" s="530" t="s">
        <v>131</v>
      </c>
      <c r="D792" s="529" t="s">
        <v>78</v>
      </c>
      <c r="E792" s="529" t="s">
        <v>557</v>
      </c>
      <c r="I792" s="531">
        <f>SUM(I793:I888)</f>
        <v>0</v>
      </c>
      <c r="K792" s="532">
        <f>SUM(K793:K888)</f>
        <v>0.75152</v>
      </c>
      <c r="M792" s="532">
        <f>SUM(M793:M888)</f>
        <v>0</v>
      </c>
      <c r="P792" s="529" t="s">
        <v>137</v>
      </c>
    </row>
    <row r="793" spans="1:16" s="541" customFormat="1" ht="33.75" customHeight="1">
      <c r="A793" s="533">
        <v>198</v>
      </c>
      <c r="B793" s="533" t="s">
        <v>138</v>
      </c>
      <c r="C793" s="533" t="s">
        <v>143</v>
      </c>
      <c r="D793" s="534" t="s">
        <v>1284</v>
      </c>
      <c r="E793" s="535" t="s">
        <v>3209</v>
      </c>
      <c r="F793" s="533" t="s">
        <v>543</v>
      </c>
      <c r="G793" s="536">
        <v>0</v>
      </c>
      <c r="H793" s="570"/>
      <c r="I793" s="537">
        <f>ROUND(G793*H793,2)</f>
        <v>0</v>
      </c>
      <c r="J793" s="538">
        <v>0.011</v>
      </c>
      <c r="K793" s="536">
        <f>G793*J793</f>
        <v>0</v>
      </c>
      <c r="L793" s="538">
        <v>0</v>
      </c>
      <c r="M793" s="536">
        <f>G793*L793</f>
        <v>0</v>
      </c>
      <c r="N793" s="539">
        <v>21</v>
      </c>
      <c r="O793" s="540">
        <v>16</v>
      </c>
      <c r="P793" s="541" t="s">
        <v>140</v>
      </c>
    </row>
    <row r="794" spans="1:16" s="541" customFormat="1" ht="22.5" customHeight="1">
      <c r="A794" s="533">
        <v>199</v>
      </c>
      <c r="B794" s="533" t="s">
        <v>138</v>
      </c>
      <c r="C794" s="533" t="s">
        <v>78</v>
      </c>
      <c r="D794" s="534" t="s">
        <v>1285</v>
      </c>
      <c r="E794" s="535" t="s">
        <v>1286</v>
      </c>
      <c r="F794" s="533" t="s">
        <v>8</v>
      </c>
      <c r="G794" s="536">
        <v>11</v>
      </c>
      <c r="H794" s="570"/>
      <c r="I794" s="537">
        <f>ROUND(G794*H794,2)</f>
        <v>0</v>
      </c>
      <c r="J794" s="538">
        <v>0</v>
      </c>
      <c r="K794" s="536">
        <f>G794*J794</f>
        <v>0</v>
      </c>
      <c r="L794" s="538">
        <v>0</v>
      </c>
      <c r="M794" s="536">
        <f>G794*L794</f>
        <v>0</v>
      </c>
      <c r="N794" s="539">
        <v>21</v>
      </c>
      <c r="O794" s="540">
        <v>16</v>
      </c>
      <c r="P794" s="541" t="s">
        <v>140</v>
      </c>
    </row>
    <row r="795" spans="1:16" s="541" customFormat="1" ht="22.5" customHeight="1">
      <c r="A795" s="533">
        <v>200</v>
      </c>
      <c r="B795" s="533" t="s">
        <v>138</v>
      </c>
      <c r="C795" s="533" t="s">
        <v>78</v>
      </c>
      <c r="D795" s="534" t="s">
        <v>1287</v>
      </c>
      <c r="E795" s="535" t="s">
        <v>1288</v>
      </c>
      <c r="F795" s="533" t="s">
        <v>8</v>
      </c>
      <c r="G795" s="536">
        <v>80</v>
      </c>
      <c r="H795" s="570"/>
      <c r="I795" s="537">
        <f>ROUND(G795*H795,2)</f>
        <v>0</v>
      </c>
      <c r="J795" s="538">
        <v>0</v>
      </c>
      <c r="K795" s="536">
        <f>G795*J795</f>
        <v>0</v>
      </c>
      <c r="L795" s="538">
        <v>0</v>
      </c>
      <c r="M795" s="536">
        <f>G795*L795</f>
        <v>0</v>
      </c>
      <c r="N795" s="539">
        <v>21</v>
      </c>
      <c r="O795" s="540">
        <v>16</v>
      </c>
      <c r="P795" s="541" t="s">
        <v>140</v>
      </c>
    </row>
    <row r="796" spans="1:19" s="543" customFormat="1" ht="11.25" customHeight="1">
      <c r="A796" s="542"/>
      <c r="B796" s="542"/>
      <c r="C796" s="542"/>
      <c r="D796" s="543" t="s">
        <v>515</v>
      </c>
      <c r="E796" s="544" t="s">
        <v>1289</v>
      </c>
      <c r="G796" s="545">
        <v>0</v>
      </c>
      <c r="P796" s="543">
        <v>2</v>
      </c>
      <c r="Q796" s="543" t="s">
        <v>134</v>
      </c>
      <c r="R796" s="543" t="s">
        <v>516</v>
      </c>
      <c r="S796" s="543" t="s">
        <v>134</v>
      </c>
    </row>
    <row r="797" spans="1:19" s="546" customFormat="1" ht="11.25" customHeight="1">
      <c r="A797" s="542"/>
      <c r="B797" s="542"/>
      <c r="C797" s="542"/>
      <c r="D797" s="546" t="s">
        <v>515</v>
      </c>
      <c r="E797" s="547" t="s">
        <v>1290</v>
      </c>
      <c r="G797" s="548">
        <v>60</v>
      </c>
      <c r="P797" s="546">
        <v>2</v>
      </c>
      <c r="Q797" s="546" t="s">
        <v>134</v>
      </c>
      <c r="R797" s="546" t="s">
        <v>516</v>
      </c>
      <c r="S797" s="546" t="s">
        <v>134</v>
      </c>
    </row>
    <row r="798" spans="1:19" s="546" customFormat="1" ht="11.25" customHeight="1">
      <c r="A798" s="542"/>
      <c r="B798" s="542"/>
      <c r="C798" s="542"/>
      <c r="D798" s="546" t="s">
        <v>515</v>
      </c>
      <c r="E798" s="547" t="s">
        <v>1291</v>
      </c>
      <c r="G798" s="548">
        <v>20</v>
      </c>
      <c r="P798" s="546">
        <v>2</v>
      </c>
      <c r="Q798" s="546" t="s">
        <v>134</v>
      </c>
      <c r="R798" s="546" t="s">
        <v>516</v>
      </c>
      <c r="S798" s="546" t="s">
        <v>134</v>
      </c>
    </row>
    <row r="799" spans="1:19" s="549" customFormat="1" ht="11.25" customHeight="1">
      <c r="A799" s="542"/>
      <c r="B799" s="542"/>
      <c r="C799" s="542"/>
      <c r="D799" s="549" t="s">
        <v>515</v>
      </c>
      <c r="E799" s="550" t="s">
        <v>517</v>
      </c>
      <c r="G799" s="551">
        <v>80</v>
      </c>
      <c r="P799" s="549">
        <v>2</v>
      </c>
      <c r="Q799" s="549" t="s">
        <v>134</v>
      </c>
      <c r="R799" s="549" t="s">
        <v>516</v>
      </c>
      <c r="S799" s="549" t="s">
        <v>137</v>
      </c>
    </row>
    <row r="800" spans="1:16" s="541" customFormat="1" ht="33.75" customHeight="1">
      <c r="A800" s="533">
        <v>201</v>
      </c>
      <c r="B800" s="533" t="s">
        <v>138</v>
      </c>
      <c r="C800" s="533" t="s">
        <v>143</v>
      </c>
      <c r="D800" s="534" t="s">
        <v>1292</v>
      </c>
      <c r="E800" s="535" t="s">
        <v>1293</v>
      </c>
      <c r="F800" s="533" t="s">
        <v>15</v>
      </c>
      <c r="G800" s="536">
        <v>107.36</v>
      </c>
      <c r="H800" s="570"/>
      <c r="I800" s="537">
        <f>ROUND(G800*H800,2)</f>
        <v>0</v>
      </c>
      <c r="J800" s="538">
        <v>0.007</v>
      </c>
      <c r="K800" s="536">
        <f>G800*J800</f>
        <v>0.75152</v>
      </c>
      <c r="L800" s="538">
        <v>0</v>
      </c>
      <c r="M800" s="536">
        <f>G800*L800</f>
        <v>0</v>
      </c>
      <c r="N800" s="539">
        <v>21</v>
      </c>
      <c r="O800" s="540">
        <v>16</v>
      </c>
      <c r="P800" s="541" t="s">
        <v>140</v>
      </c>
    </row>
    <row r="801" spans="1:19" s="546" customFormat="1" ht="11.25" customHeight="1">
      <c r="A801" s="542"/>
      <c r="B801" s="542"/>
      <c r="C801" s="542"/>
      <c r="D801" s="546" t="s">
        <v>515</v>
      </c>
      <c r="E801" s="547" t="s">
        <v>1294</v>
      </c>
      <c r="G801" s="548">
        <v>107.36</v>
      </c>
      <c r="P801" s="546">
        <v>2</v>
      </c>
      <c r="Q801" s="546" t="s">
        <v>134</v>
      </c>
      <c r="R801" s="546" t="s">
        <v>516</v>
      </c>
      <c r="S801" s="546" t="s">
        <v>134</v>
      </c>
    </row>
    <row r="802" spans="1:19" s="543" customFormat="1" ht="11.25" customHeight="1">
      <c r="A802" s="542"/>
      <c r="B802" s="542"/>
      <c r="C802" s="542"/>
      <c r="D802" s="543" t="s">
        <v>515</v>
      </c>
      <c r="E802" s="544" t="s">
        <v>1295</v>
      </c>
      <c r="G802" s="545">
        <v>0</v>
      </c>
      <c r="P802" s="543">
        <v>2</v>
      </c>
      <c r="Q802" s="543" t="s">
        <v>134</v>
      </c>
      <c r="R802" s="543" t="s">
        <v>516</v>
      </c>
      <c r="S802" s="543" t="s">
        <v>134</v>
      </c>
    </row>
    <row r="803" spans="1:19" s="549" customFormat="1" ht="11.25" customHeight="1">
      <c r="A803" s="542"/>
      <c r="B803" s="542"/>
      <c r="C803" s="542"/>
      <c r="D803" s="549" t="s">
        <v>515</v>
      </c>
      <c r="E803" s="550" t="s">
        <v>517</v>
      </c>
      <c r="G803" s="551">
        <v>107.36</v>
      </c>
      <c r="P803" s="549">
        <v>2</v>
      </c>
      <c r="Q803" s="549" t="s">
        <v>134</v>
      </c>
      <c r="R803" s="549" t="s">
        <v>516</v>
      </c>
      <c r="S803" s="549" t="s">
        <v>137</v>
      </c>
    </row>
    <row r="804" spans="1:16" s="541" customFormat="1" ht="11.25" customHeight="1">
      <c r="A804" s="533">
        <v>202</v>
      </c>
      <c r="B804" s="533" t="s">
        <v>138</v>
      </c>
      <c r="C804" s="533" t="s">
        <v>78</v>
      </c>
      <c r="D804" s="534" t="s">
        <v>1296</v>
      </c>
      <c r="E804" s="535" t="s">
        <v>1297</v>
      </c>
      <c r="F804" s="533" t="s">
        <v>25</v>
      </c>
      <c r="G804" s="536">
        <v>0.752</v>
      </c>
      <c r="H804" s="570"/>
      <c r="I804" s="537">
        <f>ROUND(G804*H804,2)</f>
        <v>0</v>
      </c>
      <c r="J804" s="538">
        <v>0</v>
      </c>
      <c r="K804" s="536">
        <f>G804*J804</f>
        <v>0</v>
      </c>
      <c r="L804" s="538">
        <v>0</v>
      </c>
      <c r="M804" s="536">
        <f>G804*L804</f>
        <v>0</v>
      </c>
      <c r="N804" s="539">
        <v>21</v>
      </c>
      <c r="O804" s="540">
        <v>16</v>
      </c>
      <c r="P804" s="541" t="s">
        <v>140</v>
      </c>
    </row>
    <row r="805" spans="1:16" s="541" customFormat="1" ht="11.25" customHeight="1">
      <c r="A805" s="533">
        <v>203</v>
      </c>
      <c r="B805" s="533" t="s">
        <v>138</v>
      </c>
      <c r="C805" s="533" t="s">
        <v>78</v>
      </c>
      <c r="D805" s="534" t="s">
        <v>1298</v>
      </c>
      <c r="E805" s="535" t="s">
        <v>1299</v>
      </c>
      <c r="F805" s="533" t="s">
        <v>25</v>
      </c>
      <c r="G805" s="536">
        <v>0.752</v>
      </c>
      <c r="H805" s="570"/>
      <c r="I805" s="537">
        <f>ROUND(G805*H805,2)</f>
        <v>0</v>
      </c>
      <c r="J805" s="538">
        <v>0</v>
      </c>
      <c r="K805" s="536">
        <f>G805*J805</f>
        <v>0</v>
      </c>
      <c r="L805" s="538">
        <v>0</v>
      </c>
      <c r="M805" s="536">
        <f>G805*L805</f>
        <v>0</v>
      </c>
      <c r="N805" s="539">
        <v>21</v>
      </c>
      <c r="O805" s="540">
        <v>16</v>
      </c>
      <c r="P805" s="541" t="s">
        <v>140</v>
      </c>
    </row>
    <row r="806" spans="1:16" s="541" customFormat="1" ht="22.5" customHeight="1">
      <c r="A806" s="533">
        <v>204</v>
      </c>
      <c r="B806" s="533" t="s">
        <v>138</v>
      </c>
      <c r="C806" s="533" t="s">
        <v>143</v>
      </c>
      <c r="D806" s="534" t="s">
        <v>1300</v>
      </c>
      <c r="E806" s="535" t="s">
        <v>1301</v>
      </c>
      <c r="F806" s="533" t="s">
        <v>77</v>
      </c>
      <c r="G806" s="536">
        <v>1</v>
      </c>
      <c r="H806" s="570"/>
      <c r="I806" s="537">
        <f>ROUND(G806*H806,2)</f>
        <v>0</v>
      </c>
      <c r="J806" s="538">
        <v>0</v>
      </c>
      <c r="K806" s="536">
        <f>G806*J806</f>
        <v>0</v>
      </c>
      <c r="L806" s="538">
        <v>0</v>
      </c>
      <c r="M806" s="536">
        <f>G806*L806</f>
        <v>0</v>
      </c>
      <c r="N806" s="539">
        <v>21</v>
      </c>
      <c r="O806" s="540">
        <v>16</v>
      </c>
      <c r="P806" s="541" t="s">
        <v>140</v>
      </c>
    </row>
    <row r="807" spans="1:19" s="546" customFormat="1" ht="11.25" customHeight="1">
      <c r="A807" s="542"/>
      <c r="B807" s="542"/>
      <c r="C807" s="542"/>
      <c r="D807" s="546" t="s">
        <v>515</v>
      </c>
      <c r="E807" s="547" t="s">
        <v>137</v>
      </c>
      <c r="G807" s="548">
        <v>1</v>
      </c>
      <c r="P807" s="546">
        <v>2</v>
      </c>
      <c r="Q807" s="546" t="s">
        <v>134</v>
      </c>
      <c r="R807" s="546" t="s">
        <v>516</v>
      </c>
      <c r="S807" s="546" t="s">
        <v>134</v>
      </c>
    </row>
    <row r="808" spans="1:19" s="549" customFormat="1" ht="11.25" customHeight="1">
      <c r="A808" s="542"/>
      <c r="B808" s="542"/>
      <c r="C808" s="542"/>
      <c r="D808" s="549" t="s">
        <v>515</v>
      </c>
      <c r="E808" s="550" t="s">
        <v>517</v>
      </c>
      <c r="G808" s="551">
        <v>1</v>
      </c>
      <c r="P808" s="549">
        <v>2</v>
      </c>
      <c r="Q808" s="549" t="s">
        <v>134</v>
      </c>
      <c r="R808" s="549" t="s">
        <v>516</v>
      </c>
      <c r="S808" s="549" t="s">
        <v>137</v>
      </c>
    </row>
    <row r="809" spans="1:16" s="541" customFormat="1" ht="22.5" customHeight="1">
      <c r="A809" s="533">
        <v>205</v>
      </c>
      <c r="B809" s="533" t="s">
        <v>138</v>
      </c>
      <c r="C809" s="533" t="s">
        <v>143</v>
      </c>
      <c r="D809" s="534" t="s">
        <v>1302</v>
      </c>
      <c r="E809" s="535" t="s">
        <v>1303</v>
      </c>
      <c r="F809" s="533" t="s">
        <v>77</v>
      </c>
      <c r="G809" s="536">
        <v>1</v>
      </c>
      <c r="H809" s="570"/>
      <c r="I809" s="537">
        <f>ROUND(G809*H809,2)</f>
        <v>0</v>
      </c>
      <c r="J809" s="538">
        <v>0</v>
      </c>
      <c r="K809" s="536">
        <f>G809*J809</f>
        <v>0</v>
      </c>
      <c r="L809" s="538">
        <v>0</v>
      </c>
      <c r="M809" s="536">
        <f>G809*L809</f>
        <v>0</v>
      </c>
      <c r="N809" s="539">
        <v>21</v>
      </c>
      <c r="O809" s="540">
        <v>16</v>
      </c>
      <c r="P809" s="541" t="s">
        <v>140</v>
      </c>
    </row>
    <row r="810" spans="1:19" s="546" customFormat="1" ht="11.25" customHeight="1">
      <c r="A810" s="542"/>
      <c r="B810" s="542"/>
      <c r="C810" s="542"/>
      <c r="D810" s="546" t="s">
        <v>515</v>
      </c>
      <c r="E810" s="547" t="s">
        <v>137</v>
      </c>
      <c r="G810" s="548">
        <v>1</v>
      </c>
      <c r="P810" s="546">
        <v>2</v>
      </c>
      <c r="Q810" s="546" t="s">
        <v>134</v>
      </c>
      <c r="R810" s="546" t="s">
        <v>516</v>
      </c>
      <c r="S810" s="546" t="s">
        <v>134</v>
      </c>
    </row>
    <row r="811" spans="1:19" s="549" customFormat="1" ht="11.25" customHeight="1">
      <c r="A811" s="542"/>
      <c r="B811" s="542"/>
      <c r="C811" s="542"/>
      <c r="D811" s="549" t="s">
        <v>515</v>
      </c>
      <c r="E811" s="550" t="s">
        <v>517</v>
      </c>
      <c r="G811" s="551">
        <v>1</v>
      </c>
      <c r="P811" s="549">
        <v>2</v>
      </c>
      <c r="Q811" s="549" t="s">
        <v>134</v>
      </c>
      <c r="R811" s="549" t="s">
        <v>516</v>
      </c>
      <c r="S811" s="549" t="s">
        <v>137</v>
      </c>
    </row>
    <row r="812" spans="1:16" s="541" customFormat="1" ht="22.5" customHeight="1">
      <c r="A812" s="533">
        <v>206</v>
      </c>
      <c r="B812" s="533" t="s">
        <v>138</v>
      </c>
      <c r="C812" s="533" t="s">
        <v>143</v>
      </c>
      <c r="D812" s="534" t="s">
        <v>1304</v>
      </c>
      <c r="E812" s="535" t="s">
        <v>1305</v>
      </c>
      <c r="F812" s="533" t="s">
        <v>77</v>
      </c>
      <c r="G812" s="536">
        <v>2</v>
      </c>
      <c r="H812" s="570"/>
      <c r="I812" s="537">
        <f>ROUND(G812*H812,2)</f>
        <v>0</v>
      </c>
      <c r="J812" s="538">
        <v>0</v>
      </c>
      <c r="K812" s="536">
        <f>G812*J812</f>
        <v>0</v>
      </c>
      <c r="L812" s="538">
        <v>0</v>
      </c>
      <c r="M812" s="536">
        <f>G812*L812</f>
        <v>0</v>
      </c>
      <c r="N812" s="539">
        <v>21</v>
      </c>
      <c r="O812" s="540">
        <v>16</v>
      </c>
      <c r="P812" s="541" t="s">
        <v>140</v>
      </c>
    </row>
    <row r="813" spans="1:19" s="546" customFormat="1" ht="11.25" customHeight="1">
      <c r="A813" s="542"/>
      <c r="B813" s="542"/>
      <c r="C813" s="542"/>
      <c r="D813" s="546" t="s">
        <v>515</v>
      </c>
      <c r="E813" s="547" t="s">
        <v>140</v>
      </c>
      <c r="G813" s="548">
        <v>2</v>
      </c>
      <c r="P813" s="546">
        <v>2</v>
      </c>
      <c r="Q813" s="546" t="s">
        <v>134</v>
      </c>
      <c r="R813" s="546" t="s">
        <v>516</v>
      </c>
      <c r="S813" s="546" t="s">
        <v>134</v>
      </c>
    </row>
    <row r="814" spans="1:19" s="549" customFormat="1" ht="11.25" customHeight="1">
      <c r="A814" s="542"/>
      <c r="B814" s="542"/>
      <c r="C814" s="542"/>
      <c r="D814" s="549" t="s">
        <v>515</v>
      </c>
      <c r="E814" s="550" t="s">
        <v>517</v>
      </c>
      <c r="G814" s="551">
        <v>2</v>
      </c>
      <c r="P814" s="549">
        <v>2</v>
      </c>
      <c r="Q814" s="549" t="s">
        <v>134</v>
      </c>
      <c r="R814" s="549" t="s">
        <v>516</v>
      </c>
      <c r="S814" s="549" t="s">
        <v>137</v>
      </c>
    </row>
    <row r="815" spans="1:16" s="541" customFormat="1" ht="22.5" customHeight="1">
      <c r="A815" s="533">
        <v>207</v>
      </c>
      <c r="B815" s="533" t="s">
        <v>138</v>
      </c>
      <c r="C815" s="533" t="s">
        <v>143</v>
      </c>
      <c r="D815" s="534" t="s">
        <v>1306</v>
      </c>
      <c r="E815" s="535" t="s">
        <v>1307</v>
      </c>
      <c r="F815" s="533" t="s">
        <v>77</v>
      </c>
      <c r="G815" s="536">
        <v>2</v>
      </c>
      <c r="H815" s="570"/>
      <c r="I815" s="537">
        <f>ROUND(G815*H815,2)</f>
        <v>0</v>
      </c>
      <c r="J815" s="538">
        <v>0</v>
      </c>
      <c r="K815" s="536">
        <f>G815*J815</f>
        <v>0</v>
      </c>
      <c r="L815" s="538">
        <v>0</v>
      </c>
      <c r="M815" s="536">
        <f>G815*L815</f>
        <v>0</v>
      </c>
      <c r="N815" s="539">
        <v>21</v>
      </c>
      <c r="O815" s="540">
        <v>16</v>
      </c>
      <c r="P815" s="541" t="s">
        <v>140</v>
      </c>
    </row>
    <row r="816" spans="1:19" s="546" customFormat="1" ht="11.25" customHeight="1">
      <c r="A816" s="542"/>
      <c r="B816" s="542"/>
      <c r="C816" s="542"/>
      <c r="D816" s="546" t="s">
        <v>515</v>
      </c>
      <c r="E816" s="547" t="s">
        <v>140</v>
      </c>
      <c r="G816" s="548">
        <v>2</v>
      </c>
      <c r="P816" s="546">
        <v>2</v>
      </c>
      <c r="Q816" s="546" t="s">
        <v>134</v>
      </c>
      <c r="R816" s="546" t="s">
        <v>516</v>
      </c>
      <c r="S816" s="546" t="s">
        <v>134</v>
      </c>
    </row>
    <row r="817" spans="1:19" s="549" customFormat="1" ht="11.25" customHeight="1">
      <c r="A817" s="542"/>
      <c r="B817" s="542"/>
      <c r="C817" s="542"/>
      <c r="D817" s="549" t="s">
        <v>515</v>
      </c>
      <c r="E817" s="550" t="s">
        <v>517</v>
      </c>
      <c r="G817" s="551">
        <v>2</v>
      </c>
      <c r="P817" s="549">
        <v>2</v>
      </c>
      <c r="Q817" s="549" t="s">
        <v>134</v>
      </c>
      <c r="R817" s="549" t="s">
        <v>516</v>
      </c>
      <c r="S817" s="549" t="s">
        <v>137</v>
      </c>
    </row>
    <row r="818" spans="1:16" s="541" customFormat="1" ht="22.5" customHeight="1">
      <c r="A818" s="533">
        <v>208</v>
      </c>
      <c r="B818" s="533" t="s">
        <v>138</v>
      </c>
      <c r="C818" s="533" t="s">
        <v>143</v>
      </c>
      <c r="D818" s="534" t="s">
        <v>1308</v>
      </c>
      <c r="E818" s="535" t="s">
        <v>1309</v>
      </c>
      <c r="F818" s="533" t="s">
        <v>77</v>
      </c>
      <c r="G818" s="536">
        <v>3</v>
      </c>
      <c r="H818" s="570"/>
      <c r="I818" s="537">
        <f>ROUND(G818*H818,2)</f>
        <v>0</v>
      </c>
      <c r="J818" s="538">
        <v>0</v>
      </c>
      <c r="K818" s="536">
        <f>G818*J818</f>
        <v>0</v>
      </c>
      <c r="L818" s="538">
        <v>0</v>
      </c>
      <c r="M818" s="536">
        <f>G818*L818</f>
        <v>0</v>
      </c>
      <c r="N818" s="539">
        <v>21</v>
      </c>
      <c r="O818" s="540">
        <v>16</v>
      </c>
      <c r="P818" s="541" t="s">
        <v>140</v>
      </c>
    </row>
    <row r="819" spans="1:19" s="546" customFormat="1" ht="11.25" customHeight="1">
      <c r="A819" s="542"/>
      <c r="B819" s="542"/>
      <c r="C819" s="542"/>
      <c r="D819" s="546" t="s">
        <v>515</v>
      </c>
      <c r="E819" s="547" t="s">
        <v>208</v>
      </c>
      <c r="G819" s="548">
        <v>3</v>
      </c>
      <c r="P819" s="546">
        <v>2</v>
      </c>
      <c r="Q819" s="546" t="s">
        <v>134</v>
      </c>
      <c r="R819" s="546" t="s">
        <v>516</v>
      </c>
      <c r="S819" s="546" t="s">
        <v>134</v>
      </c>
    </row>
    <row r="820" spans="1:19" s="549" customFormat="1" ht="11.25" customHeight="1">
      <c r="A820" s="542"/>
      <c r="B820" s="542"/>
      <c r="C820" s="542"/>
      <c r="D820" s="549" t="s">
        <v>515</v>
      </c>
      <c r="E820" s="550" t="s">
        <v>517</v>
      </c>
      <c r="G820" s="551">
        <v>3</v>
      </c>
      <c r="P820" s="549">
        <v>2</v>
      </c>
      <c r="Q820" s="549" t="s">
        <v>134</v>
      </c>
      <c r="R820" s="549" t="s">
        <v>516</v>
      </c>
      <c r="S820" s="549" t="s">
        <v>137</v>
      </c>
    </row>
    <row r="821" spans="1:16" s="541" customFormat="1" ht="22.5" customHeight="1">
      <c r="A821" s="533">
        <v>209</v>
      </c>
      <c r="B821" s="533" t="s">
        <v>138</v>
      </c>
      <c r="C821" s="533" t="s">
        <v>143</v>
      </c>
      <c r="D821" s="534" t="s">
        <v>1310</v>
      </c>
      <c r="E821" s="535" t="s">
        <v>1311</v>
      </c>
      <c r="F821" s="533" t="s">
        <v>77</v>
      </c>
      <c r="G821" s="536">
        <v>1</v>
      </c>
      <c r="H821" s="570"/>
      <c r="I821" s="537">
        <f>ROUND(G821*H821,2)</f>
        <v>0</v>
      </c>
      <c r="J821" s="538">
        <v>0</v>
      </c>
      <c r="K821" s="536">
        <f>G821*J821</f>
        <v>0</v>
      </c>
      <c r="L821" s="538">
        <v>0</v>
      </c>
      <c r="M821" s="536">
        <f>G821*L821</f>
        <v>0</v>
      </c>
      <c r="N821" s="539">
        <v>21</v>
      </c>
      <c r="O821" s="540">
        <v>16</v>
      </c>
      <c r="P821" s="541" t="s">
        <v>140</v>
      </c>
    </row>
    <row r="822" spans="1:19" s="546" customFormat="1" ht="11.25" customHeight="1">
      <c r="A822" s="542"/>
      <c r="B822" s="542"/>
      <c r="C822" s="542"/>
      <c r="D822" s="546" t="s">
        <v>515</v>
      </c>
      <c r="E822" s="547" t="s">
        <v>137</v>
      </c>
      <c r="G822" s="548">
        <v>1</v>
      </c>
      <c r="P822" s="546">
        <v>2</v>
      </c>
      <c r="Q822" s="546" t="s">
        <v>134</v>
      </c>
      <c r="R822" s="546" t="s">
        <v>516</v>
      </c>
      <c r="S822" s="546" t="s">
        <v>134</v>
      </c>
    </row>
    <row r="823" spans="1:19" s="549" customFormat="1" ht="11.25" customHeight="1">
      <c r="A823" s="542"/>
      <c r="B823" s="542"/>
      <c r="C823" s="542"/>
      <c r="D823" s="549" t="s">
        <v>515</v>
      </c>
      <c r="E823" s="550" t="s">
        <v>517</v>
      </c>
      <c r="G823" s="551">
        <v>1</v>
      </c>
      <c r="P823" s="549">
        <v>2</v>
      </c>
      <c r="Q823" s="549" t="s">
        <v>134</v>
      </c>
      <c r="R823" s="549" t="s">
        <v>516</v>
      </c>
      <c r="S823" s="549" t="s">
        <v>137</v>
      </c>
    </row>
    <row r="824" spans="1:16" s="541" customFormat="1" ht="22.5" customHeight="1">
      <c r="A824" s="533">
        <v>210</v>
      </c>
      <c r="B824" s="533" t="s">
        <v>138</v>
      </c>
      <c r="C824" s="533" t="s">
        <v>143</v>
      </c>
      <c r="D824" s="534" t="s">
        <v>1312</v>
      </c>
      <c r="E824" s="535" t="s">
        <v>1313</v>
      </c>
      <c r="F824" s="533" t="s">
        <v>77</v>
      </c>
      <c r="G824" s="536">
        <v>1</v>
      </c>
      <c r="H824" s="570"/>
      <c r="I824" s="537">
        <f>ROUND(G824*H824,2)</f>
        <v>0</v>
      </c>
      <c r="J824" s="538">
        <v>0</v>
      </c>
      <c r="K824" s="536">
        <f>G824*J824</f>
        <v>0</v>
      </c>
      <c r="L824" s="538">
        <v>0</v>
      </c>
      <c r="M824" s="536">
        <f>G824*L824</f>
        <v>0</v>
      </c>
      <c r="N824" s="539">
        <v>21</v>
      </c>
      <c r="O824" s="540">
        <v>16</v>
      </c>
      <c r="P824" s="541" t="s">
        <v>140</v>
      </c>
    </row>
    <row r="825" spans="1:19" s="546" customFormat="1" ht="11.25" customHeight="1">
      <c r="A825" s="542"/>
      <c r="B825" s="542"/>
      <c r="C825" s="542"/>
      <c r="D825" s="546" t="s">
        <v>515</v>
      </c>
      <c r="E825" s="547" t="s">
        <v>137</v>
      </c>
      <c r="G825" s="548">
        <v>1</v>
      </c>
      <c r="P825" s="546">
        <v>2</v>
      </c>
      <c r="Q825" s="546" t="s">
        <v>134</v>
      </c>
      <c r="R825" s="546" t="s">
        <v>516</v>
      </c>
      <c r="S825" s="546" t="s">
        <v>134</v>
      </c>
    </row>
    <row r="826" spans="1:19" s="549" customFormat="1" ht="11.25" customHeight="1">
      <c r="A826" s="542"/>
      <c r="B826" s="542"/>
      <c r="C826" s="542"/>
      <c r="D826" s="549" t="s">
        <v>515</v>
      </c>
      <c r="E826" s="550" t="s">
        <v>517</v>
      </c>
      <c r="G826" s="551">
        <v>1</v>
      </c>
      <c r="P826" s="549">
        <v>2</v>
      </c>
      <c r="Q826" s="549" t="s">
        <v>134</v>
      </c>
      <c r="R826" s="549" t="s">
        <v>516</v>
      </c>
      <c r="S826" s="549" t="s">
        <v>137</v>
      </c>
    </row>
    <row r="827" spans="1:16" s="541" customFormat="1" ht="22.5" customHeight="1">
      <c r="A827" s="533">
        <v>211</v>
      </c>
      <c r="B827" s="533" t="s">
        <v>138</v>
      </c>
      <c r="C827" s="533" t="s">
        <v>143</v>
      </c>
      <c r="D827" s="534" t="s">
        <v>1314</v>
      </c>
      <c r="E827" s="535" t="s">
        <v>1315</v>
      </c>
      <c r="F827" s="533" t="s">
        <v>77</v>
      </c>
      <c r="G827" s="536">
        <v>1</v>
      </c>
      <c r="H827" s="570"/>
      <c r="I827" s="537">
        <f>ROUND(G827*H827,2)</f>
        <v>0</v>
      </c>
      <c r="J827" s="538">
        <v>0</v>
      </c>
      <c r="K827" s="536">
        <f>G827*J827</f>
        <v>0</v>
      </c>
      <c r="L827" s="538">
        <v>0</v>
      </c>
      <c r="M827" s="536">
        <f>G827*L827</f>
        <v>0</v>
      </c>
      <c r="N827" s="539">
        <v>21</v>
      </c>
      <c r="O827" s="540">
        <v>16</v>
      </c>
      <c r="P827" s="541" t="s">
        <v>140</v>
      </c>
    </row>
    <row r="828" spans="1:19" s="546" customFormat="1" ht="11.25" customHeight="1">
      <c r="A828" s="542"/>
      <c r="B828" s="542"/>
      <c r="C828" s="542"/>
      <c r="D828" s="546" t="s">
        <v>515</v>
      </c>
      <c r="E828" s="547" t="s">
        <v>137</v>
      </c>
      <c r="G828" s="548">
        <v>1</v>
      </c>
      <c r="P828" s="546">
        <v>2</v>
      </c>
      <c r="Q828" s="546" t="s">
        <v>134</v>
      </c>
      <c r="R828" s="546" t="s">
        <v>516</v>
      </c>
      <c r="S828" s="546" t="s">
        <v>134</v>
      </c>
    </row>
    <row r="829" spans="1:19" s="549" customFormat="1" ht="11.25" customHeight="1">
      <c r="A829" s="542"/>
      <c r="B829" s="542"/>
      <c r="C829" s="542"/>
      <c r="D829" s="549" t="s">
        <v>515</v>
      </c>
      <c r="E829" s="550" t="s">
        <v>517</v>
      </c>
      <c r="G829" s="551">
        <v>1</v>
      </c>
      <c r="P829" s="549">
        <v>2</v>
      </c>
      <c r="Q829" s="549" t="s">
        <v>134</v>
      </c>
      <c r="R829" s="549" t="s">
        <v>516</v>
      </c>
      <c r="S829" s="549" t="s">
        <v>137</v>
      </c>
    </row>
    <row r="830" spans="1:16" s="541" customFormat="1" ht="22.5" customHeight="1">
      <c r="A830" s="533">
        <v>212</v>
      </c>
      <c r="B830" s="533" t="s">
        <v>138</v>
      </c>
      <c r="C830" s="533" t="s">
        <v>143</v>
      </c>
      <c r="D830" s="534" t="s">
        <v>1316</v>
      </c>
      <c r="E830" s="535" t="s">
        <v>1317</v>
      </c>
      <c r="F830" s="533" t="s">
        <v>77</v>
      </c>
      <c r="G830" s="536">
        <v>1</v>
      </c>
      <c r="H830" s="570"/>
      <c r="I830" s="537">
        <f>ROUND(G830*H830,2)</f>
        <v>0</v>
      </c>
      <c r="J830" s="538">
        <v>0</v>
      </c>
      <c r="K830" s="536">
        <f>G830*J830</f>
        <v>0</v>
      </c>
      <c r="L830" s="538">
        <v>0</v>
      </c>
      <c r="M830" s="536">
        <f>G830*L830</f>
        <v>0</v>
      </c>
      <c r="N830" s="539">
        <v>21</v>
      </c>
      <c r="O830" s="540">
        <v>16</v>
      </c>
      <c r="P830" s="541" t="s">
        <v>140</v>
      </c>
    </row>
    <row r="831" spans="1:19" s="546" customFormat="1" ht="11.25" customHeight="1">
      <c r="A831" s="542"/>
      <c r="B831" s="542"/>
      <c r="C831" s="542"/>
      <c r="D831" s="546" t="s">
        <v>515</v>
      </c>
      <c r="E831" s="547" t="s">
        <v>137</v>
      </c>
      <c r="G831" s="548">
        <v>1</v>
      </c>
      <c r="P831" s="546">
        <v>2</v>
      </c>
      <c r="Q831" s="546" t="s">
        <v>134</v>
      </c>
      <c r="R831" s="546" t="s">
        <v>516</v>
      </c>
      <c r="S831" s="546" t="s">
        <v>134</v>
      </c>
    </row>
    <row r="832" spans="1:19" s="549" customFormat="1" ht="11.25" customHeight="1">
      <c r="A832" s="542"/>
      <c r="B832" s="542"/>
      <c r="C832" s="542"/>
      <c r="D832" s="549" t="s">
        <v>515</v>
      </c>
      <c r="E832" s="550" t="s">
        <v>517</v>
      </c>
      <c r="G832" s="551">
        <v>1</v>
      </c>
      <c r="P832" s="549">
        <v>2</v>
      </c>
      <c r="Q832" s="549" t="s">
        <v>134</v>
      </c>
      <c r="R832" s="549" t="s">
        <v>516</v>
      </c>
      <c r="S832" s="549" t="s">
        <v>137</v>
      </c>
    </row>
    <row r="833" spans="1:16" s="541" customFormat="1" ht="22.5" customHeight="1">
      <c r="A833" s="533">
        <v>213</v>
      </c>
      <c r="B833" s="533" t="s">
        <v>138</v>
      </c>
      <c r="C833" s="533" t="s">
        <v>143</v>
      </c>
      <c r="D833" s="534" t="s">
        <v>1318</v>
      </c>
      <c r="E833" s="535" t="s">
        <v>1319</v>
      </c>
      <c r="F833" s="533" t="s">
        <v>77</v>
      </c>
      <c r="G833" s="536">
        <v>3</v>
      </c>
      <c r="H833" s="570"/>
      <c r="I833" s="537">
        <f>ROUND(G833*H833,2)</f>
        <v>0</v>
      </c>
      <c r="J833" s="538">
        <v>0</v>
      </c>
      <c r="K833" s="536">
        <f>G833*J833</f>
        <v>0</v>
      </c>
      <c r="L833" s="538">
        <v>0</v>
      </c>
      <c r="M833" s="536">
        <f>G833*L833</f>
        <v>0</v>
      </c>
      <c r="N833" s="539">
        <v>21</v>
      </c>
      <c r="O833" s="540">
        <v>16</v>
      </c>
      <c r="P833" s="541" t="s">
        <v>140</v>
      </c>
    </row>
    <row r="834" spans="1:19" s="546" customFormat="1" ht="11.25" customHeight="1">
      <c r="A834" s="542"/>
      <c r="B834" s="542"/>
      <c r="C834" s="542"/>
      <c r="D834" s="546" t="s">
        <v>515</v>
      </c>
      <c r="E834" s="547" t="s">
        <v>208</v>
      </c>
      <c r="G834" s="548">
        <v>3</v>
      </c>
      <c r="P834" s="546">
        <v>2</v>
      </c>
      <c r="Q834" s="546" t="s">
        <v>134</v>
      </c>
      <c r="R834" s="546" t="s">
        <v>516</v>
      </c>
      <c r="S834" s="546" t="s">
        <v>134</v>
      </c>
    </row>
    <row r="835" spans="1:19" s="549" customFormat="1" ht="11.25" customHeight="1">
      <c r="A835" s="542"/>
      <c r="B835" s="542"/>
      <c r="C835" s="542"/>
      <c r="D835" s="549" t="s">
        <v>515</v>
      </c>
      <c r="E835" s="550" t="s">
        <v>517</v>
      </c>
      <c r="G835" s="551">
        <v>3</v>
      </c>
      <c r="P835" s="549">
        <v>2</v>
      </c>
      <c r="Q835" s="549" t="s">
        <v>134</v>
      </c>
      <c r="R835" s="549" t="s">
        <v>516</v>
      </c>
      <c r="S835" s="549" t="s">
        <v>137</v>
      </c>
    </row>
    <row r="836" spans="1:16" s="541" customFormat="1" ht="22.5" customHeight="1">
      <c r="A836" s="533">
        <v>214</v>
      </c>
      <c r="B836" s="533" t="s">
        <v>138</v>
      </c>
      <c r="C836" s="533" t="s">
        <v>143</v>
      </c>
      <c r="D836" s="534" t="s">
        <v>1320</v>
      </c>
      <c r="E836" s="535" t="s">
        <v>1321</v>
      </c>
      <c r="F836" s="533" t="s">
        <v>77</v>
      </c>
      <c r="G836" s="536">
        <v>1</v>
      </c>
      <c r="H836" s="570"/>
      <c r="I836" s="537">
        <f>ROUND(G836*H836,2)</f>
        <v>0</v>
      </c>
      <c r="J836" s="538">
        <v>0</v>
      </c>
      <c r="K836" s="536">
        <f>G836*J836</f>
        <v>0</v>
      </c>
      <c r="L836" s="538">
        <v>0</v>
      </c>
      <c r="M836" s="536">
        <f>G836*L836</f>
        <v>0</v>
      </c>
      <c r="N836" s="539">
        <v>21</v>
      </c>
      <c r="O836" s="540">
        <v>16</v>
      </c>
      <c r="P836" s="541" t="s">
        <v>140</v>
      </c>
    </row>
    <row r="837" spans="1:19" s="546" customFormat="1" ht="11.25" customHeight="1">
      <c r="A837" s="542"/>
      <c r="B837" s="542"/>
      <c r="C837" s="542"/>
      <c r="D837" s="546" t="s">
        <v>515</v>
      </c>
      <c r="E837" s="547" t="s">
        <v>137</v>
      </c>
      <c r="G837" s="548">
        <v>1</v>
      </c>
      <c r="P837" s="546">
        <v>2</v>
      </c>
      <c r="Q837" s="546" t="s">
        <v>134</v>
      </c>
      <c r="R837" s="546" t="s">
        <v>516</v>
      </c>
      <c r="S837" s="546" t="s">
        <v>134</v>
      </c>
    </row>
    <row r="838" spans="1:19" s="549" customFormat="1" ht="11.25" customHeight="1">
      <c r="A838" s="542"/>
      <c r="B838" s="542"/>
      <c r="C838" s="542"/>
      <c r="D838" s="549" t="s">
        <v>515</v>
      </c>
      <c r="E838" s="550" t="s">
        <v>517</v>
      </c>
      <c r="G838" s="551">
        <v>1</v>
      </c>
      <c r="P838" s="549">
        <v>2</v>
      </c>
      <c r="Q838" s="549" t="s">
        <v>134</v>
      </c>
      <c r="R838" s="549" t="s">
        <v>516</v>
      </c>
      <c r="S838" s="549" t="s">
        <v>137</v>
      </c>
    </row>
    <row r="839" spans="1:16" s="541" customFormat="1" ht="22.5" customHeight="1">
      <c r="A839" s="533">
        <v>215</v>
      </c>
      <c r="B839" s="533" t="s">
        <v>138</v>
      </c>
      <c r="C839" s="533" t="s">
        <v>143</v>
      </c>
      <c r="D839" s="534" t="s">
        <v>1322</v>
      </c>
      <c r="E839" s="535" t="s">
        <v>1323</v>
      </c>
      <c r="F839" s="533" t="s">
        <v>77</v>
      </c>
      <c r="G839" s="536">
        <v>2</v>
      </c>
      <c r="H839" s="570"/>
      <c r="I839" s="537">
        <f>ROUND(G839*H839,2)</f>
        <v>0</v>
      </c>
      <c r="J839" s="538">
        <v>0</v>
      </c>
      <c r="K839" s="536">
        <f>G839*J839</f>
        <v>0</v>
      </c>
      <c r="L839" s="538">
        <v>0</v>
      </c>
      <c r="M839" s="536">
        <f>G839*L839</f>
        <v>0</v>
      </c>
      <c r="N839" s="539">
        <v>21</v>
      </c>
      <c r="O839" s="540">
        <v>16</v>
      </c>
      <c r="P839" s="541" t="s">
        <v>140</v>
      </c>
    </row>
    <row r="840" spans="1:19" s="546" customFormat="1" ht="11.25" customHeight="1">
      <c r="A840" s="542"/>
      <c r="B840" s="542"/>
      <c r="C840" s="542"/>
      <c r="D840" s="546" t="s">
        <v>515</v>
      </c>
      <c r="E840" s="547" t="s">
        <v>140</v>
      </c>
      <c r="G840" s="548">
        <v>2</v>
      </c>
      <c r="P840" s="546">
        <v>2</v>
      </c>
      <c r="Q840" s="546" t="s">
        <v>134</v>
      </c>
      <c r="R840" s="546" t="s">
        <v>516</v>
      </c>
      <c r="S840" s="546" t="s">
        <v>134</v>
      </c>
    </row>
    <row r="841" spans="1:19" s="549" customFormat="1" ht="11.25" customHeight="1">
      <c r="A841" s="542"/>
      <c r="B841" s="542"/>
      <c r="C841" s="542"/>
      <c r="D841" s="549" t="s">
        <v>515</v>
      </c>
      <c r="E841" s="550" t="s">
        <v>517</v>
      </c>
      <c r="G841" s="551">
        <v>2</v>
      </c>
      <c r="P841" s="549">
        <v>2</v>
      </c>
      <c r="Q841" s="549" t="s">
        <v>134</v>
      </c>
      <c r="R841" s="549" t="s">
        <v>516</v>
      </c>
      <c r="S841" s="549" t="s">
        <v>137</v>
      </c>
    </row>
    <row r="842" spans="1:16" s="541" customFormat="1" ht="22.5" customHeight="1">
      <c r="A842" s="533">
        <v>216</v>
      </c>
      <c r="B842" s="533" t="s">
        <v>138</v>
      </c>
      <c r="C842" s="533" t="s">
        <v>143</v>
      </c>
      <c r="D842" s="534" t="s">
        <v>1324</v>
      </c>
      <c r="E842" s="535" t="s">
        <v>1325</v>
      </c>
      <c r="F842" s="533" t="s">
        <v>77</v>
      </c>
      <c r="G842" s="536">
        <v>1</v>
      </c>
      <c r="H842" s="570"/>
      <c r="I842" s="537">
        <f>ROUND(G842*H842,2)</f>
        <v>0</v>
      </c>
      <c r="J842" s="538">
        <v>0</v>
      </c>
      <c r="K842" s="536">
        <f>G842*J842</f>
        <v>0</v>
      </c>
      <c r="L842" s="538">
        <v>0</v>
      </c>
      <c r="M842" s="536">
        <f>G842*L842</f>
        <v>0</v>
      </c>
      <c r="N842" s="539">
        <v>21</v>
      </c>
      <c r="O842" s="540">
        <v>16</v>
      </c>
      <c r="P842" s="541" t="s">
        <v>140</v>
      </c>
    </row>
    <row r="843" spans="1:19" s="546" customFormat="1" ht="11.25" customHeight="1">
      <c r="A843" s="542"/>
      <c r="B843" s="542"/>
      <c r="C843" s="542"/>
      <c r="D843" s="546" t="s">
        <v>515</v>
      </c>
      <c r="E843" s="547" t="s">
        <v>137</v>
      </c>
      <c r="G843" s="548">
        <v>1</v>
      </c>
      <c r="P843" s="546">
        <v>2</v>
      </c>
      <c r="Q843" s="546" t="s">
        <v>134</v>
      </c>
      <c r="R843" s="546" t="s">
        <v>516</v>
      </c>
      <c r="S843" s="546" t="s">
        <v>134</v>
      </c>
    </row>
    <row r="844" spans="1:19" s="549" customFormat="1" ht="11.25" customHeight="1">
      <c r="A844" s="542"/>
      <c r="B844" s="542"/>
      <c r="C844" s="542"/>
      <c r="D844" s="549" t="s">
        <v>515</v>
      </c>
      <c r="E844" s="550" t="s">
        <v>517</v>
      </c>
      <c r="G844" s="551">
        <v>1</v>
      </c>
      <c r="P844" s="549">
        <v>2</v>
      </c>
      <c r="Q844" s="549" t="s">
        <v>134</v>
      </c>
      <c r="R844" s="549" t="s">
        <v>516</v>
      </c>
      <c r="S844" s="549" t="s">
        <v>137</v>
      </c>
    </row>
    <row r="845" spans="1:16" s="541" customFormat="1" ht="22.5" customHeight="1">
      <c r="A845" s="533">
        <v>217</v>
      </c>
      <c r="B845" s="533" t="s">
        <v>138</v>
      </c>
      <c r="C845" s="533" t="s">
        <v>143</v>
      </c>
      <c r="D845" s="534" t="s">
        <v>1326</v>
      </c>
      <c r="E845" s="535" t="s">
        <v>1327</v>
      </c>
      <c r="F845" s="533" t="s">
        <v>77</v>
      </c>
      <c r="G845" s="536">
        <v>1</v>
      </c>
      <c r="H845" s="570"/>
      <c r="I845" s="537">
        <f>ROUND(G845*H845,2)</f>
        <v>0</v>
      </c>
      <c r="J845" s="538">
        <v>0</v>
      </c>
      <c r="K845" s="536">
        <f>G845*J845</f>
        <v>0</v>
      </c>
      <c r="L845" s="538">
        <v>0</v>
      </c>
      <c r="M845" s="536">
        <f>G845*L845</f>
        <v>0</v>
      </c>
      <c r="N845" s="539">
        <v>21</v>
      </c>
      <c r="O845" s="540">
        <v>16</v>
      </c>
      <c r="P845" s="541" t="s">
        <v>140</v>
      </c>
    </row>
    <row r="846" spans="1:19" s="546" customFormat="1" ht="11.25" customHeight="1">
      <c r="A846" s="542"/>
      <c r="B846" s="542"/>
      <c r="C846" s="542"/>
      <c r="D846" s="546" t="s">
        <v>515</v>
      </c>
      <c r="E846" s="547" t="s">
        <v>137</v>
      </c>
      <c r="G846" s="548">
        <v>1</v>
      </c>
      <c r="P846" s="546">
        <v>2</v>
      </c>
      <c r="Q846" s="546" t="s">
        <v>134</v>
      </c>
      <c r="R846" s="546" t="s">
        <v>516</v>
      </c>
      <c r="S846" s="546" t="s">
        <v>134</v>
      </c>
    </row>
    <row r="847" spans="1:19" s="549" customFormat="1" ht="11.25" customHeight="1">
      <c r="A847" s="542"/>
      <c r="B847" s="542"/>
      <c r="C847" s="542"/>
      <c r="D847" s="549" t="s">
        <v>515</v>
      </c>
      <c r="E847" s="550" t="s">
        <v>517</v>
      </c>
      <c r="G847" s="551">
        <v>1</v>
      </c>
      <c r="P847" s="549">
        <v>2</v>
      </c>
      <c r="Q847" s="549" t="s">
        <v>134</v>
      </c>
      <c r="R847" s="549" t="s">
        <v>516</v>
      </c>
      <c r="S847" s="549" t="s">
        <v>137</v>
      </c>
    </row>
    <row r="848" spans="1:16" s="541" customFormat="1" ht="22.5" customHeight="1">
      <c r="A848" s="533">
        <v>218</v>
      </c>
      <c r="B848" s="533" t="s">
        <v>138</v>
      </c>
      <c r="C848" s="533" t="s">
        <v>143</v>
      </c>
      <c r="D848" s="534" t="s">
        <v>1328</v>
      </c>
      <c r="E848" s="535" t="s">
        <v>1329</v>
      </c>
      <c r="F848" s="533" t="s">
        <v>77</v>
      </c>
      <c r="G848" s="536">
        <v>1</v>
      </c>
      <c r="H848" s="570"/>
      <c r="I848" s="537">
        <f>ROUND(G848*H848,2)</f>
        <v>0</v>
      </c>
      <c r="J848" s="538">
        <v>0</v>
      </c>
      <c r="K848" s="536">
        <f>G848*J848</f>
        <v>0</v>
      </c>
      <c r="L848" s="538">
        <v>0</v>
      </c>
      <c r="M848" s="536">
        <f>G848*L848</f>
        <v>0</v>
      </c>
      <c r="N848" s="539">
        <v>21</v>
      </c>
      <c r="O848" s="540">
        <v>16</v>
      </c>
      <c r="P848" s="541" t="s">
        <v>140</v>
      </c>
    </row>
    <row r="849" spans="1:19" s="546" customFormat="1" ht="11.25" customHeight="1">
      <c r="A849" s="542"/>
      <c r="B849" s="542"/>
      <c r="C849" s="542"/>
      <c r="D849" s="546" t="s">
        <v>515</v>
      </c>
      <c r="E849" s="547" t="s">
        <v>137</v>
      </c>
      <c r="G849" s="548">
        <v>1</v>
      </c>
      <c r="P849" s="546">
        <v>2</v>
      </c>
      <c r="Q849" s="546" t="s">
        <v>134</v>
      </c>
      <c r="R849" s="546" t="s">
        <v>516</v>
      </c>
      <c r="S849" s="546" t="s">
        <v>134</v>
      </c>
    </row>
    <row r="850" spans="1:19" s="549" customFormat="1" ht="11.25" customHeight="1">
      <c r="A850" s="542"/>
      <c r="B850" s="542"/>
      <c r="C850" s="542"/>
      <c r="D850" s="549" t="s">
        <v>515</v>
      </c>
      <c r="E850" s="550" t="s">
        <v>517</v>
      </c>
      <c r="G850" s="551">
        <v>1</v>
      </c>
      <c r="P850" s="549">
        <v>2</v>
      </c>
      <c r="Q850" s="549" t="s">
        <v>134</v>
      </c>
      <c r="R850" s="549" t="s">
        <v>516</v>
      </c>
      <c r="S850" s="549" t="s">
        <v>137</v>
      </c>
    </row>
    <row r="851" spans="1:16" s="541" customFormat="1" ht="22.5" customHeight="1">
      <c r="A851" s="533">
        <v>219</v>
      </c>
      <c r="B851" s="533" t="s">
        <v>138</v>
      </c>
      <c r="C851" s="533" t="s">
        <v>143</v>
      </c>
      <c r="D851" s="534" t="s">
        <v>1330</v>
      </c>
      <c r="E851" s="535" t="s">
        <v>1331</v>
      </c>
      <c r="F851" s="533" t="s">
        <v>77</v>
      </c>
      <c r="G851" s="536">
        <v>1</v>
      </c>
      <c r="H851" s="570"/>
      <c r="I851" s="537">
        <f>ROUND(G851*H851,2)</f>
        <v>0</v>
      </c>
      <c r="J851" s="538">
        <v>0</v>
      </c>
      <c r="K851" s="536">
        <f>G851*J851</f>
        <v>0</v>
      </c>
      <c r="L851" s="538">
        <v>0</v>
      </c>
      <c r="M851" s="536">
        <f>G851*L851</f>
        <v>0</v>
      </c>
      <c r="N851" s="539">
        <v>21</v>
      </c>
      <c r="O851" s="540">
        <v>16</v>
      </c>
      <c r="P851" s="541" t="s">
        <v>140</v>
      </c>
    </row>
    <row r="852" spans="1:19" s="546" customFormat="1" ht="11.25" customHeight="1">
      <c r="A852" s="542"/>
      <c r="B852" s="542"/>
      <c r="C852" s="542"/>
      <c r="D852" s="546" t="s">
        <v>515</v>
      </c>
      <c r="E852" s="547" t="s">
        <v>137</v>
      </c>
      <c r="G852" s="548">
        <v>1</v>
      </c>
      <c r="P852" s="546">
        <v>2</v>
      </c>
      <c r="Q852" s="546" t="s">
        <v>134</v>
      </c>
      <c r="R852" s="546" t="s">
        <v>516</v>
      </c>
      <c r="S852" s="546" t="s">
        <v>134</v>
      </c>
    </row>
    <row r="853" spans="1:19" s="549" customFormat="1" ht="11.25" customHeight="1">
      <c r="A853" s="542"/>
      <c r="B853" s="542"/>
      <c r="C853" s="542"/>
      <c r="D853" s="549" t="s">
        <v>515</v>
      </c>
      <c r="E853" s="550" t="s">
        <v>517</v>
      </c>
      <c r="G853" s="551">
        <v>1</v>
      </c>
      <c r="P853" s="549">
        <v>2</v>
      </c>
      <c r="Q853" s="549" t="s">
        <v>134</v>
      </c>
      <c r="R853" s="549" t="s">
        <v>516</v>
      </c>
      <c r="S853" s="549" t="s">
        <v>137</v>
      </c>
    </row>
    <row r="854" spans="1:16" s="541" customFormat="1" ht="22.5" customHeight="1">
      <c r="A854" s="533">
        <v>220</v>
      </c>
      <c r="B854" s="533" t="s">
        <v>138</v>
      </c>
      <c r="C854" s="533" t="s">
        <v>143</v>
      </c>
      <c r="D854" s="534" t="s">
        <v>1332</v>
      </c>
      <c r="E854" s="535" t="s">
        <v>1333</v>
      </c>
      <c r="F854" s="533" t="s">
        <v>77</v>
      </c>
      <c r="G854" s="536">
        <v>1</v>
      </c>
      <c r="H854" s="570"/>
      <c r="I854" s="537">
        <f>ROUND(G854*H854,2)</f>
        <v>0</v>
      </c>
      <c r="J854" s="538">
        <v>0</v>
      </c>
      <c r="K854" s="536">
        <f>G854*J854</f>
        <v>0</v>
      </c>
      <c r="L854" s="538">
        <v>0</v>
      </c>
      <c r="M854" s="536">
        <f>G854*L854</f>
        <v>0</v>
      </c>
      <c r="N854" s="539">
        <v>21</v>
      </c>
      <c r="O854" s="540">
        <v>16</v>
      </c>
      <c r="P854" s="541" t="s">
        <v>140</v>
      </c>
    </row>
    <row r="855" spans="1:19" s="546" customFormat="1" ht="11.25" customHeight="1">
      <c r="A855" s="542"/>
      <c r="B855" s="542"/>
      <c r="C855" s="542"/>
      <c r="D855" s="546" t="s">
        <v>515</v>
      </c>
      <c r="E855" s="547" t="s">
        <v>137</v>
      </c>
      <c r="G855" s="548">
        <v>1</v>
      </c>
      <c r="P855" s="546">
        <v>2</v>
      </c>
      <c r="Q855" s="546" t="s">
        <v>134</v>
      </c>
      <c r="R855" s="546" t="s">
        <v>516</v>
      </c>
      <c r="S855" s="546" t="s">
        <v>134</v>
      </c>
    </row>
    <row r="856" spans="1:19" s="549" customFormat="1" ht="11.25" customHeight="1">
      <c r="A856" s="542"/>
      <c r="B856" s="542"/>
      <c r="C856" s="542"/>
      <c r="D856" s="549" t="s">
        <v>515</v>
      </c>
      <c r="E856" s="550" t="s">
        <v>517</v>
      </c>
      <c r="G856" s="551">
        <v>1</v>
      </c>
      <c r="P856" s="549">
        <v>2</v>
      </c>
      <c r="Q856" s="549" t="s">
        <v>134</v>
      </c>
      <c r="R856" s="549" t="s">
        <v>516</v>
      </c>
      <c r="S856" s="549" t="s">
        <v>137</v>
      </c>
    </row>
    <row r="857" spans="1:16" s="541" customFormat="1" ht="22.5" customHeight="1">
      <c r="A857" s="533">
        <v>221</v>
      </c>
      <c r="B857" s="533" t="s">
        <v>138</v>
      </c>
      <c r="C857" s="533" t="s">
        <v>143</v>
      </c>
      <c r="D857" s="534" t="s">
        <v>1334</v>
      </c>
      <c r="E857" s="535" t="s">
        <v>1335</v>
      </c>
      <c r="F857" s="533" t="s">
        <v>77</v>
      </c>
      <c r="G857" s="536">
        <v>1</v>
      </c>
      <c r="H857" s="570"/>
      <c r="I857" s="537">
        <f>ROUND(G857*H857,2)</f>
        <v>0</v>
      </c>
      <c r="J857" s="538">
        <v>0</v>
      </c>
      <c r="K857" s="536">
        <f>G857*J857</f>
        <v>0</v>
      </c>
      <c r="L857" s="538">
        <v>0</v>
      </c>
      <c r="M857" s="536">
        <f>G857*L857</f>
        <v>0</v>
      </c>
      <c r="N857" s="539">
        <v>21</v>
      </c>
      <c r="O857" s="540">
        <v>16</v>
      </c>
      <c r="P857" s="541" t="s">
        <v>140</v>
      </c>
    </row>
    <row r="858" spans="1:19" s="546" customFormat="1" ht="11.25" customHeight="1">
      <c r="A858" s="542"/>
      <c r="B858" s="542"/>
      <c r="C858" s="542"/>
      <c r="D858" s="546" t="s">
        <v>515</v>
      </c>
      <c r="E858" s="547" t="s">
        <v>137</v>
      </c>
      <c r="G858" s="548">
        <v>1</v>
      </c>
      <c r="P858" s="546">
        <v>2</v>
      </c>
      <c r="Q858" s="546" t="s">
        <v>134</v>
      </c>
      <c r="R858" s="546" t="s">
        <v>516</v>
      </c>
      <c r="S858" s="546" t="s">
        <v>134</v>
      </c>
    </row>
    <row r="859" spans="1:19" s="549" customFormat="1" ht="11.25" customHeight="1">
      <c r="A859" s="542"/>
      <c r="B859" s="542"/>
      <c r="C859" s="542"/>
      <c r="D859" s="549" t="s">
        <v>515</v>
      </c>
      <c r="E859" s="550" t="s">
        <v>517</v>
      </c>
      <c r="G859" s="551">
        <v>1</v>
      </c>
      <c r="P859" s="549">
        <v>2</v>
      </c>
      <c r="Q859" s="549" t="s">
        <v>134</v>
      </c>
      <c r="R859" s="549" t="s">
        <v>516</v>
      </c>
      <c r="S859" s="549" t="s">
        <v>137</v>
      </c>
    </row>
    <row r="860" spans="1:16" s="541" customFormat="1" ht="22.5" customHeight="1">
      <c r="A860" s="533">
        <v>222</v>
      </c>
      <c r="B860" s="533" t="s">
        <v>138</v>
      </c>
      <c r="C860" s="533" t="s">
        <v>143</v>
      </c>
      <c r="D860" s="534" t="s">
        <v>1336</v>
      </c>
      <c r="E860" s="535" t="s">
        <v>1337</v>
      </c>
      <c r="F860" s="533" t="s">
        <v>77</v>
      </c>
      <c r="G860" s="536">
        <v>5</v>
      </c>
      <c r="H860" s="570"/>
      <c r="I860" s="537">
        <f>ROUND(G860*H860,2)</f>
        <v>0</v>
      </c>
      <c r="J860" s="538">
        <v>0</v>
      </c>
      <c r="K860" s="536">
        <f>G860*J860</f>
        <v>0</v>
      </c>
      <c r="L860" s="538">
        <v>0</v>
      </c>
      <c r="M860" s="536">
        <f>G860*L860</f>
        <v>0</v>
      </c>
      <c r="N860" s="539">
        <v>21</v>
      </c>
      <c r="O860" s="540">
        <v>16</v>
      </c>
      <c r="P860" s="541" t="s">
        <v>140</v>
      </c>
    </row>
    <row r="861" spans="1:19" s="546" customFormat="1" ht="11.25" customHeight="1">
      <c r="A861" s="542"/>
      <c r="B861" s="542"/>
      <c r="C861" s="542"/>
      <c r="D861" s="546" t="s">
        <v>515</v>
      </c>
      <c r="E861" s="547" t="s">
        <v>613</v>
      </c>
      <c r="G861" s="548">
        <v>5</v>
      </c>
      <c r="P861" s="546">
        <v>2</v>
      </c>
      <c r="Q861" s="546" t="s">
        <v>134</v>
      </c>
      <c r="R861" s="546" t="s">
        <v>516</v>
      </c>
      <c r="S861" s="546" t="s">
        <v>134</v>
      </c>
    </row>
    <row r="862" spans="1:19" s="549" customFormat="1" ht="11.25" customHeight="1">
      <c r="A862" s="542"/>
      <c r="B862" s="542"/>
      <c r="C862" s="542"/>
      <c r="D862" s="549" t="s">
        <v>515</v>
      </c>
      <c r="E862" s="550" t="s">
        <v>517</v>
      </c>
      <c r="G862" s="551">
        <v>5</v>
      </c>
      <c r="P862" s="549">
        <v>2</v>
      </c>
      <c r="Q862" s="549" t="s">
        <v>134</v>
      </c>
      <c r="R862" s="549" t="s">
        <v>516</v>
      </c>
      <c r="S862" s="549" t="s">
        <v>137</v>
      </c>
    </row>
    <row r="863" spans="1:16" s="541" customFormat="1" ht="22.5" customHeight="1">
      <c r="A863" s="533">
        <v>223</v>
      </c>
      <c r="B863" s="533" t="s">
        <v>138</v>
      </c>
      <c r="C863" s="533" t="s">
        <v>143</v>
      </c>
      <c r="D863" s="534" t="s">
        <v>1338</v>
      </c>
      <c r="E863" s="535" t="s">
        <v>1339</v>
      </c>
      <c r="F863" s="533" t="s">
        <v>77</v>
      </c>
      <c r="G863" s="536">
        <v>5</v>
      </c>
      <c r="H863" s="570"/>
      <c r="I863" s="537">
        <f>ROUND(G863*H863,2)</f>
        <v>0</v>
      </c>
      <c r="J863" s="538">
        <v>0</v>
      </c>
      <c r="K863" s="536">
        <f>G863*J863</f>
        <v>0</v>
      </c>
      <c r="L863" s="538">
        <v>0</v>
      </c>
      <c r="M863" s="536">
        <f>G863*L863</f>
        <v>0</v>
      </c>
      <c r="N863" s="539">
        <v>21</v>
      </c>
      <c r="O863" s="540">
        <v>16</v>
      </c>
      <c r="P863" s="541" t="s">
        <v>140</v>
      </c>
    </row>
    <row r="864" spans="1:19" s="546" customFormat="1" ht="11.25" customHeight="1">
      <c r="A864" s="542"/>
      <c r="B864" s="542"/>
      <c r="C864" s="542"/>
      <c r="D864" s="546" t="s">
        <v>515</v>
      </c>
      <c r="E864" s="547" t="s">
        <v>613</v>
      </c>
      <c r="G864" s="548">
        <v>5</v>
      </c>
      <c r="P864" s="546">
        <v>2</v>
      </c>
      <c r="Q864" s="546" t="s">
        <v>134</v>
      </c>
      <c r="R864" s="546" t="s">
        <v>516</v>
      </c>
      <c r="S864" s="546" t="s">
        <v>134</v>
      </c>
    </row>
    <row r="865" spans="1:19" s="549" customFormat="1" ht="11.25" customHeight="1">
      <c r="A865" s="542"/>
      <c r="B865" s="542"/>
      <c r="C865" s="542"/>
      <c r="D865" s="549" t="s">
        <v>515</v>
      </c>
      <c r="E865" s="550" t="s">
        <v>517</v>
      </c>
      <c r="G865" s="551">
        <v>5</v>
      </c>
      <c r="P865" s="549">
        <v>2</v>
      </c>
      <c r="Q865" s="549" t="s">
        <v>134</v>
      </c>
      <c r="R865" s="549" t="s">
        <v>516</v>
      </c>
      <c r="S865" s="549" t="s">
        <v>137</v>
      </c>
    </row>
    <row r="866" spans="1:16" s="541" customFormat="1" ht="22.5" customHeight="1">
      <c r="A866" s="533">
        <v>224</v>
      </c>
      <c r="B866" s="533" t="s">
        <v>138</v>
      </c>
      <c r="C866" s="533" t="s">
        <v>143</v>
      </c>
      <c r="D866" s="534" t="s">
        <v>1340</v>
      </c>
      <c r="E866" s="535" t="s">
        <v>1341</v>
      </c>
      <c r="F866" s="533" t="s">
        <v>77</v>
      </c>
      <c r="G866" s="536">
        <v>1</v>
      </c>
      <c r="H866" s="570"/>
      <c r="I866" s="537">
        <f>ROUND(G866*H866,2)</f>
        <v>0</v>
      </c>
      <c r="J866" s="538">
        <v>0</v>
      </c>
      <c r="K866" s="536">
        <f>G866*J866</f>
        <v>0</v>
      </c>
      <c r="L866" s="538">
        <v>0</v>
      </c>
      <c r="M866" s="536">
        <f>G866*L866</f>
        <v>0</v>
      </c>
      <c r="N866" s="539">
        <v>21</v>
      </c>
      <c r="O866" s="540">
        <v>16</v>
      </c>
      <c r="P866" s="541" t="s">
        <v>140</v>
      </c>
    </row>
    <row r="867" spans="1:19" s="546" customFormat="1" ht="11.25" customHeight="1">
      <c r="A867" s="542"/>
      <c r="B867" s="542"/>
      <c r="C867" s="542"/>
      <c r="D867" s="546" t="s">
        <v>515</v>
      </c>
      <c r="E867" s="547" t="s">
        <v>137</v>
      </c>
      <c r="G867" s="548">
        <v>1</v>
      </c>
      <c r="P867" s="546">
        <v>2</v>
      </c>
      <c r="Q867" s="546" t="s">
        <v>134</v>
      </c>
      <c r="R867" s="546" t="s">
        <v>516</v>
      </c>
      <c r="S867" s="546" t="s">
        <v>134</v>
      </c>
    </row>
    <row r="868" spans="1:19" s="549" customFormat="1" ht="11.25" customHeight="1">
      <c r="A868" s="542"/>
      <c r="B868" s="542"/>
      <c r="C868" s="542"/>
      <c r="D868" s="549" t="s">
        <v>515</v>
      </c>
      <c r="E868" s="550" t="s">
        <v>517</v>
      </c>
      <c r="G868" s="551">
        <v>1</v>
      </c>
      <c r="P868" s="549">
        <v>2</v>
      </c>
      <c r="Q868" s="549" t="s">
        <v>134</v>
      </c>
      <c r="R868" s="549" t="s">
        <v>516</v>
      </c>
      <c r="S868" s="549" t="s">
        <v>137</v>
      </c>
    </row>
    <row r="869" spans="1:16" s="541" customFormat="1" ht="22.5" customHeight="1">
      <c r="A869" s="533">
        <v>225</v>
      </c>
      <c r="B869" s="533" t="s">
        <v>138</v>
      </c>
      <c r="C869" s="533" t="s">
        <v>143</v>
      </c>
      <c r="D869" s="534" t="s">
        <v>1342</v>
      </c>
      <c r="E869" s="535" t="s">
        <v>1343</v>
      </c>
      <c r="F869" s="533" t="s">
        <v>77</v>
      </c>
      <c r="G869" s="536">
        <v>1</v>
      </c>
      <c r="H869" s="570"/>
      <c r="I869" s="537">
        <f>ROUND(G869*H869,2)</f>
        <v>0</v>
      </c>
      <c r="J869" s="538">
        <v>0</v>
      </c>
      <c r="K869" s="536">
        <f>G869*J869</f>
        <v>0</v>
      </c>
      <c r="L869" s="538">
        <v>0</v>
      </c>
      <c r="M869" s="536">
        <f>G869*L869</f>
        <v>0</v>
      </c>
      <c r="N869" s="539">
        <v>21</v>
      </c>
      <c r="O869" s="540">
        <v>16</v>
      </c>
      <c r="P869" s="541" t="s">
        <v>140</v>
      </c>
    </row>
    <row r="870" spans="1:19" s="546" customFormat="1" ht="11.25" customHeight="1">
      <c r="A870" s="542"/>
      <c r="B870" s="542"/>
      <c r="C870" s="542"/>
      <c r="D870" s="546" t="s">
        <v>515</v>
      </c>
      <c r="E870" s="547" t="s">
        <v>137</v>
      </c>
      <c r="G870" s="548">
        <v>1</v>
      </c>
      <c r="P870" s="546">
        <v>2</v>
      </c>
      <c r="Q870" s="546" t="s">
        <v>134</v>
      </c>
      <c r="R870" s="546" t="s">
        <v>516</v>
      </c>
      <c r="S870" s="546" t="s">
        <v>134</v>
      </c>
    </row>
    <row r="871" spans="1:19" s="549" customFormat="1" ht="11.25" customHeight="1">
      <c r="A871" s="542"/>
      <c r="B871" s="542"/>
      <c r="C871" s="542"/>
      <c r="D871" s="549" t="s">
        <v>515</v>
      </c>
      <c r="E871" s="550" t="s">
        <v>517</v>
      </c>
      <c r="G871" s="551">
        <v>1</v>
      </c>
      <c r="P871" s="549">
        <v>2</v>
      </c>
      <c r="Q871" s="549" t="s">
        <v>134</v>
      </c>
      <c r="R871" s="549" t="s">
        <v>516</v>
      </c>
      <c r="S871" s="549" t="s">
        <v>137</v>
      </c>
    </row>
    <row r="872" spans="1:16" s="541" customFormat="1" ht="22.5" customHeight="1">
      <c r="A872" s="533">
        <v>226</v>
      </c>
      <c r="B872" s="533" t="s">
        <v>138</v>
      </c>
      <c r="C872" s="533" t="s">
        <v>143</v>
      </c>
      <c r="D872" s="534" t="s">
        <v>1344</v>
      </c>
      <c r="E872" s="535" t="s">
        <v>1345</v>
      </c>
      <c r="F872" s="533" t="s">
        <v>77</v>
      </c>
      <c r="G872" s="536">
        <v>4</v>
      </c>
      <c r="H872" s="570"/>
      <c r="I872" s="537">
        <f>ROUND(G872*H872,2)</f>
        <v>0</v>
      </c>
      <c r="J872" s="538">
        <v>0</v>
      </c>
      <c r="K872" s="536">
        <f>G872*J872</f>
        <v>0</v>
      </c>
      <c r="L872" s="538">
        <v>0</v>
      </c>
      <c r="M872" s="536">
        <f>G872*L872</f>
        <v>0</v>
      </c>
      <c r="N872" s="539">
        <v>21</v>
      </c>
      <c r="O872" s="540">
        <v>16</v>
      </c>
      <c r="P872" s="541" t="s">
        <v>140</v>
      </c>
    </row>
    <row r="873" spans="1:19" s="546" customFormat="1" ht="11.25" customHeight="1">
      <c r="A873" s="542"/>
      <c r="B873" s="542"/>
      <c r="C873" s="542"/>
      <c r="D873" s="546" t="s">
        <v>515</v>
      </c>
      <c r="E873" s="547" t="s">
        <v>209</v>
      </c>
      <c r="G873" s="548">
        <v>4</v>
      </c>
      <c r="P873" s="546">
        <v>2</v>
      </c>
      <c r="Q873" s="546" t="s">
        <v>134</v>
      </c>
      <c r="R873" s="546" t="s">
        <v>516</v>
      </c>
      <c r="S873" s="546" t="s">
        <v>134</v>
      </c>
    </row>
    <row r="874" spans="1:19" s="549" customFormat="1" ht="11.25" customHeight="1">
      <c r="A874" s="542"/>
      <c r="B874" s="542"/>
      <c r="C874" s="542"/>
      <c r="D874" s="549" t="s">
        <v>515</v>
      </c>
      <c r="E874" s="550" t="s">
        <v>517</v>
      </c>
      <c r="G874" s="551">
        <v>4</v>
      </c>
      <c r="P874" s="549">
        <v>2</v>
      </c>
      <c r="Q874" s="549" t="s">
        <v>134</v>
      </c>
      <c r="R874" s="549" t="s">
        <v>516</v>
      </c>
      <c r="S874" s="549" t="s">
        <v>137</v>
      </c>
    </row>
    <row r="875" spans="1:16" s="541" customFormat="1" ht="22.5" customHeight="1">
      <c r="A875" s="533">
        <v>227</v>
      </c>
      <c r="B875" s="533" t="s">
        <v>138</v>
      </c>
      <c r="C875" s="533" t="s">
        <v>143</v>
      </c>
      <c r="D875" s="534" t="s">
        <v>1346</v>
      </c>
      <c r="E875" s="535" t="s">
        <v>1347</v>
      </c>
      <c r="F875" s="533" t="s">
        <v>77</v>
      </c>
      <c r="G875" s="536">
        <v>1</v>
      </c>
      <c r="H875" s="570"/>
      <c r="I875" s="537">
        <f>ROUND(G875*H875,2)</f>
        <v>0</v>
      </c>
      <c r="J875" s="538">
        <v>0</v>
      </c>
      <c r="K875" s="536">
        <f>G875*J875</f>
        <v>0</v>
      </c>
      <c r="L875" s="538">
        <v>0</v>
      </c>
      <c r="M875" s="536">
        <f>G875*L875</f>
        <v>0</v>
      </c>
      <c r="N875" s="539">
        <v>21</v>
      </c>
      <c r="O875" s="540">
        <v>16</v>
      </c>
      <c r="P875" s="541" t="s">
        <v>140</v>
      </c>
    </row>
    <row r="876" spans="1:19" s="546" customFormat="1" ht="11.25" customHeight="1">
      <c r="A876" s="542"/>
      <c r="B876" s="542"/>
      <c r="C876" s="542"/>
      <c r="D876" s="546" t="s">
        <v>515</v>
      </c>
      <c r="E876" s="547" t="s">
        <v>137</v>
      </c>
      <c r="G876" s="548">
        <v>1</v>
      </c>
      <c r="P876" s="546">
        <v>2</v>
      </c>
      <c r="Q876" s="546" t="s">
        <v>134</v>
      </c>
      <c r="R876" s="546" t="s">
        <v>516</v>
      </c>
      <c r="S876" s="546" t="s">
        <v>134</v>
      </c>
    </row>
    <row r="877" spans="1:19" s="549" customFormat="1" ht="11.25" customHeight="1">
      <c r="A877" s="542"/>
      <c r="B877" s="542"/>
      <c r="C877" s="542"/>
      <c r="D877" s="549" t="s">
        <v>515</v>
      </c>
      <c r="E877" s="550" t="s">
        <v>517</v>
      </c>
      <c r="G877" s="551">
        <v>1</v>
      </c>
      <c r="P877" s="549">
        <v>2</v>
      </c>
      <c r="Q877" s="549" t="s">
        <v>134</v>
      </c>
      <c r="R877" s="549" t="s">
        <v>516</v>
      </c>
      <c r="S877" s="549" t="s">
        <v>137</v>
      </c>
    </row>
    <row r="878" spans="1:16" s="541" customFormat="1" ht="22.5" customHeight="1">
      <c r="A878" s="533">
        <v>228</v>
      </c>
      <c r="B878" s="533" t="s">
        <v>138</v>
      </c>
      <c r="C878" s="533" t="s">
        <v>143</v>
      </c>
      <c r="D878" s="534" t="s">
        <v>1348</v>
      </c>
      <c r="E878" s="535" t="s">
        <v>1349</v>
      </c>
      <c r="F878" s="533" t="s">
        <v>77</v>
      </c>
      <c r="G878" s="536">
        <v>3</v>
      </c>
      <c r="H878" s="570"/>
      <c r="I878" s="537">
        <f>ROUND(G878*H878,2)</f>
        <v>0</v>
      </c>
      <c r="J878" s="538">
        <v>0</v>
      </c>
      <c r="K878" s="536">
        <f>G878*J878</f>
        <v>0</v>
      </c>
      <c r="L878" s="538">
        <v>0</v>
      </c>
      <c r="M878" s="536">
        <f>G878*L878</f>
        <v>0</v>
      </c>
      <c r="N878" s="539">
        <v>21</v>
      </c>
      <c r="O878" s="540">
        <v>16</v>
      </c>
      <c r="P878" s="541" t="s">
        <v>140</v>
      </c>
    </row>
    <row r="879" spans="1:19" s="546" customFormat="1" ht="11.25" customHeight="1">
      <c r="A879" s="542"/>
      <c r="B879" s="542"/>
      <c r="C879" s="542"/>
      <c r="D879" s="546" t="s">
        <v>515</v>
      </c>
      <c r="E879" s="547" t="s">
        <v>208</v>
      </c>
      <c r="G879" s="548">
        <v>3</v>
      </c>
      <c r="P879" s="546">
        <v>2</v>
      </c>
      <c r="Q879" s="546" t="s">
        <v>134</v>
      </c>
      <c r="R879" s="546" t="s">
        <v>516</v>
      </c>
      <c r="S879" s="546" t="s">
        <v>134</v>
      </c>
    </row>
    <row r="880" spans="1:19" s="549" customFormat="1" ht="11.25" customHeight="1">
      <c r="A880" s="542"/>
      <c r="B880" s="542"/>
      <c r="C880" s="542"/>
      <c r="D880" s="549" t="s">
        <v>515</v>
      </c>
      <c r="E880" s="550" t="s">
        <v>517</v>
      </c>
      <c r="G880" s="551">
        <v>3</v>
      </c>
      <c r="P880" s="549">
        <v>2</v>
      </c>
      <c r="Q880" s="549" t="s">
        <v>134</v>
      </c>
      <c r="R880" s="549" t="s">
        <v>516</v>
      </c>
      <c r="S880" s="549" t="s">
        <v>137</v>
      </c>
    </row>
    <row r="881" spans="1:16" s="541" customFormat="1" ht="11.25" customHeight="1">
      <c r="A881" s="533">
        <v>229</v>
      </c>
      <c r="B881" s="533" t="s">
        <v>138</v>
      </c>
      <c r="C881" s="533" t="s">
        <v>143</v>
      </c>
      <c r="D881" s="534" t="s">
        <v>1350</v>
      </c>
      <c r="E881" s="535" t="s">
        <v>1351</v>
      </c>
      <c r="F881" s="533" t="s">
        <v>77</v>
      </c>
      <c r="G881" s="536">
        <v>59</v>
      </c>
      <c r="H881" s="570"/>
      <c r="I881" s="537">
        <f>ROUND(G881*H881,2)</f>
        <v>0</v>
      </c>
      <c r="J881" s="538">
        <v>0</v>
      </c>
      <c r="K881" s="536">
        <f>G881*J881</f>
        <v>0</v>
      </c>
      <c r="L881" s="538">
        <v>0</v>
      </c>
      <c r="M881" s="536">
        <f>G881*L881</f>
        <v>0</v>
      </c>
      <c r="N881" s="539">
        <v>21</v>
      </c>
      <c r="O881" s="540">
        <v>16</v>
      </c>
      <c r="P881" s="541" t="s">
        <v>140</v>
      </c>
    </row>
    <row r="882" spans="1:19" s="546" customFormat="1" ht="11.25" customHeight="1">
      <c r="A882" s="542"/>
      <c r="B882" s="542"/>
      <c r="C882" s="542"/>
      <c r="D882" s="546" t="s">
        <v>515</v>
      </c>
      <c r="E882" s="547" t="s">
        <v>1352</v>
      </c>
      <c r="G882" s="548">
        <v>59</v>
      </c>
      <c r="P882" s="546">
        <v>2</v>
      </c>
      <c r="Q882" s="546" t="s">
        <v>134</v>
      </c>
      <c r="R882" s="546" t="s">
        <v>516</v>
      </c>
      <c r="S882" s="546" t="s">
        <v>134</v>
      </c>
    </row>
    <row r="883" spans="1:19" s="549" customFormat="1" ht="11.25" customHeight="1">
      <c r="A883" s="542"/>
      <c r="B883" s="542"/>
      <c r="C883" s="542"/>
      <c r="D883" s="549" t="s">
        <v>515</v>
      </c>
      <c r="E883" s="550" t="s">
        <v>517</v>
      </c>
      <c r="G883" s="551">
        <v>59</v>
      </c>
      <c r="P883" s="549">
        <v>2</v>
      </c>
      <c r="Q883" s="549" t="s">
        <v>134</v>
      </c>
      <c r="R883" s="549" t="s">
        <v>516</v>
      </c>
      <c r="S883" s="549" t="s">
        <v>137</v>
      </c>
    </row>
    <row r="884" spans="1:16" s="541" customFormat="1" ht="22.5" customHeight="1">
      <c r="A884" s="533">
        <v>230</v>
      </c>
      <c r="B884" s="533" t="s">
        <v>138</v>
      </c>
      <c r="C884" s="533" t="s">
        <v>143</v>
      </c>
      <c r="D884" s="534" t="s">
        <v>1353</v>
      </c>
      <c r="E884" s="535" t="s">
        <v>1354</v>
      </c>
      <c r="F884" s="533" t="s">
        <v>77</v>
      </c>
      <c r="G884" s="536">
        <v>1</v>
      </c>
      <c r="H884" s="570"/>
      <c r="I884" s="537">
        <f>ROUND(G884*H884,2)</f>
        <v>0</v>
      </c>
      <c r="J884" s="538">
        <v>0</v>
      </c>
      <c r="K884" s="536">
        <f>G884*J884</f>
        <v>0</v>
      </c>
      <c r="L884" s="538">
        <v>0</v>
      </c>
      <c r="M884" s="536">
        <f>G884*L884</f>
        <v>0</v>
      </c>
      <c r="N884" s="539">
        <v>21</v>
      </c>
      <c r="O884" s="540">
        <v>16</v>
      </c>
      <c r="P884" s="541" t="s">
        <v>140</v>
      </c>
    </row>
    <row r="885" spans="1:19" s="543" customFormat="1" ht="11.25" customHeight="1">
      <c r="A885" s="542"/>
      <c r="B885" s="542"/>
      <c r="C885" s="542"/>
      <c r="D885" s="543" t="s">
        <v>515</v>
      </c>
      <c r="E885" s="544" t="s">
        <v>1355</v>
      </c>
      <c r="G885" s="545">
        <v>0</v>
      </c>
      <c r="P885" s="543">
        <v>2</v>
      </c>
      <c r="Q885" s="543" t="s">
        <v>134</v>
      </c>
      <c r="R885" s="543" t="s">
        <v>516</v>
      </c>
      <c r="S885" s="543" t="s">
        <v>134</v>
      </c>
    </row>
    <row r="886" spans="1:19" s="543" customFormat="1" ht="11.25" customHeight="1">
      <c r="A886" s="542"/>
      <c r="B886" s="542"/>
      <c r="C886" s="542"/>
      <c r="D886" s="543" t="s">
        <v>515</v>
      </c>
      <c r="E886" s="544" t="s">
        <v>1356</v>
      </c>
      <c r="G886" s="545">
        <v>0</v>
      </c>
      <c r="P886" s="543">
        <v>2</v>
      </c>
      <c r="Q886" s="543" t="s">
        <v>134</v>
      </c>
      <c r="R886" s="543" t="s">
        <v>516</v>
      </c>
      <c r="S886" s="543" t="s">
        <v>134</v>
      </c>
    </row>
    <row r="887" spans="1:19" s="546" customFormat="1" ht="11.25" customHeight="1">
      <c r="A887" s="542"/>
      <c r="B887" s="542"/>
      <c r="C887" s="542"/>
      <c r="D887" s="546" t="s">
        <v>515</v>
      </c>
      <c r="E887" s="547" t="s">
        <v>137</v>
      </c>
      <c r="G887" s="548">
        <v>1</v>
      </c>
      <c r="P887" s="546">
        <v>2</v>
      </c>
      <c r="Q887" s="546" t="s">
        <v>134</v>
      </c>
      <c r="R887" s="546" t="s">
        <v>516</v>
      </c>
      <c r="S887" s="546" t="s">
        <v>134</v>
      </c>
    </row>
    <row r="888" spans="1:19" s="549" customFormat="1" ht="11.25" customHeight="1">
      <c r="A888" s="542"/>
      <c r="B888" s="542"/>
      <c r="C888" s="542"/>
      <c r="D888" s="549" t="s">
        <v>515</v>
      </c>
      <c r="E888" s="550" t="s">
        <v>517</v>
      </c>
      <c r="G888" s="551">
        <v>1</v>
      </c>
      <c r="P888" s="549">
        <v>2</v>
      </c>
      <c r="Q888" s="549" t="s">
        <v>134</v>
      </c>
      <c r="R888" s="549" t="s">
        <v>516</v>
      </c>
      <c r="S888" s="549" t="s">
        <v>137</v>
      </c>
    </row>
    <row r="889" spans="2:16" s="529" customFormat="1" ht="11.25" customHeight="1">
      <c r="B889" s="530" t="s">
        <v>131</v>
      </c>
      <c r="D889" s="529" t="s">
        <v>79</v>
      </c>
      <c r="E889" s="529" t="s">
        <v>558</v>
      </c>
      <c r="I889" s="531">
        <f>SUM(I890:I1128)</f>
        <v>0</v>
      </c>
      <c r="K889" s="532">
        <f>SUM(K890:K1128)</f>
        <v>0.14003250000000003</v>
      </c>
      <c r="M889" s="532">
        <f>SUM(M890:M1128)</f>
        <v>0</v>
      </c>
      <c r="P889" s="529" t="s">
        <v>137</v>
      </c>
    </row>
    <row r="890" spans="1:16" s="541" customFormat="1" ht="45" customHeight="1">
      <c r="A890" s="533">
        <v>231</v>
      </c>
      <c r="B890" s="533" t="s">
        <v>138</v>
      </c>
      <c r="C890" s="533" t="s">
        <v>143</v>
      </c>
      <c r="D890" s="534" t="s">
        <v>1357</v>
      </c>
      <c r="E890" s="535" t="s">
        <v>3210</v>
      </c>
      <c r="F890" s="533" t="s">
        <v>543</v>
      </c>
      <c r="G890" s="536">
        <v>0</v>
      </c>
      <c r="H890" s="570"/>
      <c r="I890" s="537">
        <f>ROUND(G890*H890,2)</f>
        <v>0</v>
      </c>
      <c r="J890" s="538">
        <v>0.011</v>
      </c>
      <c r="K890" s="536">
        <f>G890*J890</f>
        <v>0</v>
      </c>
      <c r="L890" s="538">
        <v>0</v>
      </c>
      <c r="M890" s="536">
        <f>G890*L890</f>
        <v>0</v>
      </c>
      <c r="N890" s="539">
        <v>21</v>
      </c>
      <c r="O890" s="540">
        <v>16</v>
      </c>
      <c r="P890" s="541" t="s">
        <v>140</v>
      </c>
    </row>
    <row r="891" spans="1:16" s="541" customFormat="1" ht="11.25" customHeight="1">
      <c r="A891" s="533">
        <v>232</v>
      </c>
      <c r="B891" s="533" t="s">
        <v>138</v>
      </c>
      <c r="C891" s="533" t="s">
        <v>79</v>
      </c>
      <c r="D891" s="534" t="s">
        <v>1358</v>
      </c>
      <c r="E891" s="535" t="s">
        <v>1359</v>
      </c>
      <c r="F891" s="533" t="s">
        <v>15</v>
      </c>
      <c r="G891" s="536">
        <v>18.9</v>
      </c>
      <c r="H891" s="570"/>
      <c r="I891" s="537">
        <f>ROUND(G891*H891,2)</f>
        <v>0</v>
      </c>
      <c r="J891" s="538">
        <v>0</v>
      </c>
      <c r="K891" s="536">
        <f>G891*J891</f>
        <v>0</v>
      </c>
      <c r="L891" s="538">
        <v>0</v>
      </c>
      <c r="M891" s="536">
        <f>G891*L891</f>
        <v>0</v>
      </c>
      <c r="N891" s="539">
        <v>21</v>
      </c>
      <c r="O891" s="540">
        <v>16</v>
      </c>
      <c r="P891" s="541" t="s">
        <v>140</v>
      </c>
    </row>
    <row r="892" spans="1:19" s="546" customFormat="1" ht="11.25" customHeight="1">
      <c r="A892" s="542"/>
      <c r="B892" s="542"/>
      <c r="C892" s="542"/>
      <c r="D892" s="546" t="s">
        <v>515</v>
      </c>
      <c r="E892" s="547" t="s">
        <v>1360</v>
      </c>
      <c r="G892" s="548">
        <v>13.8</v>
      </c>
      <c r="P892" s="546">
        <v>2</v>
      </c>
      <c r="Q892" s="546" t="s">
        <v>134</v>
      </c>
      <c r="R892" s="546" t="s">
        <v>516</v>
      </c>
      <c r="S892" s="546" t="s">
        <v>134</v>
      </c>
    </row>
    <row r="893" spans="1:19" s="546" customFormat="1" ht="11.25" customHeight="1">
      <c r="A893" s="542"/>
      <c r="B893" s="542"/>
      <c r="C893" s="542"/>
      <c r="D893" s="546" t="s">
        <v>515</v>
      </c>
      <c r="E893" s="547" t="s">
        <v>1361</v>
      </c>
      <c r="G893" s="548">
        <v>5.1</v>
      </c>
      <c r="P893" s="546">
        <v>2</v>
      </c>
      <c r="Q893" s="546" t="s">
        <v>134</v>
      </c>
      <c r="R893" s="546" t="s">
        <v>516</v>
      </c>
      <c r="S893" s="546" t="s">
        <v>134</v>
      </c>
    </row>
    <row r="894" spans="1:19" s="549" customFormat="1" ht="11.25" customHeight="1">
      <c r="A894" s="542"/>
      <c r="B894" s="542"/>
      <c r="C894" s="542"/>
      <c r="D894" s="549" t="s">
        <v>515</v>
      </c>
      <c r="E894" s="550" t="s">
        <v>517</v>
      </c>
      <c r="G894" s="551">
        <v>18.9</v>
      </c>
      <c r="P894" s="549">
        <v>2</v>
      </c>
      <c r="Q894" s="549" t="s">
        <v>134</v>
      </c>
      <c r="R894" s="549" t="s">
        <v>516</v>
      </c>
      <c r="S894" s="549" t="s">
        <v>137</v>
      </c>
    </row>
    <row r="895" spans="1:16" s="541" customFormat="1" ht="11.25" customHeight="1">
      <c r="A895" s="533">
        <v>233</v>
      </c>
      <c r="B895" s="533" t="s">
        <v>138</v>
      </c>
      <c r="C895" s="533" t="s">
        <v>518</v>
      </c>
      <c r="D895" s="534" t="s">
        <v>1362</v>
      </c>
      <c r="E895" s="535" t="s">
        <v>1363</v>
      </c>
      <c r="F895" s="533" t="s">
        <v>8</v>
      </c>
      <c r="G895" s="536">
        <v>20</v>
      </c>
      <c r="H895" s="570"/>
      <c r="I895" s="537">
        <f>ROUND(G895*H895,2)</f>
        <v>0</v>
      </c>
      <c r="J895" s="538">
        <v>0.00234</v>
      </c>
      <c r="K895" s="536">
        <f>G895*J895</f>
        <v>0.0468</v>
      </c>
      <c r="L895" s="538">
        <v>0</v>
      </c>
      <c r="M895" s="536">
        <f>G895*L895</f>
        <v>0</v>
      </c>
      <c r="N895" s="539">
        <v>21</v>
      </c>
      <c r="O895" s="540">
        <v>16</v>
      </c>
      <c r="P895" s="541" t="s">
        <v>140</v>
      </c>
    </row>
    <row r="896" spans="1:16" s="563" customFormat="1" ht="11.25" customHeight="1">
      <c r="A896" s="555">
        <v>234</v>
      </c>
      <c r="B896" s="555" t="s">
        <v>141</v>
      </c>
      <c r="C896" s="555" t="s">
        <v>142</v>
      </c>
      <c r="D896" s="556" t="s">
        <v>1364</v>
      </c>
      <c r="E896" s="557" t="s">
        <v>1365</v>
      </c>
      <c r="F896" s="555" t="s">
        <v>8</v>
      </c>
      <c r="G896" s="558">
        <v>20</v>
      </c>
      <c r="H896" s="571"/>
      <c r="I896" s="559">
        <f>ROUND(G896*H896,2)</f>
        <v>0</v>
      </c>
      <c r="J896" s="560">
        <v>0.00058</v>
      </c>
      <c r="K896" s="558">
        <f>G896*J896</f>
        <v>0.0116</v>
      </c>
      <c r="L896" s="560">
        <v>0</v>
      </c>
      <c r="M896" s="558">
        <f>G896*L896</f>
        <v>0</v>
      </c>
      <c r="N896" s="561">
        <v>21</v>
      </c>
      <c r="O896" s="562">
        <v>32</v>
      </c>
      <c r="P896" s="563" t="s">
        <v>140</v>
      </c>
    </row>
    <row r="897" spans="1:16" s="541" customFormat="1" ht="22.5" customHeight="1">
      <c r="A897" s="533">
        <v>235</v>
      </c>
      <c r="B897" s="533" t="s">
        <v>138</v>
      </c>
      <c r="C897" s="533" t="s">
        <v>143</v>
      </c>
      <c r="D897" s="534" t="s">
        <v>1366</v>
      </c>
      <c r="E897" s="535" t="s">
        <v>1367</v>
      </c>
      <c r="F897" s="533" t="s">
        <v>77</v>
      </c>
      <c r="G897" s="536">
        <v>4</v>
      </c>
      <c r="H897" s="570"/>
      <c r="I897" s="537">
        <f>ROUND(G897*H897,2)</f>
        <v>0</v>
      </c>
      <c r="J897" s="538">
        <v>0</v>
      </c>
      <c r="K897" s="536">
        <f>G897*J897</f>
        <v>0</v>
      </c>
      <c r="L897" s="538">
        <v>0</v>
      </c>
      <c r="M897" s="536">
        <f>G897*L897</f>
        <v>0</v>
      </c>
      <c r="N897" s="539">
        <v>21</v>
      </c>
      <c r="O897" s="540">
        <v>16</v>
      </c>
      <c r="P897" s="541" t="s">
        <v>140</v>
      </c>
    </row>
    <row r="898" spans="1:19" s="546" customFormat="1" ht="11.25" customHeight="1">
      <c r="A898" s="542"/>
      <c r="B898" s="542"/>
      <c r="C898" s="542"/>
      <c r="D898" s="546" t="s">
        <v>515</v>
      </c>
      <c r="E898" s="547" t="s">
        <v>209</v>
      </c>
      <c r="G898" s="548">
        <v>4</v>
      </c>
      <c r="P898" s="546">
        <v>2</v>
      </c>
      <c r="Q898" s="546" t="s">
        <v>134</v>
      </c>
      <c r="R898" s="546" t="s">
        <v>516</v>
      </c>
      <c r="S898" s="546" t="s">
        <v>134</v>
      </c>
    </row>
    <row r="899" spans="1:19" s="549" customFormat="1" ht="11.25" customHeight="1">
      <c r="A899" s="542"/>
      <c r="B899" s="542"/>
      <c r="C899" s="542"/>
      <c r="D899" s="549" t="s">
        <v>515</v>
      </c>
      <c r="E899" s="550" t="s">
        <v>517</v>
      </c>
      <c r="G899" s="551">
        <v>4</v>
      </c>
      <c r="P899" s="549">
        <v>2</v>
      </c>
      <c r="Q899" s="549" t="s">
        <v>134</v>
      </c>
      <c r="R899" s="549" t="s">
        <v>516</v>
      </c>
      <c r="S899" s="549" t="s">
        <v>137</v>
      </c>
    </row>
    <row r="900" spans="1:16" s="541" customFormat="1" ht="22.5" customHeight="1">
      <c r="A900" s="533">
        <v>236</v>
      </c>
      <c r="B900" s="533" t="s">
        <v>138</v>
      </c>
      <c r="C900" s="533" t="s">
        <v>143</v>
      </c>
      <c r="D900" s="534" t="s">
        <v>1368</v>
      </c>
      <c r="E900" s="535" t="s">
        <v>1369</v>
      </c>
      <c r="F900" s="533" t="s">
        <v>77</v>
      </c>
      <c r="G900" s="536">
        <v>2</v>
      </c>
      <c r="H900" s="570"/>
      <c r="I900" s="537">
        <f>ROUND(G900*H900,2)</f>
        <v>0</v>
      </c>
      <c r="J900" s="538">
        <v>0</v>
      </c>
      <c r="K900" s="536">
        <f>G900*J900</f>
        <v>0</v>
      </c>
      <c r="L900" s="538">
        <v>0</v>
      </c>
      <c r="M900" s="536">
        <f>G900*L900</f>
        <v>0</v>
      </c>
      <c r="N900" s="539">
        <v>21</v>
      </c>
      <c r="O900" s="540">
        <v>16</v>
      </c>
      <c r="P900" s="541" t="s">
        <v>140</v>
      </c>
    </row>
    <row r="901" spans="1:19" s="546" customFormat="1" ht="11.25" customHeight="1">
      <c r="A901" s="542"/>
      <c r="B901" s="542"/>
      <c r="C901" s="542"/>
      <c r="D901" s="546" t="s">
        <v>515</v>
      </c>
      <c r="E901" s="547" t="s">
        <v>140</v>
      </c>
      <c r="G901" s="548">
        <v>2</v>
      </c>
      <c r="P901" s="546">
        <v>2</v>
      </c>
      <c r="Q901" s="546" t="s">
        <v>134</v>
      </c>
      <c r="R901" s="546" t="s">
        <v>516</v>
      </c>
      <c r="S901" s="546" t="s">
        <v>134</v>
      </c>
    </row>
    <row r="902" spans="1:19" s="549" customFormat="1" ht="11.25" customHeight="1">
      <c r="A902" s="542"/>
      <c r="B902" s="542"/>
      <c r="C902" s="542"/>
      <c r="D902" s="549" t="s">
        <v>515</v>
      </c>
      <c r="E902" s="550" t="s">
        <v>517</v>
      </c>
      <c r="G902" s="551">
        <v>2</v>
      </c>
      <c r="P902" s="549">
        <v>2</v>
      </c>
      <c r="Q902" s="549" t="s">
        <v>134</v>
      </c>
      <c r="R902" s="549" t="s">
        <v>516</v>
      </c>
      <c r="S902" s="549" t="s">
        <v>137</v>
      </c>
    </row>
    <row r="903" spans="1:16" s="541" customFormat="1" ht="33.75" customHeight="1">
      <c r="A903" s="533">
        <v>237</v>
      </c>
      <c r="B903" s="533" t="s">
        <v>138</v>
      </c>
      <c r="C903" s="533" t="s">
        <v>143</v>
      </c>
      <c r="D903" s="534" t="s">
        <v>1370</v>
      </c>
      <c r="E903" s="535" t="s">
        <v>1371</v>
      </c>
      <c r="F903" s="533" t="s">
        <v>77</v>
      </c>
      <c r="G903" s="536">
        <v>1</v>
      </c>
      <c r="H903" s="570"/>
      <c r="I903" s="537">
        <f>ROUND(G903*H903,2)</f>
        <v>0</v>
      </c>
      <c r="J903" s="538">
        <v>0</v>
      </c>
      <c r="K903" s="536">
        <f>G903*J903</f>
        <v>0</v>
      </c>
      <c r="L903" s="538">
        <v>0</v>
      </c>
      <c r="M903" s="536">
        <f>G903*L903</f>
        <v>0</v>
      </c>
      <c r="N903" s="539">
        <v>21</v>
      </c>
      <c r="O903" s="540">
        <v>16</v>
      </c>
      <c r="P903" s="541" t="s">
        <v>140</v>
      </c>
    </row>
    <row r="904" spans="1:19" s="546" customFormat="1" ht="11.25" customHeight="1">
      <c r="A904" s="542"/>
      <c r="B904" s="542"/>
      <c r="C904" s="542"/>
      <c r="D904" s="546" t="s">
        <v>515</v>
      </c>
      <c r="E904" s="547" t="s">
        <v>137</v>
      </c>
      <c r="G904" s="548">
        <v>1</v>
      </c>
      <c r="P904" s="546">
        <v>2</v>
      </c>
      <c r="Q904" s="546" t="s">
        <v>134</v>
      </c>
      <c r="R904" s="546" t="s">
        <v>516</v>
      </c>
      <c r="S904" s="546" t="s">
        <v>134</v>
      </c>
    </row>
    <row r="905" spans="1:19" s="549" customFormat="1" ht="11.25" customHeight="1">
      <c r="A905" s="542"/>
      <c r="B905" s="542"/>
      <c r="C905" s="542"/>
      <c r="D905" s="549" t="s">
        <v>515</v>
      </c>
      <c r="E905" s="550" t="s">
        <v>517</v>
      </c>
      <c r="G905" s="551">
        <v>1</v>
      </c>
      <c r="P905" s="549">
        <v>2</v>
      </c>
      <c r="Q905" s="549" t="s">
        <v>134</v>
      </c>
      <c r="R905" s="549" t="s">
        <v>516</v>
      </c>
      <c r="S905" s="549" t="s">
        <v>137</v>
      </c>
    </row>
    <row r="906" spans="1:16" s="541" customFormat="1" ht="33.75" customHeight="1">
      <c r="A906" s="533">
        <v>238</v>
      </c>
      <c r="B906" s="533" t="s">
        <v>138</v>
      </c>
      <c r="C906" s="533" t="s">
        <v>143</v>
      </c>
      <c r="D906" s="534" t="s">
        <v>1372</v>
      </c>
      <c r="E906" s="535" t="s">
        <v>1373</v>
      </c>
      <c r="F906" s="533" t="s">
        <v>77</v>
      </c>
      <c r="G906" s="536">
        <v>1</v>
      </c>
      <c r="H906" s="570"/>
      <c r="I906" s="537">
        <f>ROUND(G906*H906,2)</f>
        <v>0</v>
      </c>
      <c r="J906" s="538">
        <v>0</v>
      </c>
      <c r="K906" s="536">
        <f>G906*J906</f>
        <v>0</v>
      </c>
      <c r="L906" s="538">
        <v>0</v>
      </c>
      <c r="M906" s="536">
        <f>G906*L906</f>
        <v>0</v>
      </c>
      <c r="N906" s="539">
        <v>21</v>
      </c>
      <c r="O906" s="540">
        <v>16</v>
      </c>
      <c r="P906" s="541" t="s">
        <v>140</v>
      </c>
    </row>
    <row r="907" spans="1:19" s="546" customFormat="1" ht="11.25" customHeight="1">
      <c r="A907" s="542"/>
      <c r="B907" s="542"/>
      <c r="C907" s="542"/>
      <c r="D907" s="546" t="s">
        <v>515</v>
      </c>
      <c r="E907" s="547" t="s">
        <v>137</v>
      </c>
      <c r="G907" s="548">
        <v>1</v>
      </c>
      <c r="P907" s="546">
        <v>2</v>
      </c>
      <c r="Q907" s="546" t="s">
        <v>134</v>
      </c>
      <c r="R907" s="546" t="s">
        <v>516</v>
      </c>
      <c r="S907" s="546" t="s">
        <v>134</v>
      </c>
    </row>
    <row r="908" spans="1:19" s="549" customFormat="1" ht="11.25" customHeight="1">
      <c r="A908" s="542"/>
      <c r="B908" s="542"/>
      <c r="C908" s="542"/>
      <c r="D908" s="549" t="s">
        <v>515</v>
      </c>
      <c r="E908" s="550" t="s">
        <v>517</v>
      </c>
      <c r="G908" s="551">
        <v>1</v>
      </c>
      <c r="P908" s="549">
        <v>2</v>
      </c>
      <c r="Q908" s="549" t="s">
        <v>134</v>
      </c>
      <c r="R908" s="549" t="s">
        <v>516</v>
      </c>
      <c r="S908" s="549" t="s">
        <v>137</v>
      </c>
    </row>
    <row r="909" spans="1:16" s="541" customFormat="1" ht="33.75" customHeight="1">
      <c r="A909" s="533">
        <v>239</v>
      </c>
      <c r="B909" s="533" t="s">
        <v>138</v>
      </c>
      <c r="C909" s="533" t="s">
        <v>143</v>
      </c>
      <c r="D909" s="534" t="s">
        <v>1374</v>
      </c>
      <c r="E909" s="535" t="s">
        <v>1375</v>
      </c>
      <c r="F909" s="533" t="s">
        <v>77</v>
      </c>
      <c r="G909" s="536">
        <v>1</v>
      </c>
      <c r="H909" s="570"/>
      <c r="I909" s="537">
        <f>ROUND(G909*H909,2)</f>
        <v>0</v>
      </c>
      <c r="J909" s="538">
        <v>0</v>
      </c>
      <c r="K909" s="536">
        <f>G909*J909</f>
        <v>0</v>
      </c>
      <c r="L909" s="538">
        <v>0</v>
      </c>
      <c r="M909" s="536">
        <f>G909*L909</f>
        <v>0</v>
      </c>
      <c r="N909" s="539">
        <v>21</v>
      </c>
      <c r="O909" s="540">
        <v>16</v>
      </c>
      <c r="P909" s="541" t="s">
        <v>140</v>
      </c>
    </row>
    <row r="910" spans="1:19" s="546" customFormat="1" ht="11.25" customHeight="1">
      <c r="A910" s="542"/>
      <c r="B910" s="542"/>
      <c r="C910" s="542"/>
      <c r="D910" s="546" t="s">
        <v>515</v>
      </c>
      <c r="E910" s="547" t="s">
        <v>137</v>
      </c>
      <c r="G910" s="548">
        <v>1</v>
      </c>
      <c r="P910" s="546">
        <v>2</v>
      </c>
      <c r="Q910" s="546" t="s">
        <v>134</v>
      </c>
      <c r="R910" s="546" t="s">
        <v>516</v>
      </c>
      <c r="S910" s="546" t="s">
        <v>134</v>
      </c>
    </row>
    <row r="911" spans="1:19" s="549" customFormat="1" ht="11.25" customHeight="1">
      <c r="A911" s="542"/>
      <c r="B911" s="542"/>
      <c r="C911" s="542"/>
      <c r="D911" s="549" t="s">
        <v>515</v>
      </c>
      <c r="E911" s="550" t="s">
        <v>517</v>
      </c>
      <c r="G911" s="551">
        <v>1</v>
      </c>
      <c r="P911" s="549">
        <v>2</v>
      </c>
      <c r="Q911" s="549" t="s">
        <v>134</v>
      </c>
      <c r="R911" s="549" t="s">
        <v>516</v>
      </c>
      <c r="S911" s="549" t="s">
        <v>137</v>
      </c>
    </row>
    <row r="912" spans="1:16" s="541" customFormat="1" ht="33.75" customHeight="1">
      <c r="A912" s="533">
        <v>240</v>
      </c>
      <c r="B912" s="533" t="s">
        <v>138</v>
      </c>
      <c r="C912" s="533" t="s">
        <v>143</v>
      </c>
      <c r="D912" s="534" t="s">
        <v>1376</v>
      </c>
      <c r="E912" s="535" t="s">
        <v>1377</v>
      </c>
      <c r="F912" s="533" t="s">
        <v>77</v>
      </c>
      <c r="G912" s="536">
        <v>1</v>
      </c>
      <c r="H912" s="570"/>
      <c r="I912" s="537">
        <f>ROUND(G912*H912,2)</f>
        <v>0</v>
      </c>
      <c r="J912" s="538">
        <v>0</v>
      </c>
      <c r="K912" s="536">
        <f>G912*J912</f>
        <v>0</v>
      </c>
      <c r="L912" s="538">
        <v>0</v>
      </c>
      <c r="M912" s="536">
        <f>G912*L912</f>
        <v>0</v>
      </c>
      <c r="N912" s="539">
        <v>21</v>
      </c>
      <c r="O912" s="540">
        <v>16</v>
      </c>
      <c r="P912" s="541" t="s">
        <v>140</v>
      </c>
    </row>
    <row r="913" spans="1:19" s="546" customFormat="1" ht="11.25" customHeight="1">
      <c r="A913" s="542"/>
      <c r="B913" s="542"/>
      <c r="C913" s="542"/>
      <c r="D913" s="546" t="s">
        <v>515</v>
      </c>
      <c r="E913" s="547" t="s">
        <v>137</v>
      </c>
      <c r="G913" s="548">
        <v>1</v>
      </c>
      <c r="P913" s="546">
        <v>2</v>
      </c>
      <c r="Q913" s="546" t="s">
        <v>134</v>
      </c>
      <c r="R913" s="546" t="s">
        <v>516</v>
      </c>
      <c r="S913" s="546" t="s">
        <v>134</v>
      </c>
    </row>
    <row r="914" spans="1:19" s="549" customFormat="1" ht="11.25" customHeight="1">
      <c r="A914" s="542"/>
      <c r="B914" s="542"/>
      <c r="C914" s="542"/>
      <c r="D914" s="549" t="s">
        <v>515</v>
      </c>
      <c r="E914" s="550" t="s">
        <v>517</v>
      </c>
      <c r="G914" s="551">
        <v>1</v>
      </c>
      <c r="P914" s="549">
        <v>2</v>
      </c>
      <c r="Q914" s="549" t="s">
        <v>134</v>
      </c>
      <c r="R914" s="549" t="s">
        <v>516</v>
      </c>
      <c r="S914" s="549" t="s">
        <v>137</v>
      </c>
    </row>
    <row r="915" spans="1:16" s="541" customFormat="1" ht="33.75" customHeight="1">
      <c r="A915" s="533">
        <v>241</v>
      </c>
      <c r="B915" s="533" t="s">
        <v>138</v>
      </c>
      <c r="C915" s="533" t="s">
        <v>143</v>
      </c>
      <c r="D915" s="534" t="s">
        <v>1378</v>
      </c>
      <c r="E915" s="535" t="s">
        <v>1379</v>
      </c>
      <c r="F915" s="533" t="s">
        <v>77</v>
      </c>
      <c r="G915" s="536">
        <v>1</v>
      </c>
      <c r="H915" s="570"/>
      <c r="I915" s="537">
        <f>ROUND(G915*H915,2)</f>
        <v>0</v>
      </c>
      <c r="J915" s="538">
        <v>0</v>
      </c>
      <c r="K915" s="536">
        <f>G915*J915</f>
        <v>0</v>
      </c>
      <c r="L915" s="538">
        <v>0</v>
      </c>
      <c r="M915" s="536">
        <f>G915*L915</f>
        <v>0</v>
      </c>
      <c r="N915" s="539">
        <v>21</v>
      </c>
      <c r="O915" s="540">
        <v>16</v>
      </c>
      <c r="P915" s="541" t="s">
        <v>140</v>
      </c>
    </row>
    <row r="916" spans="1:19" s="546" customFormat="1" ht="11.25" customHeight="1">
      <c r="A916" s="542"/>
      <c r="B916" s="542"/>
      <c r="C916" s="542"/>
      <c r="D916" s="546" t="s">
        <v>515</v>
      </c>
      <c r="E916" s="547" t="s">
        <v>137</v>
      </c>
      <c r="G916" s="548">
        <v>1</v>
      </c>
      <c r="P916" s="546">
        <v>2</v>
      </c>
      <c r="Q916" s="546" t="s">
        <v>134</v>
      </c>
      <c r="R916" s="546" t="s">
        <v>516</v>
      </c>
      <c r="S916" s="546" t="s">
        <v>134</v>
      </c>
    </row>
    <row r="917" spans="1:19" s="549" customFormat="1" ht="11.25" customHeight="1">
      <c r="A917" s="542"/>
      <c r="B917" s="542"/>
      <c r="C917" s="542"/>
      <c r="D917" s="549" t="s">
        <v>515</v>
      </c>
      <c r="E917" s="550" t="s">
        <v>517</v>
      </c>
      <c r="G917" s="551">
        <v>1</v>
      </c>
      <c r="P917" s="549">
        <v>2</v>
      </c>
      <c r="Q917" s="549" t="s">
        <v>134</v>
      </c>
      <c r="R917" s="549" t="s">
        <v>516</v>
      </c>
      <c r="S917" s="549" t="s">
        <v>137</v>
      </c>
    </row>
    <row r="918" spans="1:16" s="541" customFormat="1" ht="33.75" customHeight="1">
      <c r="A918" s="533">
        <v>242</v>
      </c>
      <c r="B918" s="533" t="s">
        <v>138</v>
      </c>
      <c r="C918" s="533" t="s">
        <v>143</v>
      </c>
      <c r="D918" s="534" t="s">
        <v>1380</v>
      </c>
      <c r="E918" s="535" t="s">
        <v>1381</v>
      </c>
      <c r="F918" s="533" t="s">
        <v>77</v>
      </c>
      <c r="G918" s="536">
        <v>1</v>
      </c>
      <c r="H918" s="570"/>
      <c r="I918" s="537">
        <f>ROUND(G918*H918,2)</f>
        <v>0</v>
      </c>
      <c r="J918" s="538">
        <v>0</v>
      </c>
      <c r="K918" s="536">
        <f>G918*J918</f>
        <v>0</v>
      </c>
      <c r="L918" s="538">
        <v>0</v>
      </c>
      <c r="M918" s="536">
        <f>G918*L918</f>
        <v>0</v>
      </c>
      <c r="N918" s="539">
        <v>21</v>
      </c>
      <c r="O918" s="540">
        <v>16</v>
      </c>
      <c r="P918" s="541" t="s">
        <v>140</v>
      </c>
    </row>
    <row r="919" spans="1:19" s="546" customFormat="1" ht="11.25" customHeight="1">
      <c r="A919" s="542"/>
      <c r="B919" s="542"/>
      <c r="C919" s="542"/>
      <c r="D919" s="546" t="s">
        <v>515</v>
      </c>
      <c r="E919" s="547" t="s">
        <v>137</v>
      </c>
      <c r="G919" s="548">
        <v>1</v>
      </c>
      <c r="P919" s="546">
        <v>2</v>
      </c>
      <c r="Q919" s="546" t="s">
        <v>134</v>
      </c>
      <c r="R919" s="546" t="s">
        <v>516</v>
      </c>
      <c r="S919" s="546" t="s">
        <v>134</v>
      </c>
    </row>
    <row r="920" spans="1:19" s="549" customFormat="1" ht="11.25" customHeight="1">
      <c r="A920" s="542"/>
      <c r="B920" s="542"/>
      <c r="C920" s="542"/>
      <c r="D920" s="549" t="s">
        <v>515</v>
      </c>
      <c r="E920" s="550" t="s">
        <v>517</v>
      </c>
      <c r="G920" s="551">
        <v>1</v>
      </c>
      <c r="P920" s="549">
        <v>2</v>
      </c>
      <c r="Q920" s="549" t="s">
        <v>134</v>
      </c>
      <c r="R920" s="549" t="s">
        <v>516</v>
      </c>
      <c r="S920" s="549" t="s">
        <v>137</v>
      </c>
    </row>
    <row r="921" spans="1:16" s="541" customFormat="1" ht="33.75" customHeight="1">
      <c r="A921" s="533">
        <v>243</v>
      </c>
      <c r="B921" s="533" t="s">
        <v>138</v>
      </c>
      <c r="C921" s="533" t="s">
        <v>143</v>
      </c>
      <c r="D921" s="534" t="s">
        <v>1382</v>
      </c>
      <c r="E921" s="535" t="s">
        <v>1383</v>
      </c>
      <c r="F921" s="533" t="s">
        <v>77</v>
      </c>
      <c r="G921" s="536">
        <v>1</v>
      </c>
      <c r="H921" s="570"/>
      <c r="I921" s="537">
        <f>ROUND(G921*H921,2)</f>
        <v>0</v>
      </c>
      <c r="J921" s="538">
        <v>0</v>
      </c>
      <c r="K921" s="536">
        <f>G921*J921</f>
        <v>0</v>
      </c>
      <c r="L921" s="538">
        <v>0</v>
      </c>
      <c r="M921" s="536">
        <f>G921*L921</f>
        <v>0</v>
      </c>
      <c r="N921" s="539">
        <v>21</v>
      </c>
      <c r="O921" s="540">
        <v>16</v>
      </c>
      <c r="P921" s="541" t="s">
        <v>140</v>
      </c>
    </row>
    <row r="922" spans="1:19" s="546" customFormat="1" ht="11.25" customHeight="1">
      <c r="A922" s="542"/>
      <c r="B922" s="542"/>
      <c r="C922" s="542"/>
      <c r="D922" s="546" t="s">
        <v>515</v>
      </c>
      <c r="E922" s="547" t="s">
        <v>137</v>
      </c>
      <c r="G922" s="548">
        <v>1</v>
      </c>
      <c r="P922" s="546">
        <v>2</v>
      </c>
      <c r="Q922" s="546" t="s">
        <v>134</v>
      </c>
      <c r="R922" s="546" t="s">
        <v>516</v>
      </c>
      <c r="S922" s="546" t="s">
        <v>134</v>
      </c>
    </row>
    <row r="923" spans="1:19" s="549" customFormat="1" ht="11.25" customHeight="1">
      <c r="A923" s="542"/>
      <c r="B923" s="542"/>
      <c r="C923" s="542"/>
      <c r="D923" s="549" t="s">
        <v>515</v>
      </c>
      <c r="E923" s="550" t="s">
        <v>517</v>
      </c>
      <c r="G923" s="551">
        <v>1</v>
      </c>
      <c r="P923" s="549">
        <v>2</v>
      </c>
      <c r="Q923" s="549" t="s">
        <v>134</v>
      </c>
      <c r="R923" s="549" t="s">
        <v>516</v>
      </c>
      <c r="S923" s="549" t="s">
        <v>137</v>
      </c>
    </row>
    <row r="924" spans="1:16" s="541" customFormat="1" ht="33.75" customHeight="1">
      <c r="A924" s="533">
        <v>244</v>
      </c>
      <c r="B924" s="533" t="s">
        <v>138</v>
      </c>
      <c r="C924" s="533" t="s">
        <v>143</v>
      </c>
      <c r="D924" s="534" t="s">
        <v>1384</v>
      </c>
      <c r="E924" s="535" t="s">
        <v>1385</v>
      </c>
      <c r="F924" s="533" t="s">
        <v>77</v>
      </c>
      <c r="G924" s="536">
        <v>1</v>
      </c>
      <c r="H924" s="570"/>
      <c r="I924" s="537">
        <f>ROUND(G924*H924,2)</f>
        <v>0</v>
      </c>
      <c r="J924" s="538">
        <v>0</v>
      </c>
      <c r="K924" s="536">
        <f>G924*J924</f>
        <v>0</v>
      </c>
      <c r="L924" s="538">
        <v>0</v>
      </c>
      <c r="M924" s="536">
        <f>G924*L924</f>
        <v>0</v>
      </c>
      <c r="N924" s="539">
        <v>21</v>
      </c>
      <c r="O924" s="540">
        <v>16</v>
      </c>
      <c r="P924" s="541" t="s">
        <v>140</v>
      </c>
    </row>
    <row r="925" spans="1:19" s="546" customFormat="1" ht="11.25" customHeight="1">
      <c r="A925" s="542"/>
      <c r="B925" s="542"/>
      <c r="C925" s="542"/>
      <c r="D925" s="546" t="s">
        <v>515</v>
      </c>
      <c r="E925" s="547" t="s">
        <v>137</v>
      </c>
      <c r="G925" s="548">
        <v>1</v>
      </c>
      <c r="P925" s="546">
        <v>2</v>
      </c>
      <c r="Q925" s="546" t="s">
        <v>134</v>
      </c>
      <c r="R925" s="546" t="s">
        <v>516</v>
      </c>
      <c r="S925" s="546" t="s">
        <v>134</v>
      </c>
    </row>
    <row r="926" spans="1:19" s="549" customFormat="1" ht="11.25" customHeight="1">
      <c r="A926" s="542"/>
      <c r="B926" s="542"/>
      <c r="C926" s="542"/>
      <c r="D926" s="549" t="s">
        <v>515</v>
      </c>
      <c r="E926" s="550" t="s">
        <v>517</v>
      </c>
      <c r="G926" s="551">
        <v>1</v>
      </c>
      <c r="P926" s="549">
        <v>2</v>
      </c>
      <c r="Q926" s="549" t="s">
        <v>134</v>
      </c>
      <c r="R926" s="549" t="s">
        <v>516</v>
      </c>
      <c r="S926" s="549" t="s">
        <v>137</v>
      </c>
    </row>
    <row r="927" spans="1:16" s="541" customFormat="1" ht="45" customHeight="1">
      <c r="A927" s="533">
        <v>245</v>
      </c>
      <c r="B927" s="533" t="s">
        <v>138</v>
      </c>
      <c r="C927" s="533" t="s">
        <v>143</v>
      </c>
      <c r="D927" s="534" t="s">
        <v>1386</v>
      </c>
      <c r="E927" s="535" t="s">
        <v>1387</v>
      </c>
      <c r="F927" s="533" t="s">
        <v>77</v>
      </c>
      <c r="G927" s="536">
        <v>1</v>
      </c>
      <c r="H927" s="570"/>
      <c r="I927" s="537">
        <f>ROUND(G927*H927,2)</f>
        <v>0</v>
      </c>
      <c r="J927" s="538">
        <v>0</v>
      </c>
      <c r="K927" s="536">
        <f>G927*J927</f>
        <v>0</v>
      </c>
      <c r="L927" s="538">
        <v>0</v>
      </c>
      <c r="M927" s="536">
        <f>G927*L927</f>
        <v>0</v>
      </c>
      <c r="N927" s="539">
        <v>21</v>
      </c>
      <c r="O927" s="540">
        <v>16</v>
      </c>
      <c r="P927" s="541" t="s">
        <v>140</v>
      </c>
    </row>
    <row r="928" spans="1:19" s="543" customFormat="1" ht="11.25" customHeight="1">
      <c r="A928" s="542"/>
      <c r="B928" s="542"/>
      <c r="C928" s="542"/>
      <c r="D928" s="543" t="s">
        <v>515</v>
      </c>
      <c r="E928" s="544" t="s">
        <v>1388</v>
      </c>
      <c r="G928" s="545">
        <v>0</v>
      </c>
      <c r="P928" s="543">
        <v>2</v>
      </c>
      <c r="Q928" s="543" t="s">
        <v>134</v>
      </c>
      <c r="R928" s="543" t="s">
        <v>516</v>
      </c>
      <c r="S928" s="543" t="s">
        <v>134</v>
      </c>
    </row>
    <row r="929" spans="1:19" s="546" customFormat="1" ht="11.25" customHeight="1">
      <c r="A929" s="542"/>
      <c r="B929" s="542"/>
      <c r="C929" s="542"/>
      <c r="D929" s="546" t="s">
        <v>515</v>
      </c>
      <c r="E929" s="547" t="s">
        <v>137</v>
      </c>
      <c r="G929" s="548">
        <v>1</v>
      </c>
      <c r="P929" s="546">
        <v>2</v>
      </c>
      <c r="Q929" s="546" t="s">
        <v>134</v>
      </c>
      <c r="R929" s="546" t="s">
        <v>516</v>
      </c>
      <c r="S929" s="546" t="s">
        <v>137</v>
      </c>
    </row>
    <row r="930" spans="1:19" s="549" customFormat="1" ht="11.25" customHeight="1">
      <c r="A930" s="542"/>
      <c r="B930" s="542"/>
      <c r="C930" s="542"/>
      <c r="D930" s="549" t="s">
        <v>515</v>
      </c>
      <c r="E930" s="550" t="s">
        <v>517</v>
      </c>
      <c r="G930" s="551">
        <v>1</v>
      </c>
      <c r="P930" s="549">
        <v>2</v>
      </c>
      <c r="Q930" s="549" t="s">
        <v>134</v>
      </c>
      <c r="R930" s="549" t="s">
        <v>516</v>
      </c>
      <c r="S930" s="549" t="s">
        <v>134</v>
      </c>
    </row>
    <row r="931" spans="1:16" s="541" customFormat="1" ht="45" customHeight="1">
      <c r="A931" s="533">
        <v>246</v>
      </c>
      <c r="B931" s="533" t="s">
        <v>138</v>
      </c>
      <c r="C931" s="533" t="s">
        <v>143</v>
      </c>
      <c r="D931" s="534" t="s">
        <v>1389</v>
      </c>
      <c r="E931" s="535" t="s">
        <v>1390</v>
      </c>
      <c r="F931" s="533" t="s">
        <v>77</v>
      </c>
      <c r="G931" s="536">
        <v>1</v>
      </c>
      <c r="H931" s="570"/>
      <c r="I931" s="537">
        <f>ROUND(G931*H931,2)</f>
        <v>0</v>
      </c>
      <c r="J931" s="538">
        <v>0</v>
      </c>
      <c r="K931" s="536">
        <f>G931*J931</f>
        <v>0</v>
      </c>
      <c r="L931" s="538">
        <v>0</v>
      </c>
      <c r="M931" s="536">
        <f>G931*L931</f>
        <v>0</v>
      </c>
      <c r="N931" s="539">
        <v>21</v>
      </c>
      <c r="O931" s="540">
        <v>16</v>
      </c>
      <c r="P931" s="541" t="s">
        <v>140</v>
      </c>
    </row>
    <row r="932" spans="1:19" s="546" customFormat="1" ht="11.25" customHeight="1">
      <c r="A932" s="542"/>
      <c r="B932" s="542"/>
      <c r="C932" s="542"/>
      <c r="D932" s="546" t="s">
        <v>515</v>
      </c>
      <c r="E932" s="547" t="s">
        <v>137</v>
      </c>
      <c r="G932" s="548">
        <v>1</v>
      </c>
      <c r="P932" s="546">
        <v>2</v>
      </c>
      <c r="Q932" s="546" t="s">
        <v>134</v>
      </c>
      <c r="R932" s="546" t="s">
        <v>516</v>
      </c>
      <c r="S932" s="546" t="s">
        <v>134</v>
      </c>
    </row>
    <row r="933" spans="1:19" s="549" customFormat="1" ht="11.25" customHeight="1">
      <c r="A933" s="542"/>
      <c r="B933" s="542"/>
      <c r="C933" s="542"/>
      <c r="D933" s="549" t="s">
        <v>515</v>
      </c>
      <c r="E933" s="550" t="s">
        <v>517</v>
      </c>
      <c r="G933" s="551">
        <v>1</v>
      </c>
      <c r="P933" s="549">
        <v>2</v>
      </c>
      <c r="Q933" s="549" t="s">
        <v>134</v>
      </c>
      <c r="R933" s="549" t="s">
        <v>516</v>
      </c>
      <c r="S933" s="549" t="s">
        <v>137</v>
      </c>
    </row>
    <row r="934" spans="1:16" s="541" customFormat="1" ht="45" customHeight="1">
      <c r="A934" s="533">
        <v>247</v>
      </c>
      <c r="B934" s="533" t="s">
        <v>138</v>
      </c>
      <c r="C934" s="533" t="s">
        <v>143</v>
      </c>
      <c r="D934" s="534" t="s">
        <v>1391</v>
      </c>
      <c r="E934" s="535" t="s">
        <v>1392</v>
      </c>
      <c r="F934" s="533" t="s">
        <v>77</v>
      </c>
      <c r="G934" s="536">
        <v>1</v>
      </c>
      <c r="H934" s="570"/>
      <c r="I934" s="537">
        <f>ROUND(G934*H934,2)</f>
        <v>0</v>
      </c>
      <c r="J934" s="538">
        <v>0</v>
      </c>
      <c r="K934" s="536">
        <f>G934*J934</f>
        <v>0</v>
      </c>
      <c r="L934" s="538">
        <v>0</v>
      </c>
      <c r="M934" s="536">
        <f>G934*L934</f>
        <v>0</v>
      </c>
      <c r="N934" s="539">
        <v>21</v>
      </c>
      <c r="O934" s="540">
        <v>16</v>
      </c>
      <c r="P934" s="541" t="s">
        <v>140</v>
      </c>
    </row>
    <row r="935" spans="1:19" s="546" customFormat="1" ht="11.25" customHeight="1">
      <c r="A935" s="542"/>
      <c r="B935" s="542"/>
      <c r="C935" s="542"/>
      <c r="D935" s="546" t="s">
        <v>515</v>
      </c>
      <c r="E935" s="547" t="s">
        <v>137</v>
      </c>
      <c r="G935" s="548">
        <v>1</v>
      </c>
      <c r="P935" s="546">
        <v>2</v>
      </c>
      <c r="Q935" s="546" t="s">
        <v>134</v>
      </c>
      <c r="R935" s="546" t="s">
        <v>516</v>
      </c>
      <c r="S935" s="546" t="s">
        <v>134</v>
      </c>
    </row>
    <row r="936" spans="1:19" s="549" customFormat="1" ht="11.25" customHeight="1">
      <c r="A936" s="542"/>
      <c r="B936" s="542"/>
      <c r="C936" s="542"/>
      <c r="D936" s="549" t="s">
        <v>515</v>
      </c>
      <c r="E936" s="550" t="s">
        <v>517</v>
      </c>
      <c r="G936" s="551">
        <v>1</v>
      </c>
      <c r="P936" s="549">
        <v>2</v>
      </c>
      <c r="Q936" s="549" t="s">
        <v>134</v>
      </c>
      <c r="R936" s="549" t="s">
        <v>516</v>
      </c>
      <c r="S936" s="549" t="s">
        <v>137</v>
      </c>
    </row>
    <row r="937" spans="1:16" s="541" customFormat="1" ht="45" customHeight="1">
      <c r="A937" s="533">
        <v>248</v>
      </c>
      <c r="B937" s="533" t="s">
        <v>138</v>
      </c>
      <c r="C937" s="533" t="s">
        <v>143</v>
      </c>
      <c r="D937" s="534" t="s">
        <v>1393</v>
      </c>
      <c r="E937" s="535" t="s">
        <v>1394</v>
      </c>
      <c r="F937" s="533" t="s">
        <v>77</v>
      </c>
      <c r="G937" s="536">
        <v>1</v>
      </c>
      <c r="H937" s="570"/>
      <c r="I937" s="537">
        <f>ROUND(G937*H937,2)</f>
        <v>0</v>
      </c>
      <c r="J937" s="538">
        <v>0</v>
      </c>
      <c r="K937" s="536">
        <f>G937*J937</f>
        <v>0</v>
      </c>
      <c r="L937" s="538">
        <v>0</v>
      </c>
      <c r="M937" s="536">
        <f>G937*L937</f>
        <v>0</v>
      </c>
      <c r="N937" s="539">
        <v>21</v>
      </c>
      <c r="O937" s="540">
        <v>16</v>
      </c>
      <c r="P937" s="541" t="s">
        <v>140</v>
      </c>
    </row>
    <row r="938" spans="1:19" s="546" customFormat="1" ht="11.25" customHeight="1">
      <c r="A938" s="542"/>
      <c r="B938" s="542"/>
      <c r="C938" s="542"/>
      <c r="D938" s="546" t="s">
        <v>515</v>
      </c>
      <c r="E938" s="547" t="s">
        <v>137</v>
      </c>
      <c r="G938" s="548">
        <v>1</v>
      </c>
      <c r="P938" s="546">
        <v>2</v>
      </c>
      <c r="Q938" s="546" t="s">
        <v>134</v>
      </c>
      <c r="R938" s="546" t="s">
        <v>516</v>
      </c>
      <c r="S938" s="546" t="s">
        <v>134</v>
      </c>
    </row>
    <row r="939" spans="1:19" s="549" customFormat="1" ht="11.25" customHeight="1">
      <c r="A939" s="542"/>
      <c r="B939" s="542"/>
      <c r="C939" s="542"/>
      <c r="D939" s="549" t="s">
        <v>515</v>
      </c>
      <c r="E939" s="550" t="s">
        <v>517</v>
      </c>
      <c r="G939" s="551">
        <v>1</v>
      </c>
      <c r="P939" s="549">
        <v>2</v>
      </c>
      <c r="Q939" s="549" t="s">
        <v>134</v>
      </c>
      <c r="R939" s="549" t="s">
        <v>516</v>
      </c>
      <c r="S939" s="549" t="s">
        <v>137</v>
      </c>
    </row>
    <row r="940" spans="1:16" s="541" customFormat="1" ht="33.75" customHeight="1">
      <c r="A940" s="533">
        <v>249</v>
      </c>
      <c r="B940" s="533" t="s">
        <v>138</v>
      </c>
      <c r="C940" s="533" t="s">
        <v>143</v>
      </c>
      <c r="D940" s="534" t="s">
        <v>1395</v>
      </c>
      <c r="E940" s="535" t="s">
        <v>1396</v>
      </c>
      <c r="F940" s="533" t="s">
        <v>77</v>
      </c>
      <c r="G940" s="536">
        <v>1</v>
      </c>
      <c r="H940" s="570"/>
      <c r="I940" s="537">
        <f>ROUND(G940*H940,2)</f>
        <v>0</v>
      </c>
      <c r="J940" s="538">
        <v>0</v>
      </c>
      <c r="K940" s="536">
        <f>G940*J940</f>
        <v>0</v>
      </c>
      <c r="L940" s="538">
        <v>0</v>
      </c>
      <c r="M940" s="536">
        <f>G940*L940</f>
        <v>0</v>
      </c>
      <c r="N940" s="539">
        <v>21</v>
      </c>
      <c r="O940" s="540">
        <v>16</v>
      </c>
      <c r="P940" s="541" t="s">
        <v>140</v>
      </c>
    </row>
    <row r="941" spans="1:19" s="546" customFormat="1" ht="11.25" customHeight="1">
      <c r="A941" s="542"/>
      <c r="B941" s="542"/>
      <c r="C941" s="542"/>
      <c r="D941" s="546" t="s">
        <v>515</v>
      </c>
      <c r="E941" s="547" t="s">
        <v>137</v>
      </c>
      <c r="G941" s="548">
        <v>1</v>
      </c>
      <c r="P941" s="546">
        <v>2</v>
      </c>
      <c r="Q941" s="546" t="s">
        <v>134</v>
      </c>
      <c r="R941" s="546" t="s">
        <v>516</v>
      </c>
      <c r="S941" s="546" t="s">
        <v>134</v>
      </c>
    </row>
    <row r="942" spans="1:19" s="549" customFormat="1" ht="11.25" customHeight="1">
      <c r="A942" s="542"/>
      <c r="B942" s="542"/>
      <c r="C942" s="542"/>
      <c r="D942" s="549" t="s">
        <v>515</v>
      </c>
      <c r="E942" s="550" t="s">
        <v>517</v>
      </c>
      <c r="G942" s="551">
        <v>1</v>
      </c>
      <c r="P942" s="549">
        <v>2</v>
      </c>
      <c r="Q942" s="549" t="s">
        <v>134</v>
      </c>
      <c r="R942" s="549" t="s">
        <v>516</v>
      </c>
      <c r="S942" s="549" t="s">
        <v>137</v>
      </c>
    </row>
    <row r="943" spans="1:16" s="541" customFormat="1" ht="33.75" customHeight="1">
      <c r="A943" s="533">
        <v>250</v>
      </c>
      <c r="B943" s="533" t="s">
        <v>138</v>
      </c>
      <c r="C943" s="533" t="s">
        <v>143</v>
      </c>
      <c r="D943" s="534" t="s">
        <v>1397</v>
      </c>
      <c r="E943" s="535" t="s">
        <v>1398</v>
      </c>
      <c r="F943" s="533" t="s">
        <v>77</v>
      </c>
      <c r="G943" s="536">
        <v>1</v>
      </c>
      <c r="H943" s="570"/>
      <c r="I943" s="537">
        <f>ROUND(G943*H943,2)</f>
        <v>0</v>
      </c>
      <c r="J943" s="538">
        <v>0</v>
      </c>
      <c r="K943" s="536">
        <f>G943*J943</f>
        <v>0</v>
      </c>
      <c r="L943" s="538">
        <v>0</v>
      </c>
      <c r="M943" s="536">
        <f>G943*L943</f>
        <v>0</v>
      </c>
      <c r="N943" s="539">
        <v>21</v>
      </c>
      <c r="O943" s="540">
        <v>16</v>
      </c>
      <c r="P943" s="541" t="s">
        <v>140</v>
      </c>
    </row>
    <row r="944" spans="1:19" s="546" customFormat="1" ht="11.25" customHeight="1">
      <c r="A944" s="542"/>
      <c r="B944" s="542"/>
      <c r="C944" s="542"/>
      <c r="D944" s="546" t="s">
        <v>515</v>
      </c>
      <c r="E944" s="547" t="s">
        <v>137</v>
      </c>
      <c r="G944" s="548">
        <v>1</v>
      </c>
      <c r="P944" s="546">
        <v>2</v>
      </c>
      <c r="Q944" s="546" t="s">
        <v>134</v>
      </c>
      <c r="R944" s="546" t="s">
        <v>516</v>
      </c>
      <c r="S944" s="546" t="s">
        <v>134</v>
      </c>
    </row>
    <row r="945" spans="1:19" s="549" customFormat="1" ht="11.25" customHeight="1">
      <c r="A945" s="542"/>
      <c r="B945" s="542"/>
      <c r="C945" s="542"/>
      <c r="D945" s="549" t="s">
        <v>515</v>
      </c>
      <c r="E945" s="550" t="s">
        <v>517</v>
      </c>
      <c r="G945" s="551">
        <v>1</v>
      </c>
      <c r="P945" s="549">
        <v>2</v>
      </c>
      <c r="Q945" s="549" t="s">
        <v>134</v>
      </c>
      <c r="R945" s="549" t="s">
        <v>516</v>
      </c>
      <c r="S945" s="549" t="s">
        <v>137</v>
      </c>
    </row>
    <row r="946" spans="1:16" s="541" customFormat="1" ht="33.75" customHeight="1">
      <c r="A946" s="533">
        <v>251</v>
      </c>
      <c r="B946" s="533" t="s">
        <v>138</v>
      </c>
      <c r="C946" s="533" t="s">
        <v>143</v>
      </c>
      <c r="D946" s="534" t="s">
        <v>1399</v>
      </c>
      <c r="E946" s="535" t="s">
        <v>1400</v>
      </c>
      <c r="F946" s="533" t="s">
        <v>77</v>
      </c>
      <c r="G946" s="536">
        <v>1</v>
      </c>
      <c r="H946" s="570"/>
      <c r="I946" s="537">
        <f>ROUND(G946*H946,2)</f>
        <v>0</v>
      </c>
      <c r="J946" s="538">
        <v>0</v>
      </c>
      <c r="K946" s="536">
        <f>G946*J946</f>
        <v>0</v>
      </c>
      <c r="L946" s="538">
        <v>0</v>
      </c>
      <c r="M946" s="536">
        <f>G946*L946</f>
        <v>0</v>
      </c>
      <c r="N946" s="539">
        <v>21</v>
      </c>
      <c r="O946" s="540">
        <v>16</v>
      </c>
      <c r="P946" s="541" t="s">
        <v>140</v>
      </c>
    </row>
    <row r="947" spans="1:19" s="546" customFormat="1" ht="11.25" customHeight="1">
      <c r="A947" s="542"/>
      <c r="B947" s="542"/>
      <c r="C947" s="542"/>
      <c r="D947" s="546" t="s">
        <v>515</v>
      </c>
      <c r="E947" s="547" t="s">
        <v>137</v>
      </c>
      <c r="G947" s="548">
        <v>1</v>
      </c>
      <c r="P947" s="546">
        <v>2</v>
      </c>
      <c r="Q947" s="546" t="s">
        <v>134</v>
      </c>
      <c r="R947" s="546" t="s">
        <v>516</v>
      </c>
      <c r="S947" s="546" t="s">
        <v>134</v>
      </c>
    </row>
    <row r="948" spans="1:19" s="549" customFormat="1" ht="11.25" customHeight="1">
      <c r="A948" s="542"/>
      <c r="B948" s="542"/>
      <c r="C948" s="542"/>
      <c r="D948" s="549" t="s">
        <v>515</v>
      </c>
      <c r="E948" s="550" t="s">
        <v>517</v>
      </c>
      <c r="G948" s="551">
        <v>1</v>
      </c>
      <c r="P948" s="549">
        <v>2</v>
      </c>
      <c r="Q948" s="549" t="s">
        <v>134</v>
      </c>
      <c r="R948" s="549" t="s">
        <v>516</v>
      </c>
      <c r="S948" s="549" t="s">
        <v>137</v>
      </c>
    </row>
    <row r="949" spans="1:16" s="541" customFormat="1" ht="33.75" customHeight="1">
      <c r="A949" s="533">
        <v>252</v>
      </c>
      <c r="B949" s="533" t="s">
        <v>138</v>
      </c>
      <c r="C949" s="533" t="s">
        <v>143</v>
      </c>
      <c r="D949" s="534" t="s">
        <v>1401</v>
      </c>
      <c r="E949" s="535" t="s">
        <v>1402</v>
      </c>
      <c r="F949" s="533" t="s">
        <v>77</v>
      </c>
      <c r="G949" s="536">
        <v>1</v>
      </c>
      <c r="H949" s="570"/>
      <c r="I949" s="537">
        <f>ROUND(G949*H949,2)</f>
        <v>0</v>
      </c>
      <c r="J949" s="538">
        <v>0</v>
      </c>
      <c r="K949" s="536">
        <f>G949*J949</f>
        <v>0</v>
      </c>
      <c r="L949" s="538">
        <v>0</v>
      </c>
      <c r="M949" s="536">
        <f>G949*L949</f>
        <v>0</v>
      </c>
      <c r="N949" s="539">
        <v>21</v>
      </c>
      <c r="O949" s="540">
        <v>16</v>
      </c>
      <c r="P949" s="541" t="s">
        <v>140</v>
      </c>
    </row>
    <row r="950" spans="1:19" s="546" customFormat="1" ht="11.25" customHeight="1">
      <c r="A950" s="542"/>
      <c r="B950" s="542"/>
      <c r="C950" s="542"/>
      <c r="D950" s="546" t="s">
        <v>515</v>
      </c>
      <c r="E950" s="547" t="s">
        <v>137</v>
      </c>
      <c r="G950" s="548">
        <v>1</v>
      </c>
      <c r="P950" s="546">
        <v>2</v>
      </c>
      <c r="Q950" s="546" t="s">
        <v>134</v>
      </c>
      <c r="R950" s="546" t="s">
        <v>516</v>
      </c>
      <c r="S950" s="546" t="s">
        <v>134</v>
      </c>
    </row>
    <row r="951" spans="1:19" s="549" customFormat="1" ht="11.25" customHeight="1">
      <c r="A951" s="542"/>
      <c r="B951" s="542"/>
      <c r="C951" s="542"/>
      <c r="D951" s="549" t="s">
        <v>515</v>
      </c>
      <c r="E951" s="550" t="s">
        <v>517</v>
      </c>
      <c r="G951" s="551">
        <v>1</v>
      </c>
      <c r="P951" s="549">
        <v>2</v>
      </c>
      <c r="Q951" s="549" t="s">
        <v>134</v>
      </c>
      <c r="R951" s="549" t="s">
        <v>516</v>
      </c>
      <c r="S951" s="549" t="s">
        <v>137</v>
      </c>
    </row>
    <row r="952" spans="1:16" s="541" customFormat="1" ht="45" customHeight="1">
      <c r="A952" s="533">
        <v>253</v>
      </c>
      <c r="B952" s="533" t="s">
        <v>138</v>
      </c>
      <c r="C952" s="533" t="s">
        <v>143</v>
      </c>
      <c r="D952" s="534" t="s">
        <v>1403</v>
      </c>
      <c r="E952" s="535" t="s">
        <v>1404</v>
      </c>
      <c r="F952" s="533" t="s">
        <v>77</v>
      </c>
      <c r="G952" s="536">
        <v>1</v>
      </c>
      <c r="H952" s="570"/>
      <c r="I952" s="537">
        <f>ROUND(G952*H952,2)</f>
        <v>0</v>
      </c>
      <c r="J952" s="538">
        <v>0</v>
      </c>
      <c r="K952" s="536">
        <f>G952*J952</f>
        <v>0</v>
      </c>
      <c r="L952" s="538">
        <v>0</v>
      </c>
      <c r="M952" s="536">
        <f>G952*L952</f>
        <v>0</v>
      </c>
      <c r="N952" s="539">
        <v>21</v>
      </c>
      <c r="O952" s="540">
        <v>16</v>
      </c>
      <c r="P952" s="541" t="s">
        <v>140</v>
      </c>
    </row>
    <row r="953" spans="1:19" s="543" customFormat="1" ht="11.25" customHeight="1">
      <c r="A953" s="542"/>
      <c r="B953" s="542"/>
      <c r="C953" s="542"/>
      <c r="D953" s="543" t="s">
        <v>515</v>
      </c>
      <c r="E953" s="544" t="s">
        <v>1405</v>
      </c>
      <c r="G953" s="545">
        <v>0</v>
      </c>
      <c r="P953" s="543">
        <v>2</v>
      </c>
      <c r="Q953" s="543" t="s">
        <v>134</v>
      </c>
      <c r="R953" s="543" t="s">
        <v>516</v>
      </c>
      <c r="S953" s="543" t="s">
        <v>134</v>
      </c>
    </row>
    <row r="954" spans="1:19" s="546" customFormat="1" ht="11.25" customHeight="1">
      <c r="A954" s="542"/>
      <c r="B954" s="542"/>
      <c r="C954" s="542"/>
      <c r="D954" s="546" t="s">
        <v>515</v>
      </c>
      <c r="E954" s="547" t="s">
        <v>137</v>
      </c>
      <c r="G954" s="548">
        <v>1</v>
      </c>
      <c r="P954" s="546">
        <v>2</v>
      </c>
      <c r="Q954" s="546" t="s">
        <v>134</v>
      </c>
      <c r="R954" s="546" t="s">
        <v>516</v>
      </c>
      <c r="S954" s="546" t="s">
        <v>134</v>
      </c>
    </row>
    <row r="955" spans="1:19" s="549" customFormat="1" ht="11.25" customHeight="1">
      <c r="A955" s="542"/>
      <c r="B955" s="542"/>
      <c r="C955" s="542"/>
      <c r="D955" s="549" t="s">
        <v>515</v>
      </c>
      <c r="E955" s="550" t="s">
        <v>517</v>
      </c>
      <c r="G955" s="551">
        <v>1</v>
      </c>
      <c r="P955" s="549">
        <v>2</v>
      </c>
      <c r="Q955" s="549" t="s">
        <v>134</v>
      </c>
      <c r="R955" s="549" t="s">
        <v>516</v>
      </c>
      <c r="S955" s="549" t="s">
        <v>137</v>
      </c>
    </row>
    <row r="956" spans="1:16" s="541" customFormat="1" ht="45" customHeight="1">
      <c r="A956" s="533">
        <v>254</v>
      </c>
      <c r="B956" s="533" t="s">
        <v>138</v>
      </c>
      <c r="C956" s="533" t="s">
        <v>143</v>
      </c>
      <c r="D956" s="534" t="s">
        <v>1406</v>
      </c>
      <c r="E956" s="535" t="s">
        <v>1407</v>
      </c>
      <c r="F956" s="533" t="s">
        <v>515</v>
      </c>
      <c r="G956" s="536">
        <v>1</v>
      </c>
      <c r="H956" s="570"/>
      <c r="I956" s="537">
        <f>ROUND(G956*H956,2)</f>
        <v>0</v>
      </c>
      <c r="J956" s="538">
        <v>0</v>
      </c>
      <c r="K956" s="536">
        <f>G956*J956</f>
        <v>0</v>
      </c>
      <c r="L956" s="538">
        <v>0</v>
      </c>
      <c r="M956" s="536">
        <f>G956*L956</f>
        <v>0</v>
      </c>
      <c r="N956" s="539">
        <v>21</v>
      </c>
      <c r="O956" s="540">
        <v>16</v>
      </c>
      <c r="P956" s="541" t="s">
        <v>140</v>
      </c>
    </row>
    <row r="957" spans="1:19" s="543" customFormat="1" ht="11.25" customHeight="1">
      <c r="A957" s="542"/>
      <c r="B957" s="542"/>
      <c r="C957" s="542"/>
      <c r="D957" s="543" t="s">
        <v>515</v>
      </c>
      <c r="E957" s="544" t="s">
        <v>1405</v>
      </c>
      <c r="G957" s="545">
        <v>0</v>
      </c>
      <c r="P957" s="543">
        <v>2</v>
      </c>
      <c r="Q957" s="543" t="s">
        <v>134</v>
      </c>
      <c r="R957" s="543" t="s">
        <v>516</v>
      </c>
      <c r="S957" s="543" t="s">
        <v>134</v>
      </c>
    </row>
    <row r="958" spans="1:19" s="546" customFormat="1" ht="11.25" customHeight="1">
      <c r="A958" s="542"/>
      <c r="B958" s="542"/>
      <c r="C958" s="542"/>
      <c r="D958" s="546" t="s">
        <v>515</v>
      </c>
      <c r="E958" s="547" t="s">
        <v>137</v>
      </c>
      <c r="G958" s="548">
        <v>1</v>
      </c>
      <c r="P958" s="546">
        <v>2</v>
      </c>
      <c r="Q958" s="546" t="s">
        <v>134</v>
      </c>
      <c r="R958" s="546" t="s">
        <v>516</v>
      </c>
      <c r="S958" s="546" t="s">
        <v>134</v>
      </c>
    </row>
    <row r="959" spans="1:19" s="549" customFormat="1" ht="11.25" customHeight="1">
      <c r="A959" s="542"/>
      <c r="B959" s="542"/>
      <c r="C959" s="542"/>
      <c r="D959" s="549" t="s">
        <v>515</v>
      </c>
      <c r="E959" s="550" t="s">
        <v>517</v>
      </c>
      <c r="G959" s="551">
        <v>1</v>
      </c>
      <c r="P959" s="549">
        <v>2</v>
      </c>
      <c r="Q959" s="549" t="s">
        <v>134</v>
      </c>
      <c r="R959" s="549" t="s">
        <v>516</v>
      </c>
      <c r="S959" s="549" t="s">
        <v>137</v>
      </c>
    </row>
    <row r="960" spans="1:16" s="541" customFormat="1" ht="33.75" customHeight="1">
      <c r="A960" s="533">
        <v>255</v>
      </c>
      <c r="B960" s="533" t="s">
        <v>138</v>
      </c>
      <c r="C960" s="533" t="s">
        <v>143</v>
      </c>
      <c r="D960" s="534" t="s">
        <v>1408</v>
      </c>
      <c r="E960" s="535" t="s">
        <v>1409</v>
      </c>
      <c r="F960" s="533" t="s">
        <v>77</v>
      </c>
      <c r="G960" s="536">
        <v>1</v>
      </c>
      <c r="H960" s="570"/>
      <c r="I960" s="537">
        <f>ROUND(G960*H960,2)</f>
        <v>0</v>
      </c>
      <c r="J960" s="538">
        <v>0</v>
      </c>
      <c r="K960" s="536">
        <f>G960*J960</f>
        <v>0</v>
      </c>
      <c r="L960" s="538">
        <v>0</v>
      </c>
      <c r="M960" s="536">
        <f>G960*L960</f>
        <v>0</v>
      </c>
      <c r="N960" s="539">
        <v>21</v>
      </c>
      <c r="O960" s="540">
        <v>16</v>
      </c>
      <c r="P960" s="541" t="s">
        <v>140</v>
      </c>
    </row>
    <row r="961" spans="1:19" s="546" customFormat="1" ht="11.25" customHeight="1">
      <c r="A961" s="542"/>
      <c r="B961" s="542"/>
      <c r="C961" s="542"/>
      <c r="D961" s="546" t="s">
        <v>515</v>
      </c>
      <c r="E961" s="547" t="s">
        <v>137</v>
      </c>
      <c r="G961" s="548">
        <v>1</v>
      </c>
      <c r="P961" s="546">
        <v>2</v>
      </c>
      <c r="Q961" s="546" t="s">
        <v>134</v>
      </c>
      <c r="R961" s="546" t="s">
        <v>516</v>
      </c>
      <c r="S961" s="546" t="s">
        <v>134</v>
      </c>
    </row>
    <row r="962" spans="1:19" s="549" customFormat="1" ht="11.25" customHeight="1">
      <c r="A962" s="542"/>
      <c r="B962" s="542"/>
      <c r="C962" s="542"/>
      <c r="D962" s="549" t="s">
        <v>515</v>
      </c>
      <c r="E962" s="550" t="s">
        <v>517</v>
      </c>
      <c r="G962" s="551">
        <v>1</v>
      </c>
      <c r="P962" s="549">
        <v>2</v>
      </c>
      <c r="Q962" s="549" t="s">
        <v>134</v>
      </c>
      <c r="R962" s="549" t="s">
        <v>516</v>
      </c>
      <c r="S962" s="549" t="s">
        <v>137</v>
      </c>
    </row>
    <row r="963" spans="1:16" s="541" customFormat="1" ht="33.75" customHeight="1">
      <c r="A963" s="533">
        <v>256</v>
      </c>
      <c r="B963" s="533" t="s">
        <v>138</v>
      </c>
      <c r="C963" s="533" t="s">
        <v>143</v>
      </c>
      <c r="D963" s="534" t="s">
        <v>1410</v>
      </c>
      <c r="E963" s="535" t="s">
        <v>1411</v>
      </c>
      <c r="F963" s="533" t="s">
        <v>77</v>
      </c>
      <c r="G963" s="536">
        <v>1</v>
      </c>
      <c r="H963" s="570"/>
      <c r="I963" s="537">
        <f>ROUND(G963*H963,2)</f>
        <v>0</v>
      </c>
      <c r="J963" s="538">
        <v>0</v>
      </c>
      <c r="K963" s="536">
        <f>G963*J963</f>
        <v>0</v>
      </c>
      <c r="L963" s="538">
        <v>0</v>
      </c>
      <c r="M963" s="536">
        <f>G963*L963</f>
        <v>0</v>
      </c>
      <c r="N963" s="539">
        <v>21</v>
      </c>
      <c r="O963" s="540">
        <v>16</v>
      </c>
      <c r="P963" s="541" t="s">
        <v>140</v>
      </c>
    </row>
    <row r="964" spans="1:19" s="546" customFormat="1" ht="11.25" customHeight="1">
      <c r="A964" s="542"/>
      <c r="B964" s="542"/>
      <c r="C964" s="542"/>
      <c r="D964" s="546" t="s">
        <v>515</v>
      </c>
      <c r="E964" s="547" t="s">
        <v>137</v>
      </c>
      <c r="G964" s="548">
        <v>1</v>
      </c>
      <c r="P964" s="546">
        <v>2</v>
      </c>
      <c r="Q964" s="546" t="s">
        <v>134</v>
      </c>
      <c r="R964" s="546" t="s">
        <v>516</v>
      </c>
      <c r="S964" s="546" t="s">
        <v>134</v>
      </c>
    </row>
    <row r="965" spans="1:19" s="549" customFormat="1" ht="11.25" customHeight="1">
      <c r="A965" s="542"/>
      <c r="B965" s="542"/>
      <c r="C965" s="542"/>
      <c r="D965" s="549" t="s">
        <v>515</v>
      </c>
      <c r="E965" s="550" t="s">
        <v>517</v>
      </c>
      <c r="G965" s="551">
        <v>1</v>
      </c>
      <c r="P965" s="549">
        <v>2</v>
      </c>
      <c r="Q965" s="549" t="s">
        <v>134</v>
      </c>
      <c r="R965" s="549" t="s">
        <v>516</v>
      </c>
      <c r="S965" s="549" t="s">
        <v>137</v>
      </c>
    </row>
    <row r="966" spans="1:16" s="541" customFormat="1" ht="33.75" customHeight="1">
      <c r="A966" s="533">
        <v>257</v>
      </c>
      <c r="B966" s="533" t="s">
        <v>138</v>
      </c>
      <c r="C966" s="533" t="s">
        <v>143</v>
      </c>
      <c r="D966" s="534" t="s">
        <v>1412</v>
      </c>
      <c r="E966" s="535" t="s">
        <v>1413</v>
      </c>
      <c r="F966" s="533" t="s">
        <v>77</v>
      </c>
      <c r="G966" s="536">
        <v>1</v>
      </c>
      <c r="H966" s="570"/>
      <c r="I966" s="537">
        <f>ROUND(G966*H966,2)</f>
        <v>0</v>
      </c>
      <c r="J966" s="538">
        <v>0</v>
      </c>
      <c r="K966" s="536">
        <f>G966*J966</f>
        <v>0</v>
      </c>
      <c r="L966" s="538">
        <v>0</v>
      </c>
      <c r="M966" s="536">
        <f>G966*L966</f>
        <v>0</v>
      </c>
      <c r="N966" s="539">
        <v>21</v>
      </c>
      <c r="O966" s="540">
        <v>16</v>
      </c>
      <c r="P966" s="541" t="s">
        <v>140</v>
      </c>
    </row>
    <row r="967" spans="1:19" s="546" customFormat="1" ht="11.25" customHeight="1">
      <c r="A967" s="542"/>
      <c r="B967" s="542"/>
      <c r="C967" s="542"/>
      <c r="D967" s="546" t="s">
        <v>515</v>
      </c>
      <c r="E967" s="547" t="s">
        <v>137</v>
      </c>
      <c r="G967" s="548">
        <v>1</v>
      </c>
      <c r="P967" s="546">
        <v>2</v>
      </c>
      <c r="Q967" s="546" t="s">
        <v>134</v>
      </c>
      <c r="R967" s="546" t="s">
        <v>516</v>
      </c>
      <c r="S967" s="546" t="s">
        <v>134</v>
      </c>
    </row>
    <row r="968" spans="1:19" s="549" customFormat="1" ht="11.25" customHeight="1">
      <c r="A968" s="542"/>
      <c r="B968" s="542"/>
      <c r="C968" s="542"/>
      <c r="D968" s="549" t="s">
        <v>515</v>
      </c>
      <c r="E968" s="550" t="s">
        <v>517</v>
      </c>
      <c r="G968" s="551">
        <v>1</v>
      </c>
      <c r="P968" s="549">
        <v>2</v>
      </c>
      <c r="Q968" s="549" t="s">
        <v>134</v>
      </c>
      <c r="R968" s="549" t="s">
        <v>516</v>
      </c>
      <c r="S968" s="549" t="s">
        <v>137</v>
      </c>
    </row>
    <row r="969" spans="1:16" s="541" customFormat="1" ht="11.25" customHeight="1">
      <c r="A969" s="533">
        <v>258</v>
      </c>
      <c r="B969" s="533" t="s">
        <v>138</v>
      </c>
      <c r="C969" s="533" t="s">
        <v>143</v>
      </c>
      <c r="D969" s="534" t="s">
        <v>1414</v>
      </c>
      <c r="E969" s="535" t="s">
        <v>1415</v>
      </c>
      <c r="F969" s="533" t="s">
        <v>80</v>
      </c>
      <c r="G969" s="536">
        <v>1</v>
      </c>
      <c r="H969" s="570"/>
      <c r="I969" s="537">
        <f>ROUND(G969*H969,2)</f>
        <v>0</v>
      </c>
      <c r="J969" s="538">
        <v>0</v>
      </c>
      <c r="K969" s="536">
        <f>G969*J969</f>
        <v>0</v>
      </c>
      <c r="L969" s="538">
        <v>0</v>
      </c>
      <c r="M969" s="536">
        <f>G969*L969</f>
        <v>0</v>
      </c>
      <c r="N969" s="539">
        <v>21</v>
      </c>
      <c r="O969" s="540">
        <v>16</v>
      </c>
      <c r="P969" s="541" t="s">
        <v>140</v>
      </c>
    </row>
    <row r="970" spans="1:16" s="541" customFormat="1" ht="22.5" customHeight="1">
      <c r="A970" s="533">
        <v>259</v>
      </c>
      <c r="B970" s="533" t="s">
        <v>138</v>
      </c>
      <c r="C970" s="533" t="s">
        <v>143</v>
      </c>
      <c r="D970" s="534" t="s">
        <v>1416</v>
      </c>
      <c r="E970" s="535" t="s">
        <v>3160</v>
      </c>
      <c r="F970" s="533" t="s">
        <v>80</v>
      </c>
      <c r="G970" s="536">
        <v>8</v>
      </c>
      <c r="H970" s="570"/>
      <c r="I970" s="537">
        <f>ROUND(G970*H970,2)</f>
        <v>0</v>
      </c>
      <c r="J970" s="538">
        <v>0</v>
      </c>
      <c r="K970" s="536">
        <f>G970*J970</f>
        <v>0</v>
      </c>
      <c r="L970" s="538">
        <v>0</v>
      </c>
      <c r="M970" s="536">
        <f>G970*L970</f>
        <v>0</v>
      </c>
      <c r="N970" s="539">
        <v>21</v>
      </c>
      <c r="O970" s="540">
        <v>16</v>
      </c>
      <c r="P970" s="541" t="s">
        <v>140</v>
      </c>
    </row>
    <row r="971" spans="1:19" s="546" customFormat="1" ht="11.25" customHeight="1">
      <c r="A971" s="542"/>
      <c r="B971" s="542"/>
      <c r="C971" s="542"/>
      <c r="D971" s="546" t="s">
        <v>515</v>
      </c>
      <c r="E971" s="547" t="s">
        <v>135</v>
      </c>
      <c r="G971" s="548">
        <v>8</v>
      </c>
      <c r="P971" s="546">
        <v>2</v>
      </c>
      <c r="Q971" s="546" t="s">
        <v>134</v>
      </c>
      <c r="R971" s="546" t="s">
        <v>516</v>
      </c>
      <c r="S971" s="546" t="s">
        <v>134</v>
      </c>
    </row>
    <row r="972" spans="1:19" s="549" customFormat="1" ht="11.25" customHeight="1">
      <c r="A972" s="542"/>
      <c r="B972" s="542"/>
      <c r="C972" s="542"/>
      <c r="D972" s="549" t="s">
        <v>515</v>
      </c>
      <c r="E972" s="550" t="s">
        <v>517</v>
      </c>
      <c r="G972" s="551">
        <v>8</v>
      </c>
      <c r="P972" s="549">
        <v>2</v>
      </c>
      <c r="Q972" s="549" t="s">
        <v>134</v>
      </c>
      <c r="R972" s="549" t="s">
        <v>516</v>
      </c>
      <c r="S972" s="549" t="s">
        <v>137</v>
      </c>
    </row>
    <row r="973" spans="1:16" s="541" customFormat="1" ht="22.5" customHeight="1">
      <c r="A973" s="533">
        <v>260</v>
      </c>
      <c r="B973" s="533" t="s">
        <v>138</v>
      </c>
      <c r="C973" s="533" t="s">
        <v>143</v>
      </c>
      <c r="D973" s="534" t="s">
        <v>1417</v>
      </c>
      <c r="E973" s="535" t="s">
        <v>1418</v>
      </c>
      <c r="F973" s="533" t="s">
        <v>77</v>
      </c>
      <c r="G973" s="536">
        <v>2</v>
      </c>
      <c r="H973" s="570"/>
      <c r="I973" s="537">
        <f>ROUND(G973*H973,2)</f>
        <v>0</v>
      </c>
      <c r="J973" s="538">
        <v>0</v>
      </c>
      <c r="K973" s="536">
        <f>G973*J973</f>
        <v>0</v>
      </c>
      <c r="L973" s="538">
        <v>0</v>
      </c>
      <c r="M973" s="536">
        <f>G973*L973</f>
        <v>0</v>
      </c>
      <c r="N973" s="539">
        <v>21</v>
      </c>
      <c r="O973" s="540">
        <v>16</v>
      </c>
      <c r="P973" s="541" t="s">
        <v>140</v>
      </c>
    </row>
    <row r="974" spans="1:19" s="546" customFormat="1" ht="11.25" customHeight="1">
      <c r="A974" s="542"/>
      <c r="B974" s="542"/>
      <c r="C974" s="542"/>
      <c r="D974" s="546" t="s">
        <v>515</v>
      </c>
      <c r="E974" s="547" t="s">
        <v>140</v>
      </c>
      <c r="G974" s="548">
        <v>2</v>
      </c>
      <c r="P974" s="546">
        <v>2</v>
      </c>
      <c r="Q974" s="546" t="s">
        <v>134</v>
      </c>
      <c r="R974" s="546" t="s">
        <v>516</v>
      </c>
      <c r="S974" s="546" t="s">
        <v>134</v>
      </c>
    </row>
    <row r="975" spans="1:19" s="549" customFormat="1" ht="11.25" customHeight="1">
      <c r="A975" s="542"/>
      <c r="B975" s="542"/>
      <c r="C975" s="542"/>
      <c r="D975" s="549" t="s">
        <v>515</v>
      </c>
      <c r="E975" s="550" t="s">
        <v>517</v>
      </c>
      <c r="G975" s="551">
        <v>2</v>
      </c>
      <c r="P975" s="549">
        <v>2</v>
      </c>
      <c r="Q975" s="549" t="s">
        <v>134</v>
      </c>
      <c r="R975" s="549" t="s">
        <v>516</v>
      </c>
      <c r="S975" s="549" t="s">
        <v>137</v>
      </c>
    </row>
    <row r="976" spans="1:16" s="541" customFormat="1" ht="22.5" customHeight="1">
      <c r="A976" s="533">
        <v>261</v>
      </c>
      <c r="B976" s="533" t="s">
        <v>138</v>
      </c>
      <c r="C976" s="533" t="s">
        <v>143</v>
      </c>
      <c r="D976" s="534" t="s">
        <v>1419</v>
      </c>
      <c r="E976" s="535" t="s">
        <v>1420</v>
      </c>
      <c r="F976" s="533" t="s">
        <v>77</v>
      </c>
      <c r="G976" s="536">
        <v>1</v>
      </c>
      <c r="H976" s="570"/>
      <c r="I976" s="537">
        <f>ROUND(G976*H976,2)</f>
        <v>0</v>
      </c>
      <c r="J976" s="538">
        <v>0</v>
      </c>
      <c r="K976" s="536">
        <f>G976*J976</f>
        <v>0</v>
      </c>
      <c r="L976" s="538">
        <v>0</v>
      </c>
      <c r="M976" s="536">
        <f>G976*L976</f>
        <v>0</v>
      </c>
      <c r="N976" s="539">
        <v>21</v>
      </c>
      <c r="O976" s="540">
        <v>16</v>
      </c>
      <c r="P976" s="541" t="s">
        <v>140</v>
      </c>
    </row>
    <row r="977" spans="1:19" s="546" customFormat="1" ht="11.25" customHeight="1">
      <c r="A977" s="542"/>
      <c r="B977" s="542"/>
      <c r="C977" s="542"/>
      <c r="D977" s="546" t="s">
        <v>515</v>
      </c>
      <c r="E977" s="547" t="s">
        <v>137</v>
      </c>
      <c r="G977" s="548">
        <v>1</v>
      </c>
      <c r="P977" s="546">
        <v>2</v>
      </c>
      <c r="Q977" s="546" t="s">
        <v>134</v>
      </c>
      <c r="R977" s="546" t="s">
        <v>516</v>
      </c>
      <c r="S977" s="546" t="s">
        <v>134</v>
      </c>
    </row>
    <row r="978" spans="1:19" s="549" customFormat="1" ht="11.25" customHeight="1">
      <c r="A978" s="542"/>
      <c r="B978" s="542"/>
      <c r="C978" s="542"/>
      <c r="D978" s="549" t="s">
        <v>515</v>
      </c>
      <c r="E978" s="550" t="s">
        <v>517</v>
      </c>
      <c r="G978" s="551">
        <v>1</v>
      </c>
      <c r="P978" s="549">
        <v>2</v>
      </c>
      <c r="Q978" s="549" t="s">
        <v>134</v>
      </c>
      <c r="R978" s="549" t="s">
        <v>516</v>
      </c>
      <c r="S978" s="549" t="s">
        <v>137</v>
      </c>
    </row>
    <row r="979" spans="1:16" s="541" customFormat="1" ht="22.5" customHeight="1">
      <c r="A979" s="533">
        <v>262</v>
      </c>
      <c r="B979" s="533" t="s">
        <v>138</v>
      </c>
      <c r="C979" s="533" t="s">
        <v>143</v>
      </c>
      <c r="D979" s="534" t="s">
        <v>1421</v>
      </c>
      <c r="E979" s="535" t="s">
        <v>1422</v>
      </c>
      <c r="F979" s="533" t="s">
        <v>77</v>
      </c>
      <c r="G979" s="536">
        <v>1</v>
      </c>
      <c r="H979" s="570"/>
      <c r="I979" s="537">
        <f>ROUND(G979*H979,2)</f>
        <v>0</v>
      </c>
      <c r="J979" s="538">
        <v>0</v>
      </c>
      <c r="K979" s="536">
        <f>G979*J979</f>
        <v>0</v>
      </c>
      <c r="L979" s="538">
        <v>0</v>
      </c>
      <c r="M979" s="536">
        <f>G979*L979</f>
        <v>0</v>
      </c>
      <c r="N979" s="539">
        <v>21</v>
      </c>
      <c r="O979" s="540">
        <v>16</v>
      </c>
      <c r="P979" s="541" t="s">
        <v>140</v>
      </c>
    </row>
    <row r="980" spans="1:19" s="546" customFormat="1" ht="11.25" customHeight="1">
      <c r="A980" s="542"/>
      <c r="B980" s="542"/>
      <c r="C980" s="542"/>
      <c r="D980" s="546" t="s">
        <v>515</v>
      </c>
      <c r="E980" s="547" t="s">
        <v>137</v>
      </c>
      <c r="G980" s="548">
        <v>1</v>
      </c>
      <c r="P980" s="546">
        <v>2</v>
      </c>
      <c r="Q980" s="546" t="s">
        <v>134</v>
      </c>
      <c r="R980" s="546" t="s">
        <v>516</v>
      </c>
      <c r="S980" s="546" t="s">
        <v>134</v>
      </c>
    </row>
    <row r="981" spans="1:19" s="549" customFormat="1" ht="11.25" customHeight="1">
      <c r="A981" s="542"/>
      <c r="B981" s="542"/>
      <c r="C981" s="542"/>
      <c r="D981" s="549" t="s">
        <v>515</v>
      </c>
      <c r="E981" s="550" t="s">
        <v>517</v>
      </c>
      <c r="G981" s="551">
        <v>1</v>
      </c>
      <c r="P981" s="549">
        <v>2</v>
      </c>
      <c r="Q981" s="549" t="s">
        <v>134</v>
      </c>
      <c r="R981" s="549" t="s">
        <v>516</v>
      </c>
      <c r="S981" s="549" t="s">
        <v>137</v>
      </c>
    </row>
    <row r="982" spans="1:16" s="541" customFormat="1" ht="22.5" customHeight="1">
      <c r="A982" s="533">
        <v>263</v>
      </c>
      <c r="B982" s="533" t="s">
        <v>138</v>
      </c>
      <c r="C982" s="533" t="s">
        <v>143</v>
      </c>
      <c r="D982" s="534" t="s">
        <v>1423</v>
      </c>
      <c r="E982" s="535" t="s">
        <v>1424</v>
      </c>
      <c r="F982" s="533" t="s">
        <v>77</v>
      </c>
      <c r="G982" s="536">
        <v>2</v>
      </c>
      <c r="H982" s="570"/>
      <c r="I982" s="537">
        <f>ROUND(G982*H982,2)</f>
        <v>0</v>
      </c>
      <c r="J982" s="538">
        <v>0</v>
      </c>
      <c r="K982" s="536">
        <f>G982*J982</f>
        <v>0</v>
      </c>
      <c r="L982" s="538">
        <v>0</v>
      </c>
      <c r="M982" s="536">
        <f>G982*L982</f>
        <v>0</v>
      </c>
      <c r="N982" s="539">
        <v>21</v>
      </c>
      <c r="O982" s="540">
        <v>16</v>
      </c>
      <c r="P982" s="541" t="s">
        <v>140</v>
      </c>
    </row>
    <row r="983" spans="1:19" s="546" customFormat="1" ht="11.25" customHeight="1">
      <c r="A983" s="542"/>
      <c r="B983" s="542"/>
      <c r="C983" s="542"/>
      <c r="D983" s="546" t="s">
        <v>515</v>
      </c>
      <c r="E983" s="547" t="s">
        <v>140</v>
      </c>
      <c r="G983" s="548">
        <v>2</v>
      </c>
      <c r="P983" s="546">
        <v>2</v>
      </c>
      <c r="Q983" s="546" t="s">
        <v>134</v>
      </c>
      <c r="R983" s="546" t="s">
        <v>516</v>
      </c>
      <c r="S983" s="546" t="s">
        <v>134</v>
      </c>
    </row>
    <row r="984" spans="1:19" s="549" customFormat="1" ht="11.25" customHeight="1">
      <c r="A984" s="542"/>
      <c r="B984" s="542"/>
      <c r="C984" s="542"/>
      <c r="D984" s="549" t="s">
        <v>515</v>
      </c>
      <c r="E984" s="550" t="s">
        <v>517</v>
      </c>
      <c r="G984" s="551">
        <v>2</v>
      </c>
      <c r="P984" s="549">
        <v>2</v>
      </c>
      <c r="Q984" s="549" t="s">
        <v>134</v>
      </c>
      <c r="R984" s="549" t="s">
        <v>516</v>
      </c>
      <c r="S984" s="549" t="s">
        <v>137</v>
      </c>
    </row>
    <row r="985" spans="1:16" s="541" customFormat="1" ht="33.75" customHeight="1">
      <c r="A985" s="533">
        <v>264</v>
      </c>
      <c r="B985" s="533" t="s">
        <v>138</v>
      </c>
      <c r="C985" s="533" t="s">
        <v>143</v>
      </c>
      <c r="D985" s="534" t="s">
        <v>1425</v>
      </c>
      <c r="E985" s="535" t="s">
        <v>1426</v>
      </c>
      <c r="F985" s="533" t="s">
        <v>77</v>
      </c>
      <c r="G985" s="536">
        <v>1</v>
      </c>
      <c r="H985" s="570"/>
      <c r="I985" s="537">
        <f>ROUND(G985*H985,2)</f>
        <v>0</v>
      </c>
      <c r="J985" s="538">
        <v>0</v>
      </c>
      <c r="K985" s="536">
        <f>G985*J985</f>
        <v>0</v>
      </c>
      <c r="L985" s="538">
        <v>0</v>
      </c>
      <c r="M985" s="536">
        <f>G985*L985</f>
        <v>0</v>
      </c>
      <c r="N985" s="539">
        <v>21</v>
      </c>
      <c r="O985" s="540">
        <v>16</v>
      </c>
      <c r="P985" s="541" t="s">
        <v>140</v>
      </c>
    </row>
    <row r="986" spans="1:19" s="546" customFormat="1" ht="11.25" customHeight="1">
      <c r="A986" s="542"/>
      <c r="B986" s="542"/>
      <c r="C986" s="542"/>
      <c r="D986" s="546" t="s">
        <v>515</v>
      </c>
      <c r="E986" s="547" t="s">
        <v>137</v>
      </c>
      <c r="G986" s="548">
        <v>1</v>
      </c>
      <c r="P986" s="546">
        <v>2</v>
      </c>
      <c r="Q986" s="546" t="s">
        <v>134</v>
      </c>
      <c r="R986" s="546" t="s">
        <v>516</v>
      </c>
      <c r="S986" s="546" t="s">
        <v>134</v>
      </c>
    </row>
    <row r="987" spans="1:19" s="549" customFormat="1" ht="11.25" customHeight="1">
      <c r="A987" s="542"/>
      <c r="B987" s="542"/>
      <c r="C987" s="542"/>
      <c r="D987" s="549" t="s">
        <v>515</v>
      </c>
      <c r="E987" s="550" t="s">
        <v>517</v>
      </c>
      <c r="G987" s="551">
        <v>1</v>
      </c>
      <c r="P987" s="549">
        <v>2</v>
      </c>
      <c r="Q987" s="549" t="s">
        <v>134</v>
      </c>
      <c r="R987" s="549" t="s">
        <v>516</v>
      </c>
      <c r="S987" s="549" t="s">
        <v>137</v>
      </c>
    </row>
    <row r="988" spans="1:16" s="541" customFormat="1" ht="22.5" customHeight="1">
      <c r="A988" s="533">
        <v>265</v>
      </c>
      <c r="B988" s="533" t="s">
        <v>138</v>
      </c>
      <c r="C988" s="533" t="s">
        <v>79</v>
      </c>
      <c r="D988" s="534" t="s">
        <v>1427</v>
      </c>
      <c r="E988" s="535" t="s">
        <v>1428</v>
      </c>
      <c r="F988" s="533" t="s">
        <v>15</v>
      </c>
      <c r="G988" s="536">
        <v>33.05</v>
      </c>
      <c r="H988" s="570"/>
      <c r="I988" s="537">
        <f>ROUND(G988*H988,2)</f>
        <v>0</v>
      </c>
      <c r="J988" s="538">
        <v>6E-05</v>
      </c>
      <c r="K988" s="536">
        <f>G988*J988</f>
        <v>0.001983</v>
      </c>
      <c r="L988" s="538">
        <v>0</v>
      </c>
      <c r="M988" s="536">
        <f>G988*L988</f>
        <v>0</v>
      </c>
      <c r="N988" s="539">
        <v>21</v>
      </c>
      <c r="O988" s="540">
        <v>16</v>
      </c>
      <c r="P988" s="541" t="s">
        <v>140</v>
      </c>
    </row>
    <row r="989" spans="1:19" s="546" customFormat="1" ht="11.25" customHeight="1">
      <c r="A989" s="542"/>
      <c r="B989" s="542"/>
      <c r="C989" s="542"/>
      <c r="D989" s="546" t="s">
        <v>515</v>
      </c>
      <c r="E989" s="547" t="s">
        <v>1429</v>
      </c>
      <c r="G989" s="548">
        <v>33.05</v>
      </c>
      <c r="P989" s="546">
        <v>2</v>
      </c>
      <c r="Q989" s="546" t="s">
        <v>134</v>
      </c>
      <c r="R989" s="546" t="s">
        <v>516</v>
      </c>
      <c r="S989" s="546" t="s">
        <v>134</v>
      </c>
    </row>
    <row r="990" spans="1:19" s="549" customFormat="1" ht="11.25" customHeight="1">
      <c r="A990" s="542"/>
      <c r="B990" s="542"/>
      <c r="C990" s="542"/>
      <c r="D990" s="549" t="s">
        <v>515</v>
      </c>
      <c r="E990" s="550" t="s">
        <v>517</v>
      </c>
      <c r="G990" s="551">
        <v>33.05</v>
      </c>
      <c r="P990" s="549">
        <v>2</v>
      </c>
      <c r="Q990" s="549" t="s">
        <v>134</v>
      </c>
      <c r="R990" s="549" t="s">
        <v>516</v>
      </c>
      <c r="S990" s="549" t="s">
        <v>137</v>
      </c>
    </row>
    <row r="991" spans="1:16" s="541" customFormat="1" ht="22.5" customHeight="1">
      <c r="A991" s="533">
        <v>266</v>
      </c>
      <c r="B991" s="533" t="s">
        <v>138</v>
      </c>
      <c r="C991" s="533" t="s">
        <v>79</v>
      </c>
      <c r="D991" s="534" t="s">
        <v>1430</v>
      </c>
      <c r="E991" s="535" t="s">
        <v>1431</v>
      </c>
      <c r="F991" s="533" t="s">
        <v>15</v>
      </c>
      <c r="G991" s="536">
        <v>50.45</v>
      </c>
      <c r="H991" s="570"/>
      <c r="I991" s="537">
        <f>ROUND(G991*H991,2)</f>
        <v>0</v>
      </c>
      <c r="J991" s="538">
        <v>0.00011</v>
      </c>
      <c r="K991" s="536">
        <f>G991*J991</f>
        <v>0.005549500000000001</v>
      </c>
      <c r="L991" s="538">
        <v>0</v>
      </c>
      <c r="M991" s="536">
        <f>G991*L991</f>
        <v>0</v>
      </c>
      <c r="N991" s="539">
        <v>21</v>
      </c>
      <c r="O991" s="540">
        <v>16</v>
      </c>
      <c r="P991" s="541" t="s">
        <v>140</v>
      </c>
    </row>
    <row r="992" spans="1:19" s="546" customFormat="1" ht="11.25" customHeight="1">
      <c r="A992" s="542"/>
      <c r="B992" s="542"/>
      <c r="C992" s="542"/>
      <c r="D992" s="546" t="s">
        <v>515</v>
      </c>
      <c r="E992" s="547" t="s">
        <v>1432</v>
      </c>
      <c r="G992" s="548">
        <v>50.45</v>
      </c>
      <c r="P992" s="546">
        <v>2</v>
      </c>
      <c r="Q992" s="546" t="s">
        <v>134</v>
      </c>
      <c r="R992" s="546" t="s">
        <v>516</v>
      </c>
      <c r="S992" s="546" t="s">
        <v>134</v>
      </c>
    </row>
    <row r="993" spans="1:19" s="549" customFormat="1" ht="11.25" customHeight="1">
      <c r="A993" s="542"/>
      <c r="B993" s="542"/>
      <c r="C993" s="542"/>
      <c r="D993" s="549" t="s">
        <v>515</v>
      </c>
      <c r="E993" s="550" t="s">
        <v>517</v>
      </c>
      <c r="G993" s="551">
        <v>50.45</v>
      </c>
      <c r="P993" s="549">
        <v>2</v>
      </c>
      <c r="Q993" s="549" t="s">
        <v>134</v>
      </c>
      <c r="R993" s="549" t="s">
        <v>516</v>
      </c>
      <c r="S993" s="549" t="s">
        <v>137</v>
      </c>
    </row>
    <row r="994" spans="1:16" s="541" customFormat="1" ht="22.5" customHeight="1">
      <c r="A994" s="533">
        <v>267</v>
      </c>
      <c r="B994" s="533" t="s">
        <v>138</v>
      </c>
      <c r="C994" s="533" t="s">
        <v>143</v>
      </c>
      <c r="D994" s="534" t="s">
        <v>1435</v>
      </c>
      <c r="E994" s="535" t="s">
        <v>1436</v>
      </c>
      <c r="F994" s="533" t="s">
        <v>77</v>
      </c>
      <c r="G994" s="536">
        <v>1</v>
      </c>
      <c r="H994" s="570"/>
      <c r="I994" s="537">
        <f>ROUND(G994*H994,2)</f>
        <v>0</v>
      </c>
      <c r="J994" s="538">
        <v>0</v>
      </c>
      <c r="K994" s="536">
        <f>G994*J994</f>
        <v>0</v>
      </c>
      <c r="L994" s="538">
        <v>0</v>
      </c>
      <c r="M994" s="536">
        <f>G994*L994</f>
        <v>0</v>
      </c>
      <c r="N994" s="539">
        <v>21</v>
      </c>
      <c r="O994" s="540">
        <v>16</v>
      </c>
      <c r="P994" s="541" t="s">
        <v>140</v>
      </c>
    </row>
    <row r="995" spans="1:19" s="546" customFormat="1" ht="11.25" customHeight="1">
      <c r="A995" s="542"/>
      <c r="B995" s="542"/>
      <c r="C995" s="542"/>
      <c r="D995" s="546" t="s">
        <v>515</v>
      </c>
      <c r="E995" s="547" t="s">
        <v>137</v>
      </c>
      <c r="G995" s="548">
        <v>1</v>
      </c>
      <c r="P995" s="546">
        <v>2</v>
      </c>
      <c r="Q995" s="546" t="s">
        <v>134</v>
      </c>
      <c r="R995" s="546" t="s">
        <v>516</v>
      </c>
      <c r="S995" s="546" t="s">
        <v>134</v>
      </c>
    </row>
    <row r="996" spans="1:19" s="549" customFormat="1" ht="11.25" customHeight="1">
      <c r="A996" s="542"/>
      <c r="B996" s="542"/>
      <c r="C996" s="542"/>
      <c r="D996" s="549" t="s">
        <v>515</v>
      </c>
      <c r="E996" s="550" t="s">
        <v>517</v>
      </c>
      <c r="G996" s="551">
        <v>1</v>
      </c>
      <c r="P996" s="549">
        <v>2</v>
      </c>
      <c r="Q996" s="549" t="s">
        <v>134</v>
      </c>
      <c r="R996" s="549" t="s">
        <v>516</v>
      </c>
      <c r="S996" s="549" t="s">
        <v>137</v>
      </c>
    </row>
    <row r="997" spans="1:16" s="541" customFormat="1" ht="22.5" customHeight="1">
      <c r="A997" s="533">
        <v>268</v>
      </c>
      <c r="B997" s="533" t="s">
        <v>138</v>
      </c>
      <c r="C997" s="533" t="s">
        <v>143</v>
      </c>
      <c r="D997" s="534" t="s">
        <v>1433</v>
      </c>
      <c r="E997" s="535" t="s">
        <v>1434</v>
      </c>
      <c r="F997" s="533" t="s">
        <v>77</v>
      </c>
      <c r="G997" s="536">
        <v>1</v>
      </c>
      <c r="H997" s="570"/>
      <c r="I997" s="537">
        <f>ROUND(G997*H997,2)</f>
        <v>0</v>
      </c>
      <c r="J997" s="538">
        <v>0</v>
      </c>
      <c r="K997" s="536">
        <f>G997*J997</f>
        <v>0</v>
      </c>
      <c r="L997" s="538">
        <v>0</v>
      </c>
      <c r="M997" s="536">
        <f>G997*L997</f>
        <v>0</v>
      </c>
      <c r="N997" s="539">
        <v>21</v>
      </c>
      <c r="O997" s="540">
        <v>16</v>
      </c>
      <c r="P997" s="541" t="s">
        <v>140</v>
      </c>
    </row>
    <row r="998" spans="1:19" s="546" customFormat="1" ht="11.25" customHeight="1">
      <c r="A998" s="542"/>
      <c r="B998" s="542"/>
      <c r="C998" s="542"/>
      <c r="D998" s="546" t="s">
        <v>515</v>
      </c>
      <c r="E998" s="547" t="s">
        <v>137</v>
      </c>
      <c r="G998" s="548">
        <v>1</v>
      </c>
      <c r="P998" s="546">
        <v>2</v>
      </c>
      <c r="Q998" s="546" t="s">
        <v>134</v>
      </c>
      <c r="R998" s="546" t="s">
        <v>516</v>
      </c>
      <c r="S998" s="546" t="s">
        <v>134</v>
      </c>
    </row>
    <row r="999" spans="1:19" s="549" customFormat="1" ht="11.25" customHeight="1">
      <c r="A999" s="542"/>
      <c r="B999" s="542"/>
      <c r="C999" s="542"/>
      <c r="D999" s="549" t="s">
        <v>515</v>
      </c>
      <c r="E999" s="550" t="s">
        <v>517</v>
      </c>
      <c r="G999" s="551">
        <v>1</v>
      </c>
      <c r="P999" s="549">
        <v>2</v>
      </c>
      <c r="Q999" s="549" t="s">
        <v>134</v>
      </c>
      <c r="R999" s="549" t="s">
        <v>516</v>
      </c>
      <c r="S999" s="549" t="s">
        <v>137</v>
      </c>
    </row>
    <row r="1000" spans="1:16" s="541" customFormat="1" ht="22.5" customHeight="1">
      <c r="A1000" s="533">
        <v>269</v>
      </c>
      <c r="B1000" s="533" t="s">
        <v>138</v>
      </c>
      <c r="C1000" s="533" t="s">
        <v>143</v>
      </c>
      <c r="D1000" s="534" t="s">
        <v>1437</v>
      </c>
      <c r="E1000" s="535" t="s">
        <v>1438</v>
      </c>
      <c r="F1000" s="533" t="s">
        <v>77</v>
      </c>
      <c r="G1000" s="536">
        <v>1</v>
      </c>
      <c r="H1000" s="570"/>
      <c r="I1000" s="537">
        <f>ROUND(G1000*H1000,2)</f>
        <v>0</v>
      </c>
      <c r="J1000" s="538">
        <v>0</v>
      </c>
      <c r="K1000" s="536">
        <f>G1000*J1000</f>
        <v>0</v>
      </c>
      <c r="L1000" s="538">
        <v>0</v>
      </c>
      <c r="M1000" s="536">
        <f>G1000*L1000</f>
        <v>0</v>
      </c>
      <c r="N1000" s="539">
        <v>21</v>
      </c>
      <c r="O1000" s="540">
        <v>16</v>
      </c>
      <c r="P1000" s="541" t="s">
        <v>140</v>
      </c>
    </row>
    <row r="1001" spans="1:19" s="546" customFormat="1" ht="11.25" customHeight="1">
      <c r="A1001" s="542"/>
      <c r="B1001" s="542"/>
      <c r="C1001" s="542"/>
      <c r="D1001" s="546" t="s">
        <v>515</v>
      </c>
      <c r="E1001" s="547" t="s">
        <v>137</v>
      </c>
      <c r="G1001" s="548">
        <v>1</v>
      </c>
      <c r="P1001" s="546">
        <v>2</v>
      </c>
      <c r="Q1001" s="546" t="s">
        <v>134</v>
      </c>
      <c r="R1001" s="546" t="s">
        <v>516</v>
      </c>
      <c r="S1001" s="546" t="s">
        <v>134</v>
      </c>
    </row>
    <row r="1002" spans="1:19" s="549" customFormat="1" ht="11.25" customHeight="1">
      <c r="A1002" s="542"/>
      <c r="B1002" s="542"/>
      <c r="C1002" s="542"/>
      <c r="D1002" s="549" t="s">
        <v>515</v>
      </c>
      <c r="E1002" s="550" t="s">
        <v>517</v>
      </c>
      <c r="G1002" s="551">
        <v>1</v>
      </c>
      <c r="P1002" s="549">
        <v>2</v>
      </c>
      <c r="Q1002" s="549" t="s">
        <v>134</v>
      </c>
      <c r="R1002" s="549" t="s">
        <v>516</v>
      </c>
      <c r="S1002" s="549" t="s">
        <v>137</v>
      </c>
    </row>
    <row r="1003" spans="1:16" s="541" customFormat="1" ht="22.5" customHeight="1">
      <c r="A1003" s="533">
        <v>270</v>
      </c>
      <c r="B1003" s="533" t="s">
        <v>138</v>
      </c>
      <c r="C1003" s="533" t="s">
        <v>143</v>
      </c>
      <c r="D1003" s="534" t="s">
        <v>1439</v>
      </c>
      <c r="E1003" s="535" t="s">
        <v>1440</v>
      </c>
      <c r="F1003" s="533" t="s">
        <v>77</v>
      </c>
      <c r="G1003" s="536">
        <v>2</v>
      </c>
      <c r="H1003" s="570"/>
      <c r="I1003" s="537">
        <f>ROUND(G1003*H1003,2)</f>
        <v>0</v>
      </c>
      <c r="J1003" s="538">
        <v>0</v>
      </c>
      <c r="K1003" s="536">
        <f>G1003*J1003</f>
        <v>0</v>
      </c>
      <c r="L1003" s="538">
        <v>0</v>
      </c>
      <c r="M1003" s="536">
        <f>G1003*L1003</f>
        <v>0</v>
      </c>
      <c r="N1003" s="539">
        <v>21</v>
      </c>
      <c r="O1003" s="540">
        <v>16</v>
      </c>
      <c r="P1003" s="541" t="s">
        <v>140</v>
      </c>
    </row>
    <row r="1004" spans="1:19" s="546" customFormat="1" ht="11.25" customHeight="1">
      <c r="A1004" s="542"/>
      <c r="B1004" s="542"/>
      <c r="C1004" s="542"/>
      <c r="D1004" s="546" t="s">
        <v>515</v>
      </c>
      <c r="E1004" s="547" t="s">
        <v>140</v>
      </c>
      <c r="G1004" s="548">
        <v>2</v>
      </c>
      <c r="P1004" s="546">
        <v>2</v>
      </c>
      <c r="Q1004" s="546" t="s">
        <v>134</v>
      </c>
      <c r="R1004" s="546" t="s">
        <v>516</v>
      </c>
      <c r="S1004" s="546" t="s">
        <v>134</v>
      </c>
    </row>
    <row r="1005" spans="1:19" s="549" customFormat="1" ht="11.25" customHeight="1">
      <c r="A1005" s="542"/>
      <c r="B1005" s="542"/>
      <c r="C1005" s="542"/>
      <c r="D1005" s="549" t="s">
        <v>515</v>
      </c>
      <c r="E1005" s="550" t="s">
        <v>517</v>
      </c>
      <c r="G1005" s="551">
        <v>2</v>
      </c>
      <c r="P1005" s="549">
        <v>2</v>
      </c>
      <c r="Q1005" s="549" t="s">
        <v>134</v>
      </c>
      <c r="R1005" s="549" t="s">
        <v>516</v>
      </c>
      <c r="S1005" s="549" t="s">
        <v>137</v>
      </c>
    </row>
    <row r="1006" spans="1:16" s="541" customFormat="1" ht="22.5" customHeight="1">
      <c r="A1006" s="533">
        <v>271</v>
      </c>
      <c r="B1006" s="533" t="s">
        <v>138</v>
      </c>
      <c r="C1006" s="533" t="s">
        <v>143</v>
      </c>
      <c r="D1006" s="534" t="s">
        <v>1441</v>
      </c>
      <c r="E1006" s="535" t="s">
        <v>1442</v>
      </c>
      <c r="F1006" s="533" t="s">
        <v>77</v>
      </c>
      <c r="G1006" s="536">
        <v>23</v>
      </c>
      <c r="H1006" s="570"/>
      <c r="I1006" s="537">
        <f>ROUND(G1006*H1006,2)</f>
        <v>0</v>
      </c>
      <c r="J1006" s="538">
        <v>0</v>
      </c>
      <c r="K1006" s="536">
        <f>G1006*J1006</f>
        <v>0</v>
      </c>
      <c r="L1006" s="538">
        <v>0</v>
      </c>
      <c r="M1006" s="536">
        <f>G1006*L1006</f>
        <v>0</v>
      </c>
      <c r="N1006" s="539">
        <v>21</v>
      </c>
      <c r="O1006" s="540">
        <v>16</v>
      </c>
      <c r="P1006" s="541" t="s">
        <v>140</v>
      </c>
    </row>
    <row r="1007" spans="1:19" s="546" customFormat="1" ht="11.25" customHeight="1">
      <c r="A1007" s="542"/>
      <c r="B1007" s="542"/>
      <c r="C1007" s="542"/>
      <c r="D1007" s="546" t="s">
        <v>515</v>
      </c>
      <c r="E1007" s="547" t="s">
        <v>1443</v>
      </c>
      <c r="G1007" s="548">
        <v>23</v>
      </c>
      <c r="P1007" s="546">
        <v>2</v>
      </c>
      <c r="Q1007" s="546" t="s">
        <v>134</v>
      </c>
      <c r="R1007" s="546" t="s">
        <v>516</v>
      </c>
      <c r="S1007" s="546" t="s">
        <v>134</v>
      </c>
    </row>
    <row r="1008" spans="1:19" s="549" customFormat="1" ht="11.25" customHeight="1">
      <c r="A1008" s="542"/>
      <c r="B1008" s="542"/>
      <c r="C1008" s="542"/>
      <c r="D1008" s="549" t="s">
        <v>515</v>
      </c>
      <c r="E1008" s="550" t="s">
        <v>517</v>
      </c>
      <c r="G1008" s="551">
        <v>23</v>
      </c>
      <c r="P1008" s="549">
        <v>2</v>
      </c>
      <c r="Q1008" s="549" t="s">
        <v>134</v>
      </c>
      <c r="R1008" s="549" t="s">
        <v>516</v>
      </c>
      <c r="S1008" s="549" t="s">
        <v>137</v>
      </c>
    </row>
    <row r="1009" spans="1:16" s="541" customFormat="1" ht="22.5" customHeight="1">
      <c r="A1009" s="533">
        <v>272</v>
      </c>
      <c r="B1009" s="533" t="s">
        <v>138</v>
      </c>
      <c r="C1009" s="533" t="s">
        <v>143</v>
      </c>
      <c r="D1009" s="534" t="s">
        <v>1444</v>
      </c>
      <c r="E1009" s="535" t="s">
        <v>1445</v>
      </c>
      <c r="F1009" s="533" t="s">
        <v>77</v>
      </c>
      <c r="G1009" s="536">
        <v>1</v>
      </c>
      <c r="H1009" s="570"/>
      <c r="I1009" s="537">
        <f>ROUND(G1009*H1009,2)</f>
        <v>0</v>
      </c>
      <c r="J1009" s="538">
        <v>0</v>
      </c>
      <c r="K1009" s="536">
        <f>G1009*J1009</f>
        <v>0</v>
      </c>
      <c r="L1009" s="538">
        <v>0</v>
      </c>
      <c r="M1009" s="536">
        <f>G1009*L1009</f>
        <v>0</v>
      </c>
      <c r="N1009" s="539">
        <v>21</v>
      </c>
      <c r="O1009" s="540">
        <v>16</v>
      </c>
      <c r="P1009" s="541" t="s">
        <v>140</v>
      </c>
    </row>
    <row r="1010" spans="1:19" s="546" customFormat="1" ht="11.25" customHeight="1">
      <c r="A1010" s="542"/>
      <c r="B1010" s="542"/>
      <c r="C1010" s="542"/>
      <c r="D1010" s="546" t="s">
        <v>515</v>
      </c>
      <c r="E1010" s="547" t="s">
        <v>137</v>
      </c>
      <c r="G1010" s="548">
        <v>1</v>
      </c>
      <c r="P1010" s="546">
        <v>2</v>
      </c>
      <c r="Q1010" s="546" t="s">
        <v>134</v>
      </c>
      <c r="R1010" s="546" t="s">
        <v>516</v>
      </c>
      <c r="S1010" s="546" t="s">
        <v>134</v>
      </c>
    </row>
    <row r="1011" spans="1:19" s="549" customFormat="1" ht="11.25" customHeight="1">
      <c r="A1011" s="542"/>
      <c r="B1011" s="542"/>
      <c r="C1011" s="542"/>
      <c r="D1011" s="549" t="s">
        <v>515</v>
      </c>
      <c r="E1011" s="550" t="s">
        <v>517</v>
      </c>
      <c r="G1011" s="551">
        <v>1</v>
      </c>
      <c r="P1011" s="549">
        <v>2</v>
      </c>
      <c r="Q1011" s="549" t="s">
        <v>134</v>
      </c>
      <c r="R1011" s="549" t="s">
        <v>516</v>
      </c>
      <c r="S1011" s="549" t="s">
        <v>137</v>
      </c>
    </row>
    <row r="1012" spans="1:16" s="541" customFormat="1" ht="11.25" customHeight="1">
      <c r="A1012" s="533">
        <v>273</v>
      </c>
      <c r="B1012" s="533" t="s">
        <v>138</v>
      </c>
      <c r="C1012" s="533" t="s">
        <v>143</v>
      </c>
      <c r="D1012" s="534" t="s">
        <v>1446</v>
      </c>
      <c r="E1012" s="535" t="s">
        <v>1447</v>
      </c>
      <c r="F1012" s="533" t="s">
        <v>77</v>
      </c>
      <c r="G1012" s="536">
        <v>32</v>
      </c>
      <c r="H1012" s="570"/>
      <c r="I1012" s="537">
        <f>ROUND(G1012*H1012,2)</f>
        <v>0</v>
      </c>
      <c r="J1012" s="538">
        <v>0</v>
      </c>
      <c r="K1012" s="536">
        <f>G1012*J1012</f>
        <v>0</v>
      </c>
      <c r="L1012" s="538">
        <v>0</v>
      </c>
      <c r="M1012" s="536">
        <f>G1012*L1012</f>
        <v>0</v>
      </c>
      <c r="N1012" s="539">
        <v>21</v>
      </c>
      <c r="O1012" s="540">
        <v>16</v>
      </c>
      <c r="P1012" s="541" t="s">
        <v>140</v>
      </c>
    </row>
    <row r="1013" spans="1:19" s="546" customFormat="1" ht="11.25" customHeight="1">
      <c r="A1013" s="542"/>
      <c r="B1013" s="542"/>
      <c r="C1013" s="542"/>
      <c r="D1013" s="546" t="s">
        <v>515</v>
      </c>
      <c r="E1013" s="547" t="s">
        <v>172</v>
      </c>
      <c r="G1013" s="548">
        <v>32</v>
      </c>
      <c r="P1013" s="546">
        <v>2</v>
      </c>
      <c r="Q1013" s="546" t="s">
        <v>134</v>
      </c>
      <c r="R1013" s="546" t="s">
        <v>516</v>
      </c>
      <c r="S1013" s="546" t="s">
        <v>134</v>
      </c>
    </row>
    <row r="1014" spans="1:19" s="549" customFormat="1" ht="11.25" customHeight="1">
      <c r="A1014" s="542"/>
      <c r="B1014" s="542"/>
      <c r="C1014" s="542"/>
      <c r="D1014" s="549" t="s">
        <v>515</v>
      </c>
      <c r="E1014" s="550" t="s">
        <v>517</v>
      </c>
      <c r="G1014" s="551">
        <v>32</v>
      </c>
      <c r="P1014" s="549">
        <v>2</v>
      </c>
      <c r="Q1014" s="549" t="s">
        <v>134</v>
      </c>
      <c r="R1014" s="549" t="s">
        <v>516</v>
      </c>
      <c r="S1014" s="549" t="s">
        <v>137</v>
      </c>
    </row>
    <row r="1015" spans="1:16" s="541" customFormat="1" ht="22.5" customHeight="1">
      <c r="A1015" s="533">
        <v>274</v>
      </c>
      <c r="B1015" s="533" t="s">
        <v>138</v>
      </c>
      <c r="C1015" s="533" t="s">
        <v>143</v>
      </c>
      <c r="D1015" s="534" t="s">
        <v>1448</v>
      </c>
      <c r="E1015" s="535" t="s">
        <v>1449</v>
      </c>
      <c r="F1015" s="533" t="s">
        <v>77</v>
      </c>
      <c r="G1015" s="536">
        <v>1</v>
      </c>
      <c r="H1015" s="570"/>
      <c r="I1015" s="537">
        <f>ROUND(G1015*H1015,2)</f>
        <v>0</v>
      </c>
      <c r="J1015" s="538">
        <v>0</v>
      </c>
      <c r="K1015" s="536">
        <f>G1015*J1015</f>
        <v>0</v>
      </c>
      <c r="L1015" s="538">
        <v>0</v>
      </c>
      <c r="M1015" s="536">
        <f>G1015*L1015</f>
        <v>0</v>
      </c>
      <c r="N1015" s="539">
        <v>21</v>
      </c>
      <c r="O1015" s="540">
        <v>16</v>
      </c>
      <c r="P1015" s="541" t="s">
        <v>140</v>
      </c>
    </row>
    <row r="1016" spans="1:19" s="546" customFormat="1" ht="11.25" customHeight="1">
      <c r="A1016" s="542"/>
      <c r="B1016" s="542"/>
      <c r="C1016" s="542"/>
      <c r="D1016" s="546" t="s">
        <v>515</v>
      </c>
      <c r="E1016" s="547" t="s">
        <v>137</v>
      </c>
      <c r="G1016" s="548">
        <v>1</v>
      </c>
      <c r="P1016" s="546">
        <v>2</v>
      </c>
      <c r="Q1016" s="546" t="s">
        <v>134</v>
      </c>
      <c r="R1016" s="546" t="s">
        <v>516</v>
      </c>
      <c r="S1016" s="546" t="s">
        <v>134</v>
      </c>
    </row>
    <row r="1017" spans="1:19" s="549" customFormat="1" ht="11.25" customHeight="1">
      <c r="A1017" s="542"/>
      <c r="B1017" s="542"/>
      <c r="C1017" s="542"/>
      <c r="D1017" s="549" t="s">
        <v>515</v>
      </c>
      <c r="E1017" s="550" t="s">
        <v>517</v>
      </c>
      <c r="G1017" s="551">
        <v>1</v>
      </c>
      <c r="P1017" s="549">
        <v>2</v>
      </c>
      <c r="Q1017" s="549" t="s">
        <v>134</v>
      </c>
      <c r="R1017" s="549" t="s">
        <v>516</v>
      </c>
      <c r="S1017" s="549" t="s">
        <v>137</v>
      </c>
    </row>
    <row r="1018" spans="1:16" s="541" customFormat="1" ht="22.5" customHeight="1">
      <c r="A1018" s="533">
        <v>275</v>
      </c>
      <c r="B1018" s="533" t="s">
        <v>138</v>
      </c>
      <c r="C1018" s="533" t="s">
        <v>143</v>
      </c>
      <c r="D1018" s="534" t="s">
        <v>1450</v>
      </c>
      <c r="E1018" s="535" t="s">
        <v>1451</v>
      </c>
      <c r="F1018" s="533" t="s">
        <v>77</v>
      </c>
      <c r="G1018" s="536">
        <v>1</v>
      </c>
      <c r="H1018" s="570"/>
      <c r="I1018" s="537">
        <f>ROUND(G1018*H1018,2)</f>
        <v>0</v>
      </c>
      <c r="J1018" s="538">
        <v>0</v>
      </c>
      <c r="K1018" s="536">
        <f>G1018*J1018</f>
        <v>0</v>
      </c>
      <c r="L1018" s="538">
        <v>0</v>
      </c>
      <c r="M1018" s="536">
        <f>G1018*L1018</f>
        <v>0</v>
      </c>
      <c r="N1018" s="539">
        <v>21</v>
      </c>
      <c r="O1018" s="540">
        <v>16</v>
      </c>
      <c r="P1018" s="541" t="s">
        <v>140</v>
      </c>
    </row>
    <row r="1019" spans="1:19" s="546" customFormat="1" ht="11.25" customHeight="1">
      <c r="A1019" s="542"/>
      <c r="B1019" s="542"/>
      <c r="C1019" s="542"/>
      <c r="D1019" s="546" t="s">
        <v>515</v>
      </c>
      <c r="E1019" s="547" t="s">
        <v>137</v>
      </c>
      <c r="G1019" s="548">
        <v>1</v>
      </c>
      <c r="P1019" s="546">
        <v>2</v>
      </c>
      <c r="Q1019" s="546" t="s">
        <v>134</v>
      </c>
      <c r="R1019" s="546" t="s">
        <v>516</v>
      </c>
      <c r="S1019" s="546" t="s">
        <v>134</v>
      </c>
    </row>
    <row r="1020" spans="1:19" s="549" customFormat="1" ht="11.25" customHeight="1">
      <c r="A1020" s="542"/>
      <c r="B1020" s="542"/>
      <c r="C1020" s="542"/>
      <c r="D1020" s="549" t="s">
        <v>515</v>
      </c>
      <c r="E1020" s="550" t="s">
        <v>517</v>
      </c>
      <c r="G1020" s="551">
        <v>1</v>
      </c>
      <c r="P1020" s="549">
        <v>2</v>
      </c>
      <c r="Q1020" s="549" t="s">
        <v>134</v>
      </c>
      <c r="R1020" s="549" t="s">
        <v>516</v>
      </c>
      <c r="S1020" s="549" t="s">
        <v>137</v>
      </c>
    </row>
    <row r="1021" spans="1:16" s="541" customFormat="1" ht="22.5" customHeight="1">
      <c r="A1021" s="533">
        <v>276</v>
      </c>
      <c r="B1021" s="533" t="s">
        <v>138</v>
      </c>
      <c r="C1021" s="533" t="s">
        <v>143</v>
      </c>
      <c r="D1021" s="534" t="s">
        <v>1452</v>
      </c>
      <c r="E1021" s="535" t="s">
        <v>1453</v>
      </c>
      <c r="F1021" s="533" t="s">
        <v>77</v>
      </c>
      <c r="G1021" s="536">
        <v>1</v>
      </c>
      <c r="H1021" s="570"/>
      <c r="I1021" s="537">
        <f>ROUND(G1021*H1021,2)</f>
        <v>0</v>
      </c>
      <c r="J1021" s="538">
        <v>0</v>
      </c>
      <c r="K1021" s="536">
        <f>G1021*J1021</f>
        <v>0</v>
      </c>
      <c r="L1021" s="538">
        <v>0</v>
      </c>
      <c r="M1021" s="536">
        <f>G1021*L1021</f>
        <v>0</v>
      </c>
      <c r="N1021" s="539">
        <v>21</v>
      </c>
      <c r="O1021" s="540">
        <v>16</v>
      </c>
      <c r="P1021" s="541" t="s">
        <v>140</v>
      </c>
    </row>
    <row r="1022" spans="1:19" s="546" customFormat="1" ht="11.25" customHeight="1">
      <c r="A1022" s="542"/>
      <c r="B1022" s="542"/>
      <c r="C1022" s="542"/>
      <c r="D1022" s="546" t="s">
        <v>515</v>
      </c>
      <c r="E1022" s="547" t="s">
        <v>137</v>
      </c>
      <c r="G1022" s="548">
        <v>1</v>
      </c>
      <c r="P1022" s="546">
        <v>2</v>
      </c>
      <c r="Q1022" s="546" t="s">
        <v>134</v>
      </c>
      <c r="R1022" s="546" t="s">
        <v>516</v>
      </c>
      <c r="S1022" s="546" t="s">
        <v>134</v>
      </c>
    </row>
    <row r="1023" spans="1:19" s="549" customFormat="1" ht="11.25" customHeight="1">
      <c r="A1023" s="542"/>
      <c r="B1023" s="542"/>
      <c r="C1023" s="542"/>
      <c r="D1023" s="549" t="s">
        <v>515</v>
      </c>
      <c r="E1023" s="550" t="s">
        <v>517</v>
      </c>
      <c r="G1023" s="551">
        <v>1</v>
      </c>
      <c r="P1023" s="549">
        <v>2</v>
      </c>
      <c r="Q1023" s="549" t="s">
        <v>134</v>
      </c>
      <c r="R1023" s="549" t="s">
        <v>516</v>
      </c>
      <c r="S1023" s="549" t="s">
        <v>137</v>
      </c>
    </row>
    <row r="1024" spans="1:16" s="541" customFormat="1" ht="22.5" customHeight="1">
      <c r="A1024" s="533">
        <v>277</v>
      </c>
      <c r="B1024" s="533" t="s">
        <v>138</v>
      </c>
      <c r="C1024" s="533" t="s">
        <v>143</v>
      </c>
      <c r="D1024" s="534" t="s">
        <v>1454</v>
      </c>
      <c r="E1024" s="535" t="s">
        <v>1455</v>
      </c>
      <c r="F1024" s="533" t="s">
        <v>77</v>
      </c>
      <c r="G1024" s="536">
        <v>1</v>
      </c>
      <c r="H1024" s="570"/>
      <c r="I1024" s="537">
        <f>ROUND(G1024*H1024,2)</f>
        <v>0</v>
      </c>
      <c r="J1024" s="538">
        <v>0</v>
      </c>
      <c r="K1024" s="536">
        <f>G1024*J1024</f>
        <v>0</v>
      </c>
      <c r="L1024" s="538">
        <v>0</v>
      </c>
      <c r="M1024" s="536">
        <f>G1024*L1024</f>
        <v>0</v>
      </c>
      <c r="N1024" s="539">
        <v>21</v>
      </c>
      <c r="O1024" s="540">
        <v>16</v>
      </c>
      <c r="P1024" s="541" t="s">
        <v>140</v>
      </c>
    </row>
    <row r="1025" spans="1:19" s="546" customFormat="1" ht="11.25" customHeight="1">
      <c r="A1025" s="542"/>
      <c r="B1025" s="542"/>
      <c r="C1025" s="542"/>
      <c r="D1025" s="546" t="s">
        <v>515</v>
      </c>
      <c r="E1025" s="547" t="s">
        <v>137</v>
      </c>
      <c r="G1025" s="548">
        <v>1</v>
      </c>
      <c r="P1025" s="546">
        <v>2</v>
      </c>
      <c r="Q1025" s="546" t="s">
        <v>134</v>
      </c>
      <c r="R1025" s="546" t="s">
        <v>516</v>
      </c>
      <c r="S1025" s="546" t="s">
        <v>134</v>
      </c>
    </row>
    <row r="1026" spans="1:19" s="549" customFormat="1" ht="11.25" customHeight="1">
      <c r="A1026" s="542"/>
      <c r="B1026" s="542"/>
      <c r="C1026" s="542"/>
      <c r="D1026" s="549" t="s">
        <v>515</v>
      </c>
      <c r="E1026" s="550" t="s">
        <v>517</v>
      </c>
      <c r="G1026" s="551">
        <v>1</v>
      </c>
      <c r="P1026" s="549">
        <v>2</v>
      </c>
      <c r="Q1026" s="549" t="s">
        <v>134</v>
      </c>
      <c r="R1026" s="549" t="s">
        <v>516</v>
      </c>
      <c r="S1026" s="549" t="s">
        <v>137</v>
      </c>
    </row>
    <row r="1027" spans="1:16" s="541" customFormat="1" ht="33.75" customHeight="1">
      <c r="A1027" s="533">
        <v>278</v>
      </c>
      <c r="B1027" s="533" t="s">
        <v>138</v>
      </c>
      <c r="C1027" s="533" t="s">
        <v>143</v>
      </c>
      <c r="D1027" s="534" t="s">
        <v>1456</v>
      </c>
      <c r="E1027" s="535" t="s">
        <v>1457</v>
      </c>
      <c r="F1027" s="533" t="s">
        <v>80</v>
      </c>
      <c r="G1027" s="536">
        <v>1</v>
      </c>
      <c r="H1027" s="570"/>
      <c r="I1027" s="537">
        <f>ROUND(G1027*H1027,2)</f>
        <v>0</v>
      </c>
      <c r="J1027" s="538">
        <v>0</v>
      </c>
      <c r="K1027" s="536">
        <f>G1027*J1027</f>
        <v>0</v>
      </c>
      <c r="L1027" s="538">
        <v>0</v>
      </c>
      <c r="M1027" s="536">
        <f>G1027*L1027</f>
        <v>0</v>
      </c>
      <c r="N1027" s="539">
        <v>21</v>
      </c>
      <c r="O1027" s="540">
        <v>16</v>
      </c>
      <c r="P1027" s="541" t="s">
        <v>140</v>
      </c>
    </row>
    <row r="1028" spans="1:19" s="546" customFormat="1" ht="11.25" customHeight="1">
      <c r="A1028" s="542"/>
      <c r="B1028" s="542"/>
      <c r="C1028" s="542"/>
      <c r="D1028" s="546" t="s">
        <v>515</v>
      </c>
      <c r="E1028" s="547" t="s">
        <v>137</v>
      </c>
      <c r="G1028" s="548">
        <v>1</v>
      </c>
      <c r="P1028" s="546">
        <v>2</v>
      </c>
      <c r="Q1028" s="546" t="s">
        <v>134</v>
      </c>
      <c r="R1028" s="546" t="s">
        <v>516</v>
      </c>
      <c r="S1028" s="546" t="s">
        <v>134</v>
      </c>
    </row>
    <row r="1029" spans="1:19" s="549" customFormat="1" ht="11.25" customHeight="1">
      <c r="A1029" s="542"/>
      <c r="B1029" s="542"/>
      <c r="C1029" s="542"/>
      <c r="D1029" s="549" t="s">
        <v>515</v>
      </c>
      <c r="E1029" s="550" t="s">
        <v>517</v>
      </c>
      <c r="G1029" s="551">
        <v>1</v>
      </c>
      <c r="P1029" s="549">
        <v>2</v>
      </c>
      <c r="Q1029" s="549" t="s">
        <v>134</v>
      </c>
      <c r="R1029" s="549" t="s">
        <v>516</v>
      </c>
      <c r="S1029" s="549" t="s">
        <v>137</v>
      </c>
    </row>
    <row r="1030" spans="1:16" s="541" customFormat="1" ht="33.75" customHeight="1">
      <c r="A1030" s="533">
        <v>279</v>
      </c>
      <c r="B1030" s="533" t="s">
        <v>138</v>
      </c>
      <c r="C1030" s="533" t="s">
        <v>143</v>
      </c>
      <c r="D1030" s="534" t="s">
        <v>1458</v>
      </c>
      <c r="E1030" s="535" t="s">
        <v>1459</v>
      </c>
      <c r="F1030" s="533" t="s">
        <v>80</v>
      </c>
      <c r="G1030" s="536">
        <v>1</v>
      </c>
      <c r="H1030" s="570"/>
      <c r="I1030" s="537">
        <f>ROUND(G1030*H1030,2)</f>
        <v>0</v>
      </c>
      <c r="J1030" s="538">
        <v>0</v>
      </c>
      <c r="K1030" s="536">
        <f>G1030*J1030</f>
        <v>0</v>
      </c>
      <c r="L1030" s="538">
        <v>0</v>
      </c>
      <c r="M1030" s="536">
        <f>G1030*L1030</f>
        <v>0</v>
      </c>
      <c r="N1030" s="539">
        <v>21</v>
      </c>
      <c r="O1030" s="540">
        <v>16</v>
      </c>
      <c r="P1030" s="541" t="s">
        <v>140</v>
      </c>
    </row>
    <row r="1031" spans="1:19" s="543" customFormat="1" ht="22.5" customHeight="1">
      <c r="A1031" s="542"/>
      <c r="B1031" s="542"/>
      <c r="C1031" s="542"/>
      <c r="D1031" s="543" t="s">
        <v>515</v>
      </c>
      <c r="E1031" s="544" t="s">
        <v>1460</v>
      </c>
      <c r="G1031" s="545">
        <v>0</v>
      </c>
      <c r="P1031" s="543">
        <v>2</v>
      </c>
      <c r="Q1031" s="543" t="s">
        <v>134</v>
      </c>
      <c r="R1031" s="543" t="s">
        <v>516</v>
      </c>
      <c r="S1031" s="543" t="s">
        <v>134</v>
      </c>
    </row>
    <row r="1032" spans="1:19" s="543" customFormat="1" ht="11.25" customHeight="1">
      <c r="A1032" s="542"/>
      <c r="B1032" s="542"/>
      <c r="C1032" s="542"/>
      <c r="D1032" s="543" t="s">
        <v>515</v>
      </c>
      <c r="E1032" s="544" t="s">
        <v>3161</v>
      </c>
      <c r="G1032" s="545">
        <v>0</v>
      </c>
      <c r="P1032" s="543">
        <v>2</v>
      </c>
      <c r="Q1032" s="543" t="s">
        <v>134</v>
      </c>
      <c r="R1032" s="543" t="s">
        <v>516</v>
      </c>
      <c r="S1032" s="543" t="s">
        <v>134</v>
      </c>
    </row>
    <row r="1033" spans="1:19" s="546" customFormat="1" ht="11.25" customHeight="1">
      <c r="A1033" s="542"/>
      <c r="B1033" s="542"/>
      <c r="C1033" s="542"/>
      <c r="D1033" s="546" t="s">
        <v>515</v>
      </c>
      <c r="E1033" s="547" t="s">
        <v>137</v>
      </c>
      <c r="G1033" s="548">
        <v>1</v>
      </c>
      <c r="P1033" s="546">
        <v>2</v>
      </c>
      <c r="Q1033" s="546" t="s">
        <v>134</v>
      </c>
      <c r="R1033" s="546" t="s">
        <v>516</v>
      </c>
      <c r="S1033" s="546" t="s">
        <v>134</v>
      </c>
    </row>
    <row r="1034" spans="1:19" s="549" customFormat="1" ht="11.25" customHeight="1">
      <c r="A1034" s="542"/>
      <c r="B1034" s="542"/>
      <c r="C1034" s="542"/>
      <c r="D1034" s="549" t="s">
        <v>515</v>
      </c>
      <c r="E1034" s="550" t="s">
        <v>517</v>
      </c>
      <c r="G1034" s="551">
        <v>1</v>
      </c>
      <c r="P1034" s="549">
        <v>2</v>
      </c>
      <c r="Q1034" s="549" t="s">
        <v>134</v>
      </c>
      <c r="R1034" s="549" t="s">
        <v>516</v>
      </c>
      <c r="S1034" s="549" t="s">
        <v>137</v>
      </c>
    </row>
    <row r="1035" spans="1:16" s="541" customFormat="1" ht="22.5" customHeight="1">
      <c r="A1035" s="533">
        <v>280</v>
      </c>
      <c r="B1035" s="533" t="s">
        <v>138</v>
      </c>
      <c r="C1035" s="533" t="s">
        <v>143</v>
      </c>
      <c r="D1035" s="534" t="s">
        <v>1461</v>
      </c>
      <c r="E1035" s="535" t="s">
        <v>1462</v>
      </c>
      <c r="F1035" s="533" t="s">
        <v>77</v>
      </c>
      <c r="G1035" s="536">
        <v>1</v>
      </c>
      <c r="H1035" s="570"/>
      <c r="I1035" s="537">
        <f>ROUND(G1035*H1035,2)</f>
        <v>0</v>
      </c>
      <c r="J1035" s="538">
        <v>0</v>
      </c>
      <c r="K1035" s="536">
        <f>G1035*J1035</f>
        <v>0</v>
      </c>
      <c r="L1035" s="538">
        <v>0</v>
      </c>
      <c r="M1035" s="536">
        <f>G1035*L1035</f>
        <v>0</v>
      </c>
      <c r="N1035" s="539">
        <v>21</v>
      </c>
      <c r="O1035" s="540">
        <v>16</v>
      </c>
      <c r="P1035" s="541" t="s">
        <v>140</v>
      </c>
    </row>
    <row r="1036" spans="1:19" s="546" customFormat="1" ht="11.25" customHeight="1">
      <c r="A1036" s="542"/>
      <c r="B1036" s="542"/>
      <c r="C1036" s="542"/>
      <c r="D1036" s="546" t="s">
        <v>515</v>
      </c>
      <c r="E1036" s="547" t="s">
        <v>137</v>
      </c>
      <c r="G1036" s="548">
        <v>1</v>
      </c>
      <c r="P1036" s="546">
        <v>2</v>
      </c>
      <c r="Q1036" s="546" t="s">
        <v>134</v>
      </c>
      <c r="R1036" s="546" t="s">
        <v>516</v>
      </c>
      <c r="S1036" s="546" t="s">
        <v>134</v>
      </c>
    </row>
    <row r="1037" spans="1:19" s="549" customFormat="1" ht="11.25" customHeight="1">
      <c r="A1037" s="542"/>
      <c r="B1037" s="542"/>
      <c r="C1037" s="542"/>
      <c r="D1037" s="549" t="s">
        <v>515</v>
      </c>
      <c r="E1037" s="550" t="s">
        <v>517</v>
      </c>
      <c r="G1037" s="551">
        <v>1</v>
      </c>
      <c r="P1037" s="549">
        <v>2</v>
      </c>
      <c r="Q1037" s="549" t="s">
        <v>134</v>
      </c>
      <c r="R1037" s="549" t="s">
        <v>516</v>
      </c>
      <c r="S1037" s="549" t="s">
        <v>137</v>
      </c>
    </row>
    <row r="1038" spans="1:16" s="541" customFormat="1" ht="22.5" customHeight="1">
      <c r="A1038" s="533">
        <v>281</v>
      </c>
      <c r="B1038" s="533" t="s">
        <v>138</v>
      </c>
      <c r="C1038" s="533" t="s">
        <v>143</v>
      </c>
      <c r="D1038" s="534" t="s">
        <v>1463</v>
      </c>
      <c r="E1038" s="535" t="s">
        <v>1464</v>
      </c>
      <c r="F1038" s="533" t="s">
        <v>77</v>
      </c>
      <c r="G1038" s="536">
        <v>1</v>
      </c>
      <c r="H1038" s="570"/>
      <c r="I1038" s="537">
        <f>ROUND(G1038*H1038,2)</f>
        <v>0</v>
      </c>
      <c r="J1038" s="538">
        <v>0</v>
      </c>
      <c r="K1038" s="536">
        <f>G1038*J1038</f>
        <v>0</v>
      </c>
      <c r="L1038" s="538">
        <v>0</v>
      </c>
      <c r="M1038" s="536">
        <f>G1038*L1038</f>
        <v>0</v>
      </c>
      <c r="N1038" s="539">
        <v>21</v>
      </c>
      <c r="O1038" s="540">
        <v>16</v>
      </c>
      <c r="P1038" s="541" t="s">
        <v>140</v>
      </c>
    </row>
    <row r="1039" spans="1:19" s="546" customFormat="1" ht="11.25" customHeight="1">
      <c r="A1039" s="542"/>
      <c r="B1039" s="542"/>
      <c r="C1039" s="542"/>
      <c r="D1039" s="546" t="s">
        <v>515</v>
      </c>
      <c r="E1039" s="547" t="s">
        <v>137</v>
      </c>
      <c r="G1039" s="548">
        <v>1</v>
      </c>
      <c r="P1039" s="546">
        <v>2</v>
      </c>
      <c r="Q1039" s="546" t="s">
        <v>134</v>
      </c>
      <c r="R1039" s="546" t="s">
        <v>516</v>
      </c>
      <c r="S1039" s="546" t="s">
        <v>134</v>
      </c>
    </row>
    <row r="1040" spans="1:19" s="549" customFormat="1" ht="11.25" customHeight="1">
      <c r="A1040" s="542"/>
      <c r="B1040" s="542"/>
      <c r="C1040" s="542"/>
      <c r="D1040" s="549" t="s">
        <v>515</v>
      </c>
      <c r="E1040" s="550" t="s">
        <v>517</v>
      </c>
      <c r="G1040" s="551">
        <v>1</v>
      </c>
      <c r="P1040" s="549">
        <v>2</v>
      </c>
      <c r="Q1040" s="549" t="s">
        <v>134</v>
      </c>
      <c r="R1040" s="549" t="s">
        <v>516</v>
      </c>
      <c r="S1040" s="549" t="s">
        <v>137</v>
      </c>
    </row>
    <row r="1041" spans="1:16" s="541" customFormat="1" ht="22.5" customHeight="1">
      <c r="A1041" s="533">
        <v>282</v>
      </c>
      <c r="B1041" s="533" t="s">
        <v>138</v>
      </c>
      <c r="C1041" s="533" t="s">
        <v>143</v>
      </c>
      <c r="D1041" s="534" t="s">
        <v>1465</v>
      </c>
      <c r="E1041" s="535" t="s">
        <v>1466</v>
      </c>
      <c r="F1041" s="533" t="s">
        <v>77</v>
      </c>
      <c r="G1041" s="536">
        <v>1</v>
      </c>
      <c r="H1041" s="570"/>
      <c r="I1041" s="537">
        <f>ROUND(G1041*H1041,2)</f>
        <v>0</v>
      </c>
      <c r="J1041" s="538">
        <v>0</v>
      </c>
      <c r="K1041" s="536">
        <f>G1041*J1041</f>
        <v>0</v>
      </c>
      <c r="L1041" s="538">
        <v>0</v>
      </c>
      <c r="M1041" s="536">
        <f>G1041*L1041</f>
        <v>0</v>
      </c>
      <c r="N1041" s="539">
        <v>21</v>
      </c>
      <c r="O1041" s="540">
        <v>16</v>
      </c>
      <c r="P1041" s="541" t="s">
        <v>140</v>
      </c>
    </row>
    <row r="1042" spans="1:19" s="546" customFormat="1" ht="11.25" customHeight="1">
      <c r="A1042" s="542"/>
      <c r="B1042" s="542"/>
      <c r="C1042" s="542"/>
      <c r="D1042" s="546" t="s">
        <v>515</v>
      </c>
      <c r="E1042" s="547" t="s">
        <v>137</v>
      </c>
      <c r="G1042" s="548">
        <v>1</v>
      </c>
      <c r="P1042" s="546">
        <v>2</v>
      </c>
      <c r="Q1042" s="546" t="s">
        <v>134</v>
      </c>
      <c r="R1042" s="546" t="s">
        <v>516</v>
      </c>
      <c r="S1042" s="546" t="s">
        <v>134</v>
      </c>
    </row>
    <row r="1043" spans="1:19" s="549" customFormat="1" ht="11.25" customHeight="1">
      <c r="A1043" s="542"/>
      <c r="B1043" s="542"/>
      <c r="C1043" s="542"/>
      <c r="D1043" s="549" t="s">
        <v>515</v>
      </c>
      <c r="E1043" s="550" t="s">
        <v>517</v>
      </c>
      <c r="G1043" s="551">
        <v>1</v>
      </c>
      <c r="P1043" s="549">
        <v>2</v>
      </c>
      <c r="Q1043" s="549" t="s">
        <v>134</v>
      </c>
      <c r="R1043" s="549" t="s">
        <v>516</v>
      </c>
      <c r="S1043" s="549" t="s">
        <v>137</v>
      </c>
    </row>
    <row r="1044" spans="1:16" s="541" customFormat="1" ht="22.5" customHeight="1">
      <c r="A1044" s="533">
        <v>283</v>
      </c>
      <c r="B1044" s="533" t="s">
        <v>138</v>
      </c>
      <c r="C1044" s="533" t="s">
        <v>143</v>
      </c>
      <c r="D1044" s="534" t="s">
        <v>1467</v>
      </c>
      <c r="E1044" s="535" t="s">
        <v>1468</v>
      </c>
      <c r="F1044" s="533" t="s">
        <v>77</v>
      </c>
      <c r="G1044" s="536">
        <v>1</v>
      </c>
      <c r="H1044" s="570"/>
      <c r="I1044" s="537">
        <f>ROUND(G1044*H1044,2)</f>
        <v>0</v>
      </c>
      <c r="J1044" s="538">
        <v>0</v>
      </c>
      <c r="K1044" s="536">
        <f>G1044*J1044</f>
        <v>0</v>
      </c>
      <c r="L1044" s="538">
        <v>0</v>
      </c>
      <c r="M1044" s="536">
        <f>G1044*L1044</f>
        <v>0</v>
      </c>
      <c r="N1044" s="539">
        <v>21</v>
      </c>
      <c r="O1044" s="540">
        <v>16</v>
      </c>
      <c r="P1044" s="541" t="s">
        <v>140</v>
      </c>
    </row>
    <row r="1045" spans="1:19" s="546" customFormat="1" ht="11.25" customHeight="1">
      <c r="A1045" s="542"/>
      <c r="B1045" s="542"/>
      <c r="C1045" s="542"/>
      <c r="D1045" s="546" t="s">
        <v>515</v>
      </c>
      <c r="E1045" s="547" t="s">
        <v>137</v>
      </c>
      <c r="G1045" s="548">
        <v>1</v>
      </c>
      <c r="P1045" s="546">
        <v>2</v>
      </c>
      <c r="Q1045" s="546" t="s">
        <v>134</v>
      </c>
      <c r="R1045" s="546" t="s">
        <v>516</v>
      </c>
      <c r="S1045" s="546" t="s">
        <v>134</v>
      </c>
    </row>
    <row r="1046" spans="1:19" s="549" customFormat="1" ht="11.25" customHeight="1">
      <c r="A1046" s="542"/>
      <c r="B1046" s="542"/>
      <c r="C1046" s="542"/>
      <c r="D1046" s="549" t="s">
        <v>515</v>
      </c>
      <c r="E1046" s="550" t="s">
        <v>517</v>
      </c>
      <c r="G1046" s="551">
        <v>1</v>
      </c>
      <c r="P1046" s="549">
        <v>2</v>
      </c>
      <c r="Q1046" s="549" t="s">
        <v>134</v>
      </c>
      <c r="R1046" s="549" t="s">
        <v>516</v>
      </c>
      <c r="S1046" s="549" t="s">
        <v>137</v>
      </c>
    </row>
    <row r="1047" spans="1:16" s="541" customFormat="1" ht="11.25" customHeight="1">
      <c r="A1047" s="533">
        <v>284</v>
      </c>
      <c r="B1047" s="533" t="s">
        <v>138</v>
      </c>
      <c r="C1047" s="533" t="s">
        <v>143</v>
      </c>
      <c r="D1047" s="534" t="s">
        <v>1469</v>
      </c>
      <c r="E1047" s="535" t="s">
        <v>1470</v>
      </c>
      <c r="F1047" s="533" t="s">
        <v>77</v>
      </c>
      <c r="G1047" s="536">
        <v>1</v>
      </c>
      <c r="H1047" s="570"/>
      <c r="I1047" s="537">
        <f>ROUND(G1047*H1047,2)</f>
        <v>0</v>
      </c>
      <c r="J1047" s="538">
        <v>0</v>
      </c>
      <c r="K1047" s="536">
        <f>G1047*J1047</f>
        <v>0</v>
      </c>
      <c r="L1047" s="538">
        <v>0</v>
      </c>
      <c r="M1047" s="536">
        <f>G1047*L1047</f>
        <v>0</v>
      </c>
      <c r="N1047" s="539">
        <v>21</v>
      </c>
      <c r="O1047" s="540">
        <v>16</v>
      </c>
      <c r="P1047" s="541" t="s">
        <v>140</v>
      </c>
    </row>
    <row r="1048" spans="1:16" s="541" customFormat="1" ht="11.25" customHeight="1">
      <c r="A1048" s="533">
        <v>285</v>
      </c>
      <c r="B1048" s="533" t="s">
        <v>138</v>
      </c>
      <c r="C1048" s="533" t="s">
        <v>1471</v>
      </c>
      <c r="D1048" s="534" t="s">
        <v>1472</v>
      </c>
      <c r="E1048" s="535" t="s">
        <v>1473</v>
      </c>
      <c r="F1048" s="533" t="s">
        <v>8</v>
      </c>
      <c r="G1048" s="536">
        <v>2</v>
      </c>
      <c r="H1048" s="570"/>
      <c r="I1048" s="537">
        <f>ROUND(G1048*H1048,2)</f>
        <v>0</v>
      </c>
      <c r="J1048" s="538">
        <v>0.00468</v>
      </c>
      <c r="K1048" s="536">
        <f>G1048*J1048</f>
        <v>0.00936</v>
      </c>
      <c r="L1048" s="538">
        <v>0</v>
      </c>
      <c r="M1048" s="536">
        <f>G1048*L1048</f>
        <v>0</v>
      </c>
      <c r="N1048" s="539">
        <v>21</v>
      </c>
      <c r="O1048" s="540">
        <v>16</v>
      </c>
      <c r="P1048" s="541" t="s">
        <v>140</v>
      </c>
    </row>
    <row r="1049" spans="1:16" s="563" customFormat="1" ht="22.5" customHeight="1">
      <c r="A1049" s="555">
        <v>286</v>
      </c>
      <c r="B1049" s="555" t="s">
        <v>141</v>
      </c>
      <c r="C1049" s="555" t="s">
        <v>142</v>
      </c>
      <c r="D1049" s="556" t="s">
        <v>1474</v>
      </c>
      <c r="E1049" s="557" t="s">
        <v>1475</v>
      </c>
      <c r="F1049" s="555" t="s">
        <v>8</v>
      </c>
      <c r="G1049" s="558">
        <v>2</v>
      </c>
      <c r="H1049" s="571"/>
      <c r="I1049" s="559">
        <f>ROUND(G1049*H1049,2)</f>
        <v>0</v>
      </c>
      <c r="J1049" s="560">
        <v>0.024</v>
      </c>
      <c r="K1049" s="558">
        <f>G1049*J1049</f>
        <v>0.048</v>
      </c>
      <c r="L1049" s="560">
        <v>0</v>
      </c>
      <c r="M1049" s="558">
        <f>G1049*L1049</f>
        <v>0</v>
      </c>
      <c r="N1049" s="561">
        <v>21</v>
      </c>
      <c r="O1049" s="562">
        <v>32</v>
      </c>
      <c r="P1049" s="563" t="s">
        <v>140</v>
      </c>
    </row>
    <row r="1050" spans="1:16" s="541" customFormat="1" ht="33.75" customHeight="1">
      <c r="A1050" s="533">
        <v>287</v>
      </c>
      <c r="B1050" s="533" t="s">
        <v>138</v>
      </c>
      <c r="C1050" s="533" t="s">
        <v>143</v>
      </c>
      <c r="D1050" s="534" t="s">
        <v>1476</v>
      </c>
      <c r="E1050" s="535" t="s">
        <v>1477</v>
      </c>
      <c r="F1050" s="533" t="s">
        <v>80</v>
      </c>
      <c r="G1050" s="536">
        <v>1</v>
      </c>
      <c r="H1050" s="570"/>
      <c r="I1050" s="537">
        <f>ROUND(G1050*H1050,2)</f>
        <v>0</v>
      </c>
      <c r="J1050" s="538">
        <v>0</v>
      </c>
      <c r="K1050" s="536">
        <f>G1050*J1050</f>
        <v>0</v>
      </c>
      <c r="L1050" s="538">
        <v>0</v>
      </c>
      <c r="M1050" s="536">
        <f>G1050*L1050</f>
        <v>0</v>
      </c>
      <c r="N1050" s="539">
        <v>21</v>
      </c>
      <c r="O1050" s="540">
        <v>16</v>
      </c>
      <c r="P1050" s="541" t="s">
        <v>140</v>
      </c>
    </row>
    <row r="1051" spans="1:19" s="546" customFormat="1" ht="11.25" customHeight="1">
      <c r="A1051" s="542"/>
      <c r="B1051" s="542"/>
      <c r="C1051" s="542"/>
      <c r="D1051" s="546" t="s">
        <v>515</v>
      </c>
      <c r="E1051" s="547" t="s">
        <v>137</v>
      </c>
      <c r="G1051" s="548">
        <v>1</v>
      </c>
      <c r="P1051" s="546">
        <v>2</v>
      </c>
      <c r="Q1051" s="546" t="s">
        <v>134</v>
      </c>
      <c r="R1051" s="546" t="s">
        <v>516</v>
      </c>
      <c r="S1051" s="546" t="s">
        <v>134</v>
      </c>
    </row>
    <row r="1052" spans="1:19" s="549" customFormat="1" ht="11.25" customHeight="1">
      <c r="A1052" s="542"/>
      <c r="B1052" s="542"/>
      <c r="C1052" s="542"/>
      <c r="D1052" s="549" t="s">
        <v>515</v>
      </c>
      <c r="E1052" s="550" t="s">
        <v>517</v>
      </c>
      <c r="G1052" s="551">
        <v>1</v>
      </c>
      <c r="P1052" s="549">
        <v>2</v>
      </c>
      <c r="Q1052" s="549" t="s">
        <v>134</v>
      </c>
      <c r="R1052" s="549" t="s">
        <v>516</v>
      </c>
      <c r="S1052" s="549" t="s">
        <v>137</v>
      </c>
    </row>
    <row r="1053" spans="1:16" s="541" customFormat="1" ht="33.75" customHeight="1">
      <c r="A1053" s="533">
        <v>288</v>
      </c>
      <c r="B1053" s="533" t="s">
        <v>138</v>
      </c>
      <c r="C1053" s="533" t="s">
        <v>143</v>
      </c>
      <c r="D1053" s="534" t="s">
        <v>1478</v>
      </c>
      <c r="E1053" s="535" t="s">
        <v>1479</v>
      </c>
      <c r="F1053" s="533" t="s">
        <v>77</v>
      </c>
      <c r="G1053" s="536">
        <v>5</v>
      </c>
      <c r="H1053" s="570"/>
      <c r="I1053" s="537">
        <f>ROUND(G1053*H1053,2)</f>
        <v>0</v>
      </c>
      <c r="J1053" s="538">
        <v>0</v>
      </c>
      <c r="K1053" s="536">
        <f>G1053*J1053</f>
        <v>0</v>
      </c>
      <c r="L1053" s="538">
        <v>0</v>
      </c>
      <c r="M1053" s="536">
        <f>G1053*L1053</f>
        <v>0</v>
      </c>
      <c r="N1053" s="539">
        <v>21</v>
      </c>
      <c r="O1053" s="540">
        <v>16</v>
      </c>
      <c r="P1053" s="541" t="s">
        <v>140</v>
      </c>
    </row>
    <row r="1054" spans="1:19" s="546" customFormat="1" ht="11.25" customHeight="1">
      <c r="A1054" s="542"/>
      <c r="B1054" s="542"/>
      <c r="C1054" s="542"/>
      <c r="D1054" s="546" t="s">
        <v>515</v>
      </c>
      <c r="E1054" s="547" t="s">
        <v>613</v>
      </c>
      <c r="G1054" s="548">
        <v>5</v>
      </c>
      <c r="P1054" s="546">
        <v>2</v>
      </c>
      <c r="Q1054" s="546" t="s">
        <v>134</v>
      </c>
      <c r="R1054" s="546" t="s">
        <v>516</v>
      </c>
      <c r="S1054" s="546" t="s">
        <v>134</v>
      </c>
    </row>
    <row r="1055" spans="1:19" s="549" customFormat="1" ht="11.25" customHeight="1">
      <c r="A1055" s="542"/>
      <c r="B1055" s="542"/>
      <c r="C1055" s="542"/>
      <c r="D1055" s="549" t="s">
        <v>515</v>
      </c>
      <c r="E1055" s="550" t="s">
        <v>517</v>
      </c>
      <c r="G1055" s="551">
        <v>5</v>
      </c>
      <c r="P1055" s="549">
        <v>2</v>
      </c>
      <c r="Q1055" s="549" t="s">
        <v>134</v>
      </c>
      <c r="R1055" s="549" t="s">
        <v>516</v>
      </c>
      <c r="S1055" s="549" t="s">
        <v>137</v>
      </c>
    </row>
    <row r="1056" spans="1:16" s="541" customFormat="1" ht="22.5" customHeight="1">
      <c r="A1056" s="533">
        <v>289</v>
      </c>
      <c r="B1056" s="533" t="s">
        <v>138</v>
      </c>
      <c r="C1056" s="533" t="s">
        <v>143</v>
      </c>
      <c r="D1056" s="534" t="s">
        <v>1480</v>
      </c>
      <c r="E1056" s="535" t="s">
        <v>1481</v>
      </c>
      <c r="F1056" s="533" t="s">
        <v>77</v>
      </c>
      <c r="G1056" s="536">
        <v>1</v>
      </c>
      <c r="H1056" s="570"/>
      <c r="I1056" s="537">
        <f>ROUND(G1056*H1056,2)</f>
        <v>0</v>
      </c>
      <c r="J1056" s="538">
        <v>0</v>
      </c>
      <c r="K1056" s="536">
        <f>G1056*J1056</f>
        <v>0</v>
      </c>
      <c r="L1056" s="538">
        <v>0</v>
      </c>
      <c r="M1056" s="536">
        <f>G1056*L1056</f>
        <v>0</v>
      </c>
      <c r="N1056" s="539">
        <v>21</v>
      </c>
      <c r="O1056" s="540">
        <v>16</v>
      </c>
      <c r="P1056" s="541" t="s">
        <v>140</v>
      </c>
    </row>
    <row r="1057" spans="1:19" s="546" customFormat="1" ht="11.25" customHeight="1">
      <c r="A1057" s="542"/>
      <c r="B1057" s="542"/>
      <c r="C1057" s="542"/>
      <c r="D1057" s="546" t="s">
        <v>515</v>
      </c>
      <c r="E1057" s="547" t="s">
        <v>137</v>
      </c>
      <c r="G1057" s="548">
        <v>1</v>
      </c>
      <c r="P1057" s="546">
        <v>2</v>
      </c>
      <c r="Q1057" s="546" t="s">
        <v>134</v>
      </c>
      <c r="R1057" s="546" t="s">
        <v>516</v>
      </c>
      <c r="S1057" s="546" t="s">
        <v>134</v>
      </c>
    </row>
    <row r="1058" spans="1:19" s="549" customFormat="1" ht="11.25" customHeight="1">
      <c r="A1058" s="542"/>
      <c r="B1058" s="542"/>
      <c r="C1058" s="542"/>
      <c r="D1058" s="549" t="s">
        <v>515</v>
      </c>
      <c r="E1058" s="550" t="s">
        <v>517</v>
      </c>
      <c r="G1058" s="551">
        <v>1</v>
      </c>
      <c r="P1058" s="549">
        <v>2</v>
      </c>
      <c r="Q1058" s="549" t="s">
        <v>134</v>
      </c>
      <c r="R1058" s="549" t="s">
        <v>516</v>
      </c>
      <c r="S1058" s="549" t="s">
        <v>137</v>
      </c>
    </row>
    <row r="1059" spans="1:16" s="541" customFormat="1" ht="33.75" customHeight="1">
      <c r="A1059" s="533">
        <v>290</v>
      </c>
      <c r="B1059" s="533" t="s">
        <v>138</v>
      </c>
      <c r="C1059" s="533" t="s">
        <v>143</v>
      </c>
      <c r="D1059" s="534" t="s">
        <v>1482</v>
      </c>
      <c r="E1059" s="535" t="s">
        <v>1483</v>
      </c>
      <c r="F1059" s="533" t="s">
        <v>77</v>
      </c>
      <c r="G1059" s="536">
        <v>1</v>
      </c>
      <c r="H1059" s="570"/>
      <c r="I1059" s="537">
        <f>ROUND(G1059*H1059,2)</f>
        <v>0</v>
      </c>
      <c r="J1059" s="538">
        <v>0</v>
      </c>
      <c r="K1059" s="536">
        <f>G1059*J1059</f>
        <v>0</v>
      </c>
      <c r="L1059" s="538">
        <v>0</v>
      </c>
      <c r="M1059" s="536">
        <f>G1059*L1059</f>
        <v>0</v>
      </c>
      <c r="N1059" s="539">
        <v>21</v>
      </c>
      <c r="O1059" s="540">
        <v>16</v>
      </c>
      <c r="P1059" s="541" t="s">
        <v>140</v>
      </c>
    </row>
    <row r="1060" spans="1:19" s="543" customFormat="1" ht="11.25" customHeight="1">
      <c r="A1060" s="542"/>
      <c r="B1060" s="542"/>
      <c r="C1060" s="542"/>
      <c r="D1060" s="543" t="s">
        <v>515</v>
      </c>
      <c r="E1060" s="544" t="s">
        <v>1484</v>
      </c>
      <c r="G1060" s="545">
        <v>0</v>
      </c>
      <c r="P1060" s="543">
        <v>2</v>
      </c>
      <c r="Q1060" s="543" t="s">
        <v>134</v>
      </c>
      <c r="R1060" s="543" t="s">
        <v>516</v>
      </c>
      <c r="S1060" s="543" t="s">
        <v>134</v>
      </c>
    </row>
    <row r="1061" spans="1:19" s="546" customFormat="1" ht="11.25" customHeight="1">
      <c r="A1061" s="542"/>
      <c r="B1061" s="542"/>
      <c r="C1061" s="542"/>
      <c r="D1061" s="546" t="s">
        <v>515</v>
      </c>
      <c r="E1061" s="547" t="s">
        <v>137</v>
      </c>
      <c r="G1061" s="548">
        <v>1</v>
      </c>
      <c r="P1061" s="546">
        <v>2</v>
      </c>
      <c r="Q1061" s="546" t="s">
        <v>134</v>
      </c>
      <c r="R1061" s="546" t="s">
        <v>516</v>
      </c>
      <c r="S1061" s="546" t="s">
        <v>134</v>
      </c>
    </row>
    <row r="1062" spans="1:19" s="549" customFormat="1" ht="11.25" customHeight="1">
      <c r="A1062" s="542"/>
      <c r="B1062" s="542"/>
      <c r="C1062" s="542"/>
      <c r="D1062" s="549" t="s">
        <v>515</v>
      </c>
      <c r="E1062" s="550" t="s">
        <v>517</v>
      </c>
      <c r="G1062" s="551">
        <v>1</v>
      </c>
      <c r="P1062" s="549">
        <v>2</v>
      </c>
      <c r="Q1062" s="549" t="s">
        <v>134</v>
      </c>
      <c r="R1062" s="549" t="s">
        <v>516</v>
      </c>
      <c r="S1062" s="549" t="s">
        <v>137</v>
      </c>
    </row>
    <row r="1063" spans="1:16" s="541" customFormat="1" ht="33.75" customHeight="1">
      <c r="A1063" s="533">
        <v>291</v>
      </c>
      <c r="B1063" s="533" t="s">
        <v>138</v>
      </c>
      <c r="C1063" s="533" t="s">
        <v>143</v>
      </c>
      <c r="D1063" s="534" t="s">
        <v>1485</v>
      </c>
      <c r="E1063" s="535" t="s">
        <v>1486</v>
      </c>
      <c r="F1063" s="533" t="s">
        <v>77</v>
      </c>
      <c r="G1063" s="536">
        <v>1</v>
      </c>
      <c r="H1063" s="570"/>
      <c r="I1063" s="537">
        <f>ROUND(G1063*H1063,2)</f>
        <v>0</v>
      </c>
      <c r="J1063" s="538">
        <v>0</v>
      </c>
      <c r="K1063" s="536">
        <f>G1063*J1063</f>
        <v>0</v>
      </c>
      <c r="L1063" s="538">
        <v>0</v>
      </c>
      <c r="M1063" s="536">
        <f>G1063*L1063</f>
        <v>0</v>
      </c>
      <c r="N1063" s="539">
        <v>21</v>
      </c>
      <c r="O1063" s="540">
        <v>16</v>
      </c>
      <c r="P1063" s="541" t="s">
        <v>140</v>
      </c>
    </row>
    <row r="1064" spans="1:19" s="543" customFormat="1" ht="11.25" customHeight="1">
      <c r="A1064" s="542"/>
      <c r="B1064" s="542"/>
      <c r="C1064" s="542"/>
      <c r="D1064" s="543" t="s">
        <v>515</v>
      </c>
      <c r="E1064" s="544" t="s">
        <v>1487</v>
      </c>
      <c r="G1064" s="545">
        <v>0</v>
      </c>
      <c r="P1064" s="543">
        <v>2</v>
      </c>
      <c r="Q1064" s="543" t="s">
        <v>134</v>
      </c>
      <c r="R1064" s="543" t="s">
        <v>516</v>
      </c>
      <c r="S1064" s="543" t="s">
        <v>134</v>
      </c>
    </row>
    <row r="1065" spans="1:19" s="546" customFormat="1" ht="11.25" customHeight="1">
      <c r="A1065" s="542"/>
      <c r="B1065" s="542"/>
      <c r="C1065" s="542"/>
      <c r="D1065" s="546" t="s">
        <v>515</v>
      </c>
      <c r="E1065" s="547" t="s">
        <v>137</v>
      </c>
      <c r="G1065" s="548">
        <v>1</v>
      </c>
      <c r="P1065" s="546">
        <v>2</v>
      </c>
      <c r="Q1065" s="546" t="s">
        <v>134</v>
      </c>
      <c r="R1065" s="546" t="s">
        <v>516</v>
      </c>
      <c r="S1065" s="546" t="s">
        <v>134</v>
      </c>
    </row>
    <row r="1066" spans="1:19" s="549" customFormat="1" ht="11.25" customHeight="1">
      <c r="A1066" s="542"/>
      <c r="B1066" s="542"/>
      <c r="C1066" s="542"/>
      <c r="D1066" s="549" t="s">
        <v>515</v>
      </c>
      <c r="E1066" s="550" t="s">
        <v>517</v>
      </c>
      <c r="G1066" s="551">
        <v>1</v>
      </c>
      <c r="P1066" s="549">
        <v>2</v>
      </c>
      <c r="Q1066" s="549" t="s">
        <v>134</v>
      </c>
      <c r="R1066" s="549" t="s">
        <v>516</v>
      </c>
      <c r="S1066" s="549" t="s">
        <v>137</v>
      </c>
    </row>
    <row r="1067" spans="1:16" s="541" customFormat="1" ht="33.75" customHeight="1">
      <c r="A1067" s="533">
        <v>292</v>
      </c>
      <c r="B1067" s="533" t="s">
        <v>138</v>
      </c>
      <c r="C1067" s="533" t="s">
        <v>143</v>
      </c>
      <c r="D1067" s="534" t="s">
        <v>1488</v>
      </c>
      <c r="E1067" s="535" t="s">
        <v>1489</v>
      </c>
      <c r="F1067" s="533" t="s">
        <v>77</v>
      </c>
      <c r="G1067" s="536">
        <v>1</v>
      </c>
      <c r="H1067" s="570"/>
      <c r="I1067" s="537">
        <f>ROUND(G1067*H1067,2)</f>
        <v>0</v>
      </c>
      <c r="J1067" s="538">
        <v>0</v>
      </c>
      <c r="K1067" s="536">
        <f>G1067*J1067</f>
        <v>0</v>
      </c>
      <c r="L1067" s="538">
        <v>0</v>
      </c>
      <c r="M1067" s="536">
        <f>G1067*L1067</f>
        <v>0</v>
      </c>
      <c r="N1067" s="539">
        <v>21</v>
      </c>
      <c r="O1067" s="540">
        <v>16</v>
      </c>
      <c r="P1067" s="541" t="s">
        <v>140</v>
      </c>
    </row>
    <row r="1068" spans="1:19" s="543" customFormat="1" ht="11.25" customHeight="1">
      <c r="A1068" s="542"/>
      <c r="B1068" s="542"/>
      <c r="C1068" s="542"/>
      <c r="D1068" s="543" t="s">
        <v>515</v>
      </c>
      <c r="E1068" s="544" t="s">
        <v>1490</v>
      </c>
      <c r="G1068" s="545">
        <v>0</v>
      </c>
      <c r="P1068" s="543">
        <v>2</v>
      </c>
      <c r="Q1068" s="543" t="s">
        <v>134</v>
      </c>
      <c r="R1068" s="543" t="s">
        <v>516</v>
      </c>
      <c r="S1068" s="543" t="s">
        <v>134</v>
      </c>
    </row>
    <row r="1069" spans="1:19" s="546" customFormat="1" ht="11.25" customHeight="1">
      <c r="A1069" s="542"/>
      <c r="B1069" s="542"/>
      <c r="C1069" s="542"/>
      <c r="D1069" s="546" t="s">
        <v>515</v>
      </c>
      <c r="E1069" s="547" t="s">
        <v>137</v>
      </c>
      <c r="G1069" s="548">
        <v>1</v>
      </c>
      <c r="P1069" s="546">
        <v>2</v>
      </c>
      <c r="Q1069" s="546" t="s">
        <v>134</v>
      </c>
      <c r="R1069" s="546" t="s">
        <v>516</v>
      </c>
      <c r="S1069" s="546" t="s">
        <v>134</v>
      </c>
    </row>
    <row r="1070" spans="1:19" s="549" customFormat="1" ht="11.25" customHeight="1">
      <c r="A1070" s="542"/>
      <c r="B1070" s="542"/>
      <c r="C1070" s="542"/>
      <c r="D1070" s="549" t="s">
        <v>515</v>
      </c>
      <c r="E1070" s="550" t="s">
        <v>517</v>
      </c>
      <c r="G1070" s="551">
        <v>1</v>
      </c>
      <c r="P1070" s="549">
        <v>2</v>
      </c>
      <c r="Q1070" s="549" t="s">
        <v>134</v>
      </c>
      <c r="R1070" s="549" t="s">
        <v>516</v>
      </c>
      <c r="S1070" s="549" t="s">
        <v>137</v>
      </c>
    </row>
    <row r="1071" spans="1:16" s="541" customFormat="1" ht="33.75" customHeight="1">
      <c r="A1071" s="533">
        <v>293</v>
      </c>
      <c r="B1071" s="533" t="s">
        <v>138</v>
      </c>
      <c r="C1071" s="533" t="s">
        <v>143</v>
      </c>
      <c r="D1071" s="534" t="s">
        <v>1491</v>
      </c>
      <c r="E1071" s="535" t="s">
        <v>1492</v>
      </c>
      <c r="F1071" s="533" t="s">
        <v>77</v>
      </c>
      <c r="G1071" s="536">
        <v>1</v>
      </c>
      <c r="H1071" s="570"/>
      <c r="I1071" s="537">
        <f>ROUND(G1071*H1071,2)</f>
        <v>0</v>
      </c>
      <c r="J1071" s="538">
        <v>0</v>
      </c>
      <c r="K1071" s="536">
        <f>G1071*J1071</f>
        <v>0</v>
      </c>
      <c r="L1071" s="538">
        <v>0</v>
      </c>
      <c r="M1071" s="536">
        <f>G1071*L1071</f>
        <v>0</v>
      </c>
      <c r="N1071" s="539">
        <v>21</v>
      </c>
      <c r="O1071" s="540">
        <v>16</v>
      </c>
      <c r="P1071" s="541" t="s">
        <v>140</v>
      </c>
    </row>
    <row r="1072" spans="1:19" s="543" customFormat="1" ht="11.25" customHeight="1">
      <c r="A1072" s="542"/>
      <c r="B1072" s="542"/>
      <c r="C1072" s="542"/>
      <c r="D1072" s="543" t="s">
        <v>515</v>
      </c>
      <c r="E1072" s="544" t="s">
        <v>1493</v>
      </c>
      <c r="G1072" s="545">
        <v>0</v>
      </c>
      <c r="P1072" s="543">
        <v>2</v>
      </c>
      <c r="Q1072" s="543" t="s">
        <v>134</v>
      </c>
      <c r="R1072" s="543" t="s">
        <v>516</v>
      </c>
      <c r="S1072" s="543" t="s">
        <v>134</v>
      </c>
    </row>
    <row r="1073" spans="1:19" s="546" customFormat="1" ht="11.25" customHeight="1">
      <c r="A1073" s="542"/>
      <c r="B1073" s="542"/>
      <c r="C1073" s="542"/>
      <c r="D1073" s="546" t="s">
        <v>515</v>
      </c>
      <c r="E1073" s="547" t="s">
        <v>137</v>
      </c>
      <c r="G1073" s="548">
        <v>1</v>
      </c>
      <c r="P1073" s="546">
        <v>2</v>
      </c>
      <c r="Q1073" s="546" t="s">
        <v>134</v>
      </c>
      <c r="R1073" s="546" t="s">
        <v>516</v>
      </c>
      <c r="S1073" s="546" t="s">
        <v>134</v>
      </c>
    </row>
    <row r="1074" spans="1:19" s="549" customFormat="1" ht="11.25" customHeight="1">
      <c r="A1074" s="542"/>
      <c r="B1074" s="542"/>
      <c r="C1074" s="542"/>
      <c r="D1074" s="549" t="s">
        <v>515</v>
      </c>
      <c r="E1074" s="550" t="s">
        <v>517</v>
      </c>
      <c r="G1074" s="551">
        <v>1</v>
      </c>
      <c r="P1074" s="549">
        <v>2</v>
      </c>
      <c r="Q1074" s="549" t="s">
        <v>134</v>
      </c>
      <c r="R1074" s="549" t="s">
        <v>516</v>
      </c>
      <c r="S1074" s="549" t="s">
        <v>137</v>
      </c>
    </row>
    <row r="1075" spans="1:16" s="541" customFormat="1" ht="33.75" customHeight="1">
      <c r="A1075" s="533">
        <v>294</v>
      </c>
      <c r="B1075" s="533" t="s">
        <v>138</v>
      </c>
      <c r="C1075" s="533" t="s">
        <v>143</v>
      </c>
      <c r="D1075" s="534" t="s">
        <v>1494</v>
      </c>
      <c r="E1075" s="535" t="s">
        <v>1495</v>
      </c>
      <c r="F1075" s="533" t="s">
        <v>77</v>
      </c>
      <c r="G1075" s="536">
        <v>1</v>
      </c>
      <c r="H1075" s="570"/>
      <c r="I1075" s="537">
        <f>ROUND(G1075*H1075,2)</f>
        <v>0</v>
      </c>
      <c r="J1075" s="538">
        <v>0</v>
      </c>
      <c r="K1075" s="536">
        <f>G1075*J1075</f>
        <v>0</v>
      </c>
      <c r="L1075" s="538">
        <v>0</v>
      </c>
      <c r="M1075" s="536">
        <f>G1075*L1075</f>
        <v>0</v>
      </c>
      <c r="N1075" s="539">
        <v>21</v>
      </c>
      <c r="O1075" s="540">
        <v>16</v>
      </c>
      <c r="P1075" s="541" t="s">
        <v>140</v>
      </c>
    </row>
    <row r="1076" spans="1:19" s="543" customFormat="1" ht="11.25" customHeight="1">
      <c r="A1076" s="542"/>
      <c r="B1076" s="542"/>
      <c r="C1076" s="542"/>
      <c r="D1076" s="543" t="s">
        <v>515</v>
      </c>
      <c r="E1076" s="544" t="s">
        <v>1496</v>
      </c>
      <c r="G1076" s="545">
        <v>0</v>
      </c>
      <c r="P1076" s="543">
        <v>2</v>
      </c>
      <c r="Q1076" s="543" t="s">
        <v>134</v>
      </c>
      <c r="R1076" s="543" t="s">
        <v>516</v>
      </c>
      <c r="S1076" s="543" t="s">
        <v>134</v>
      </c>
    </row>
    <row r="1077" spans="1:19" s="546" customFormat="1" ht="11.25" customHeight="1">
      <c r="A1077" s="542"/>
      <c r="B1077" s="542"/>
      <c r="C1077" s="542"/>
      <c r="D1077" s="546" t="s">
        <v>515</v>
      </c>
      <c r="E1077" s="547" t="s">
        <v>137</v>
      </c>
      <c r="G1077" s="548">
        <v>1</v>
      </c>
      <c r="P1077" s="546">
        <v>2</v>
      </c>
      <c r="Q1077" s="546" t="s">
        <v>134</v>
      </c>
      <c r="R1077" s="546" t="s">
        <v>516</v>
      </c>
      <c r="S1077" s="546" t="s">
        <v>134</v>
      </c>
    </row>
    <row r="1078" spans="1:19" s="549" customFormat="1" ht="11.25" customHeight="1">
      <c r="A1078" s="542"/>
      <c r="B1078" s="542"/>
      <c r="C1078" s="542"/>
      <c r="D1078" s="549" t="s">
        <v>515</v>
      </c>
      <c r="E1078" s="550" t="s">
        <v>517</v>
      </c>
      <c r="G1078" s="551">
        <v>1</v>
      </c>
      <c r="P1078" s="549">
        <v>2</v>
      </c>
      <c r="Q1078" s="549" t="s">
        <v>134</v>
      </c>
      <c r="R1078" s="549" t="s">
        <v>516</v>
      </c>
      <c r="S1078" s="549" t="s">
        <v>137</v>
      </c>
    </row>
    <row r="1079" spans="1:16" s="541" customFormat="1" ht="33.75" customHeight="1">
      <c r="A1079" s="533">
        <v>295</v>
      </c>
      <c r="B1079" s="533" t="s">
        <v>138</v>
      </c>
      <c r="C1079" s="533" t="s">
        <v>143</v>
      </c>
      <c r="D1079" s="534" t="s">
        <v>1497</v>
      </c>
      <c r="E1079" s="535" t="s">
        <v>1498</v>
      </c>
      <c r="F1079" s="533" t="s">
        <v>77</v>
      </c>
      <c r="G1079" s="536">
        <v>1</v>
      </c>
      <c r="H1079" s="570"/>
      <c r="I1079" s="537">
        <f>ROUND(G1079*H1079,2)</f>
        <v>0</v>
      </c>
      <c r="J1079" s="538">
        <v>0</v>
      </c>
      <c r="K1079" s="536">
        <f>G1079*J1079</f>
        <v>0</v>
      </c>
      <c r="L1079" s="538">
        <v>0</v>
      </c>
      <c r="M1079" s="536">
        <f>G1079*L1079</f>
        <v>0</v>
      </c>
      <c r="N1079" s="539">
        <v>21</v>
      </c>
      <c r="O1079" s="540">
        <v>16</v>
      </c>
      <c r="P1079" s="541" t="s">
        <v>140</v>
      </c>
    </row>
    <row r="1080" spans="1:19" s="543" customFormat="1" ht="11.25" customHeight="1">
      <c r="A1080" s="542"/>
      <c r="B1080" s="542"/>
      <c r="C1080" s="542"/>
      <c r="D1080" s="543" t="s">
        <v>515</v>
      </c>
      <c r="E1080" s="544" t="s">
        <v>1499</v>
      </c>
      <c r="G1080" s="545">
        <v>0</v>
      </c>
      <c r="P1080" s="543">
        <v>2</v>
      </c>
      <c r="Q1080" s="543" t="s">
        <v>134</v>
      </c>
      <c r="R1080" s="543" t="s">
        <v>516</v>
      </c>
      <c r="S1080" s="543" t="s">
        <v>134</v>
      </c>
    </row>
    <row r="1081" spans="1:19" s="546" customFormat="1" ht="11.25" customHeight="1">
      <c r="A1081" s="542"/>
      <c r="B1081" s="542"/>
      <c r="C1081" s="542"/>
      <c r="D1081" s="546" t="s">
        <v>515</v>
      </c>
      <c r="E1081" s="547" t="s">
        <v>137</v>
      </c>
      <c r="G1081" s="548">
        <v>1</v>
      </c>
      <c r="P1081" s="546">
        <v>2</v>
      </c>
      <c r="Q1081" s="546" t="s">
        <v>134</v>
      </c>
      <c r="R1081" s="546" t="s">
        <v>516</v>
      </c>
      <c r="S1081" s="546" t="s">
        <v>134</v>
      </c>
    </row>
    <row r="1082" spans="1:19" s="549" customFormat="1" ht="11.25" customHeight="1">
      <c r="A1082" s="542"/>
      <c r="B1082" s="542"/>
      <c r="C1082" s="542"/>
      <c r="D1082" s="549" t="s">
        <v>515</v>
      </c>
      <c r="E1082" s="550" t="s">
        <v>517</v>
      </c>
      <c r="G1082" s="551">
        <v>1</v>
      </c>
      <c r="P1082" s="549">
        <v>2</v>
      </c>
      <c r="Q1082" s="549" t="s">
        <v>134</v>
      </c>
      <c r="R1082" s="549" t="s">
        <v>516</v>
      </c>
      <c r="S1082" s="549" t="s">
        <v>137</v>
      </c>
    </row>
    <row r="1083" spans="1:16" s="541" customFormat="1" ht="33.75" customHeight="1">
      <c r="A1083" s="533">
        <v>296</v>
      </c>
      <c r="B1083" s="533" t="s">
        <v>138</v>
      </c>
      <c r="C1083" s="533" t="s">
        <v>143</v>
      </c>
      <c r="D1083" s="534" t="s">
        <v>1500</v>
      </c>
      <c r="E1083" s="535" t="s">
        <v>1501</v>
      </c>
      <c r="F1083" s="533" t="s">
        <v>80</v>
      </c>
      <c r="G1083" s="536">
        <v>1</v>
      </c>
      <c r="H1083" s="570"/>
      <c r="I1083" s="537">
        <f>ROUND(G1083*H1083,2)</f>
        <v>0</v>
      </c>
      <c r="J1083" s="538">
        <v>0</v>
      </c>
      <c r="K1083" s="536">
        <f>G1083*J1083</f>
        <v>0</v>
      </c>
      <c r="L1083" s="538">
        <v>0</v>
      </c>
      <c r="M1083" s="536">
        <f>G1083*L1083</f>
        <v>0</v>
      </c>
      <c r="N1083" s="539">
        <v>21</v>
      </c>
      <c r="O1083" s="540">
        <v>16</v>
      </c>
      <c r="P1083" s="541" t="s">
        <v>140</v>
      </c>
    </row>
    <row r="1084" spans="1:19" s="543" customFormat="1" ht="11.25" customHeight="1">
      <c r="A1084" s="542"/>
      <c r="B1084" s="542"/>
      <c r="C1084" s="542"/>
      <c r="D1084" s="543" t="s">
        <v>515</v>
      </c>
      <c r="E1084" s="544" t="s">
        <v>1502</v>
      </c>
      <c r="G1084" s="545">
        <v>0</v>
      </c>
      <c r="P1084" s="543">
        <v>2</v>
      </c>
      <c r="Q1084" s="543" t="s">
        <v>134</v>
      </c>
      <c r="R1084" s="543" t="s">
        <v>516</v>
      </c>
      <c r="S1084" s="543" t="s">
        <v>134</v>
      </c>
    </row>
    <row r="1085" spans="1:19" s="546" customFormat="1" ht="11.25" customHeight="1">
      <c r="A1085" s="542"/>
      <c r="B1085" s="542"/>
      <c r="C1085" s="542"/>
      <c r="D1085" s="546" t="s">
        <v>515</v>
      </c>
      <c r="E1085" s="547" t="s">
        <v>137</v>
      </c>
      <c r="G1085" s="548">
        <v>1</v>
      </c>
      <c r="P1085" s="546">
        <v>2</v>
      </c>
      <c r="Q1085" s="546" t="s">
        <v>134</v>
      </c>
      <c r="R1085" s="546" t="s">
        <v>516</v>
      </c>
      <c r="S1085" s="546" t="s">
        <v>134</v>
      </c>
    </row>
    <row r="1086" spans="1:19" s="549" customFormat="1" ht="11.25" customHeight="1">
      <c r="A1086" s="542"/>
      <c r="B1086" s="542"/>
      <c r="C1086" s="542"/>
      <c r="D1086" s="549" t="s">
        <v>515</v>
      </c>
      <c r="E1086" s="550" t="s">
        <v>517</v>
      </c>
      <c r="G1086" s="551">
        <v>1</v>
      </c>
      <c r="P1086" s="549">
        <v>2</v>
      </c>
      <c r="Q1086" s="549" t="s">
        <v>134</v>
      </c>
      <c r="R1086" s="549" t="s">
        <v>516</v>
      </c>
      <c r="S1086" s="549" t="s">
        <v>137</v>
      </c>
    </row>
    <row r="1087" spans="1:16" s="541" customFormat="1" ht="33.75" customHeight="1">
      <c r="A1087" s="533">
        <v>297</v>
      </c>
      <c r="B1087" s="533" t="s">
        <v>138</v>
      </c>
      <c r="C1087" s="533" t="s">
        <v>143</v>
      </c>
      <c r="D1087" s="534" t="s">
        <v>1503</v>
      </c>
      <c r="E1087" s="535" t="s">
        <v>1504</v>
      </c>
      <c r="F1087" s="533" t="s">
        <v>80</v>
      </c>
      <c r="G1087" s="536">
        <v>1</v>
      </c>
      <c r="H1087" s="570"/>
      <c r="I1087" s="537">
        <f>ROUND(G1087*H1087,2)</f>
        <v>0</v>
      </c>
      <c r="J1087" s="538">
        <v>0</v>
      </c>
      <c r="K1087" s="536">
        <f>G1087*J1087</f>
        <v>0</v>
      </c>
      <c r="L1087" s="538">
        <v>0</v>
      </c>
      <c r="M1087" s="536">
        <f>G1087*L1087</f>
        <v>0</v>
      </c>
      <c r="N1087" s="539">
        <v>21</v>
      </c>
      <c r="O1087" s="540">
        <v>16</v>
      </c>
      <c r="P1087" s="541" t="s">
        <v>140</v>
      </c>
    </row>
    <row r="1088" spans="1:19" s="543" customFormat="1" ht="11.25" customHeight="1">
      <c r="A1088" s="542"/>
      <c r="B1088" s="542"/>
      <c r="C1088" s="542"/>
      <c r="D1088" s="543" t="s">
        <v>515</v>
      </c>
      <c r="E1088" s="544" t="s">
        <v>1505</v>
      </c>
      <c r="G1088" s="545">
        <v>0</v>
      </c>
      <c r="P1088" s="543">
        <v>2</v>
      </c>
      <c r="Q1088" s="543" t="s">
        <v>134</v>
      </c>
      <c r="R1088" s="543" t="s">
        <v>516</v>
      </c>
      <c r="S1088" s="543" t="s">
        <v>134</v>
      </c>
    </row>
    <row r="1089" spans="1:19" s="543" customFormat="1" ht="11.25" customHeight="1">
      <c r="A1089" s="542"/>
      <c r="B1089" s="542"/>
      <c r="C1089" s="542"/>
      <c r="D1089" s="543" t="s">
        <v>515</v>
      </c>
      <c r="E1089" s="544" t="s">
        <v>1506</v>
      </c>
      <c r="G1089" s="545">
        <v>0</v>
      </c>
      <c r="P1089" s="543">
        <v>2</v>
      </c>
      <c r="Q1089" s="543" t="s">
        <v>134</v>
      </c>
      <c r="R1089" s="543" t="s">
        <v>516</v>
      </c>
      <c r="S1089" s="543" t="s">
        <v>134</v>
      </c>
    </row>
    <row r="1090" spans="1:19" s="546" customFormat="1" ht="11.25" customHeight="1">
      <c r="A1090" s="542"/>
      <c r="B1090" s="542"/>
      <c r="C1090" s="542"/>
      <c r="D1090" s="546" t="s">
        <v>515</v>
      </c>
      <c r="E1090" s="547" t="s">
        <v>137</v>
      </c>
      <c r="G1090" s="548">
        <v>1</v>
      </c>
      <c r="P1090" s="546">
        <v>2</v>
      </c>
      <c r="Q1090" s="546" t="s">
        <v>134</v>
      </c>
      <c r="R1090" s="546" t="s">
        <v>516</v>
      </c>
      <c r="S1090" s="546" t="s">
        <v>134</v>
      </c>
    </row>
    <row r="1091" spans="1:19" s="549" customFormat="1" ht="11.25" customHeight="1">
      <c r="A1091" s="542"/>
      <c r="B1091" s="542"/>
      <c r="C1091" s="542"/>
      <c r="D1091" s="549" t="s">
        <v>515</v>
      </c>
      <c r="E1091" s="550" t="s">
        <v>517</v>
      </c>
      <c r="G1091" s="551">
        <v>1</v>
      </c>
      <c r="P1091" s="549">
        <v>2</v>
      </c>
      <c r="Q1091" s="549" t="s">
        <v>134</v>
      </c>
      <c r="R1091" s="549" t="s">
        <v>516</v>
      </c>
      <c r="S1091" s="549" t="s">
        <v>137</v>
      </c>
    </row>
    <row r="1092" spans="1:16" s="541" customFormat="1" ht="33.75" customHeight="1">
      <c r="A1092" s="533">
        <v>298</v>
      </c>
      <c r="B1092" s="533" t="s">
        <v>138</v>
      </c>
      <c r="C1092" s="533" t="s">
        <v>143</v>
      </c>
      <c r="D1092" s="534" t="s">
        <v>1507</v>
      </c>
      <c r="E1092" s="535" t="s">
        <v>1508</v>
      </c>
      <c r="F1092" s="533" t="s">
        <v>80</v>
      </c>
      <c r="G1092" s="536">
        <v>1</v>
      </c>
      <c r="H1092" s="570"/>
      <c r="I1092" s="537">
        <f>ROUND(G1092*H1092,2)</f>
        <v>0</v>
      </c>
      <c r="J1092" s="538">
        <v>0</v>
      </c>
      <c r="K1092" s="536">
        <f>G1092*J1092</f>
        <v>0</v>
      </c>
      <c r="L1092" s="538">
        <v>0</v>
      </c>
      <c r="M1092" s="536">
        <f>G1092*L1092</f>
        <v>0</v>
      </c>
      <c r="N1092" s="539">
        <v>21</v>
      </c>
      <c r="O1092" s="540">
        <v>16</v>
      </c>
      <c r="P1092" s="541" t="s">
        <v>140</v>
      </c>
    </row>
    <row r="1093" spans="1:19" s="543" customFormat="1" ht="11.25" customHeight="1">
      <c r="A1093" s="542"/>
      <c r="B1093" s="542"/>
      <c r="C1093" s="542"/>
      <c r="D1093" s="543" t="s">
        <v>515</v>
      </c>
      <c r="E1093" s="544" t="s">
        <v>3162</v>
      </c>
      <c r="G1093" s="545">
        <v>0</v>
      </c>
      <c r="P1093" s="543">
        <v>2</v>
      </c>
      <c r="Q1093" s="543" t="s">
        <v>134</v>
      </c>
      <c r="R1093" s="543" t="s">
        <v>516</v>
      </c>
      <c r="S1093" s="543" t="s">
        <v>134</v>
      </c>
    </row>
    <row r="1094" spans="1:19" s="543" customFormat="1" ht="11.25" customHeight="1">
      <c r="A1094" s="542"/>
      <c r="B1094" s="542"/>
      <c r="C1094" s="542"/>
      <c r="D1094" s="543" t="s">
        <v>515</v>
      </c>
      <c r="E1094" s="544" t="s">
        <v>1509</v>
      </c>
      <c r="G1094" s="545">
        <v>0</v>
      </c>
      <c r="P1094" s="543">
        <v>2</v>
      </c>
      <c r="Q1094" s="543" t="s">
        <v>134</v>
      </c>
      <c r="R1094" s="543" t="s">
        <v>516</v>
      </c>
      <c r="S1094" s="543" t="s">
        <v>134</v>
      </c>
    </row>
    <row r="1095" spans="1:19" s="546" customFormat="1" ht="11.25" customHeight="1">
      <c r="A1095" s="542"/>
      <c r="B1095" s="542"/>
      <c r="C1095" s="542"/>
      <c r="D1095" s="546" t="s">
        <v>515</v>
      </c>
      <c r="E1095" s="547" t="s">
        <v>137</v>
      </c>
      <c r="G1095" s="548">
        <v>1</v>
      </c>
      <c r="P1095" s="546">
        <v>2</v>
      </c>
      <c r="Q1095" s="546" t="s">
        <v>134</v>
      </c>
      <c r="R1095" s="546" t="s">
        <v>516</v>
      </c>
      <c r="S1095" s="546" t="s">
        <v>134</v>
      </c>
    </row>
    <row r="1096" spans="1:19" s="549" customFormat="1" ht="11.25" customHeight="1">
      <c r="A1096" s="542"/>
      <c r="B1096" s="542"/>
      <c r="C1096" s="542"/>
      <c r="D1096" s="549" t="s">
        <v>515</v>
      </c>
      <c r="E1096" s="550" t="s">
        <v>517</v>
      </c>
      <c r="G1096" s="551">
        <v>1</v>
      </c>
      <c r="P1096" s="549">
        <v>2</v>
      </c>
      <c r="Q1096" s="549" t="s">
        <v>134</v>
      </c>
      <c r="R1096" s="549" t="s">
        <v>516</v>
      </c>
      <c r="S1096" s="549" t="s">
        <v>137</v>
      </c>
    </row>
    <row r="1097" spans="1:16" s="541" customFormat="1" ht="33.75" customHeight="1">
      <c r="A1097" s="533">
        <v>299</v>
      </c>
      <c r="B1097" s="533" t="s">
        <v>138</v>
      </c>
      <c r="C1097" s="533" t="s">
        <v>143</v>
      </c>
      <c r="D1097" s="534" t="s">
        <v>1510</v>
      </c>
      <c r="E1097" s="535" t="s">
        <v>1511</v>
      </c>
      <c r="F1097" s="533" t="s">
        <v>80</v>
      </c>
      <c r="G1097" s="536">
        <v>1</v>
      </c>
      <c r="H1097" s="570"/>
      <c r="I1097" s="537">
        <f>ROUND(G1097*H1097,2)</f>
        <v>0</v>
      </c>
      <c r="J1097" s="538">
        <v>0</v>
      </c>
      <c r="K1097" s="536">
        <f>G1097*J1097</f>
        <v>0</v>
      </c>
      <c r="L1097" s="538">
        <v>0</v>
      </c>
      <c r="M1097" s="536">
        <f>G1097*L1097</f>
        <v>0</v>
      </c>
      <c r="N1097" s="539">
        <v>21</v>
      </c>
      <c r="O1097" s="540">
        <v>16</v>
      </c>
      <c r="P1097" s="541" t="s">
        <v>140</v>
      </c>
    </row>
    <row r="1098" spans="1:19" s="543" customFormat="1" ht="11.25" customHeight="1">
      <c r="A1098" s="542"/>
      <c r="B1098" s="542"/>
      <c r="C1098" s="542"/>
      <c r="D1098" s="543" t="s">
        <v>515</v>
      </c>
      <c r="E1098" s="544" t="s">
        <v>1512</v>
      </c>
      <c r="G1098" s="545">
        <v>0</v>
      </c>
      <c r="P1098" s="543">
        <v>2</v>
      </c>
      <c r="Q1098" s="543" t="s">
        <v>134</v>
      </c>
      <c r="R1098" s="543" t="s">
        <v>516</v>
      </c>
      <c r="S1098" s="543" t="s">
        <v>134</v>
      </c>
    </row>
    <row r="1099" spans="1:19" s="543" customFormat="1" ht="11.25" customHeight="1">
      <c r="A1099" s="542"/>
      <c r="B1099" s="542"/>
      <c r="C1099" s="542"/>
      <c r="D1099" s="543" t="s">
        <v>515</v>
      </c>
      <c r="E1099" s="544" t="s">
        <v>1513</v>
      </c>
      <c r="G1099" s="545">
        <v>0</v>
      </c>
      <c r="P1099" s="543">
        <v>2</v>
      </c>
      <c r="Q1099" s="543" t="s">
        <v>134</v>
      </c>
      <c r="R1099" s="543" t="s">
        <v>516</v>
      </c>
      <c r="S1099" s="543" t="s">
        <v>134</v>
      </c>
    </row>
    <row r="1100" spans="1:19" s="546" customFormat="1" ht="11.25" customHeight="1">
      <c r="A1100" s="542"/>
      <c r="B1100" s="542"/>
      <c r="C1100" s="542"/>
      <c r="D1100" s="546" t="s">
        <v>515</v>
      </c>
      <c r="E1100" s="547" t="s">
        <v>137</v>
      </c>
      <c r="G1100" s="548">
        <v>1</v>
      </c>
      <c r="P1100" s="546">
        <v>2</v>
      </c>
      <c r="Q1100" s="546" t="s">
        <v>134</v>
      </c>
      <c r="R1100" s="546" t="s">
        <v>516</v>
      </c>
      <c r="S1100" s="546" t="s">
        <v>134</v>
      </c>
    </row>
    <row r="1101" spans="1:19" s="549" customFormat="1" ht="11.25" customHeight="1">
      <c r="A1101" s="542"/>
      <c r="B1101" s="542"/>
      <c r="C1101" s="542"/>
      <c r="D1101" s="549" t="s">
        <v>515</v>
      </c>
      <c r="E1101" s="550" t="s">
        <v>517</v>
      </c>
      <c r="G1101" s="551">
        <v>1</v>
      </c>
      <c r="P1101" s="549">
        <v>2</v>
      </c>
      <c r="Q1101" s="549" t="s">
        <v>134</v>
      </c>
      <c r="R1101" s="549" t="s">
        <v>516</v>
      </c>
      <c r="S1101" s="549" t="s">
        <v>137</v>
      </c>
    </row>
    <row r="1102" spans="1:16" s="541" customFormat="1" ht="33.75" customHeight="1">
      <c r="A1102" s="533">
        <v>300</v>
      </c>
      <c r="B1102" s="533" t="s">
        <v>138</v>
      </c>
      <c r="C1102" s="533" t="s">
        <v>143</v>
      </c>
      <c r="D1102" s="534" t="s">
        <v>1514</v>
      </c>
      <c r="E1102" s="535" t="s">
        <v>1515</v>
      </c>
      <c r="F1102" s="533" t="s">
        <v>80</v>
      </c>
      <c r="G1102" s="536">
        <v>1</v>
      </c>
      <c r="H1102" s="570"/>
      <c r="I1102" s="537">
        <f>ROUND(G1102*H1102,2)</f>
        <v>0</v>
      </c>
      <c r="J1102" s="538">
        <v>0</v>
      </c>
      <c r="K1102" s="536">
        <f>G1102*J1102</f>
        <v>0</v>
      </c>
      <c r="L1102" s="538">
        <v>0</v>
      </c>
      <c r="M1102" s="536">
        <f>G1102*L1102</f>
        <v>0</v>
      </c>
      <c r="N1102" s="539">
        <v>21</v>
      </c>
      <c r="O1102" s="540">
        <v>16</v>
      </c>
      <c r="P1102" s="541" t="s">
        <v>140</v>
      </c>
    </row>
    <row r="1103" spans="1:19" s="543" customFormat="1" ht="11.25" customHeight="1">
      <c r="A1103" s="542"/>
      <c r="B1103" s="542"/>
      <c r="C1103" s="542"/>
      <c r="D1103" s="543" t="s">
        <v>515</v>
      </c>
      <c r="E1103" s="544" t="s">
        <v>1512</v>
      </c>
      <c r="G1103" s="545">
        <v>0</v>
      </c>
      <c r="P1103" s="543">
        <v>2</v>
      </c>
      <c r="Q1103" s="543" t="s">
        <v>134</v>
      </c>
      <c r="R1103" s="543" t="s">
        <v>516</v>
      </c>
      <c r="S1103" s="543" t="s">
        <v>134</v>
      </c>
    </row>
    <row r="1104" spans="1:19" s="543" customFormat="1" ht="11.25" customHeight="1">
      <c r="A1104" s="542"/>
      <c r="B1104" s="542"/>
      <c r="C1104" s="542"/>
      <c r="D1104" s="543" t="s">
        <v>515</v>
      </c>
      <c r="E1104" s="544" t="s">
        <v>1516</v>
      </c>
      <c r="G1104" s="545">
        <v>0</v>
      </c>
      <c r="P1104" s="543">
        <v>2</v>
      </c>
      <c r="Q1104" s="543" t="s">
        <v>134</v>
      </c>
      <c r="R1104" s="543" t="s">
        <v>516</v>
      </c>
      <c r="S1104" s="543" t="s">
        <v>134</v>
      </c>
    </row>
    <row r="1105" spans="1:19" s="546" customFormat="1" ht="11.25" customHeight="1">
      <c r="A1105" s="542"/>
      <c r="B1105" s="542"/>
      <c r="C1105" s="542"/>
      <c r="D1105" s="546" t="s">
        <v>515</v>
      </c>
      <c r="E1105" s="547" t="s">
        <v>137</v>
      </c>
      <c r="G1105" s="548">
        <v>1</v>
      </c>
      <c r="P1105" s="546">
        <v>2</v>
      </c>
      <c r="Q1105" s="546" t="s">
        <v>134</v>
      </c>
      <c r="R1105" s="546" t="s">
        <v>516</v>
      </c>
      <c r="S1105" s="546" t="s">
        <v>134</v>
      </c>
    </row>
    <row r="1106" spans="1:19" s="549" customFormat="1" ht="11.25" customHeight="1">
      <c r="A1106" s="542"/>
      <c r="B1106" s="542"/>
      <c r="C1106" s="542"/>
      <c r="D1106" s="549" t="s">
        <v>515</v>
      </c>
      <c r="E1106" s="550" t="s">
        <v>517</v>
      </c>
      <c r="G1106" s="551">
        <v>1</v>
      </c>
      <c r="P1106" s="549">
        <v>2</v>
      </c>
      <c r="Q1106" s="549" t="s">
        <v>134</v>
      </c>
      <c r="R1106" s="549" t="s">
        <v>516</v>
      </c>
      <c r="S1106" s="549" t="s">
        <v>137</v>
      </c>
    </row>
    <row r="1107" spans="1:16" s="541" customFormat="1" ht="33.75" customHeight="1">
      <c r="A1107" s="533">
        <v>301</v>
      </c>
      <c r="B1107" s="533" t="s">
        <v>138</v>
      </c>
      <c r="C1107" s="533" t="s">
        <v>143</v>
      </c>
      <c r="D1107" s="534" t="s">
        <v>1517</v>
      </c>
      <c r="E1107" s="535" t="s">
        <v>1518</v>
      </c>
      <c r="F1107" s="533" t="s">
        <v>80</v>
      </c>
      <c r="G1107" s="536">
        <v>1</v>
      </c>
      <c r="H1107" s="570"/>
      <c r="I1107" s="537">
        <f>ROUND(G1107*H1107,2)</f>
        <v>0</v>
      </c>
      <c r="J1107" s="538">
        <v>0</v>
      </c>
      <c r="K1107" s="536">
        <f>G1107*J1107</f>
        <v>0</v>
      </c>
      <c r="L1107" s="538">
        <v>0</v>
      </c>
      <c r="M1107" s="536">
        <f>G1107*L1107</f>
        <v>0</v>
      </c>
      <c r="N1107" s="539">
        <v>21</v>
      </c>
      <c r="O1107" s="540">
        <v>16</v>
      </c>
      <c r="P1107" s="541" t="s">
        <v>140</v>
      </c>
    </row>
    <row r="1108" spans="1:19" s="543" customFormat="1" ht="11.25" customHeight="1">
      <c r="A1108" s="542"/>
      <c r="B1108" s="542"/>
      <c r="C1108" s="542"/>
      <c r="D1108" s="543" t="s">
        <v>515</v>
      </c>
      <c r="E1108" s="544" t="s">
        <v>3162</v>
      </c>
      <c r="G1108" s="545">
        <v>0</v>
      </c>
      <c r="P1108" s="543">
        <v>2</v>
      </c>
      <c r="Q1108" s="543" t="s">
        <v>134</v>
      </c>
      <c r="R1108" s="543" t="s">
        <v>516</v>
      </c>
      <c r="S1108" s="543" t="s">
        <v>134</v>
      </c>
    </row>
    <row r="1109" spans="1:19" s="543" customFormat="1" ht="11.25" customHeight="1">
      <c r="A1109" s="542"/>
      <c r="B1109" s="542"/>
      <c r="C1109" s="542"/>
      <c r="D1109" s="543" t="s">
        <v>515</v>
      </c>
      <c r="E1109" s="544" t="s">
        <v>1512</v>
      </c>
      <c r="G1109" s="545">
        <v>0</v>
      </c>
      <c r="P1109" s="543">
        <v>2</v>
      </c>
      <c r="Q1109" s="543" t="s">
        <v>134</v>
      </c>
      <c r="R1109" s="543" t="s">
        <v>516</v>
      </c>
      <c r="S1109" s="543" t="s">
        <v>134</v>
      </c>
    </row>
    <row r="1110" spans="1:19" s="543" customFormat="1" ht="11.25" customHeight="1">
      <c r="A1110" s="542"/>
      <c r="B1110" s="542"/>
      <c r="C1110" s="542"/>
      <c r="D1110" s="543" t="s">
        <v>515</v>
      </c>
      <c r="E1110" s="544" t="s">
        <v>1519</v>
      </c>
      <c r="G1110" s="545">
        <v>0</v>
      </c>
      <c r="P1110" s="543">
        <v>2</v>
      </c>
      <c r="Q1110" s="543" t="s">
        <v>134</v>
      </c>
      <c r="R1110" s="543" t="s">
        <v>516</v>
      </c>
      <c r="S1110" s="543" t="s">
        <v>134</v>
      </c>
    </row>
    <row r="1111" spans="1:19" s="546" customFormat="1" ht="11.25" customHeight="1">
      <c r="A1111" s="542"/>
      <c r="B1111" s="542"/>
      <c r="C1111" s="542"/>
      <c r="D1111" s="546" t="s">
        <v>515</v>
      </c>
      <c r="E1111" s="547" t="s">
        <v>137</v>
      </c>
      <c r="G1111" s="548">
        <v>1</v>
      </c>
      <c r="P1111" s="546">
        <v>2</v>
      </c>
      <c r="Q1111" s="546" t="s">
        <v>134</v>
      </c>
      <c r="R1111" s="546" t="s">
        <v>516</v>
      </c>
      <c r="S1111" s="546" t="s">
        <v>134</v>
      </c>
    </row>
    <row r="1112" spans="1:19" s="549" customFormat="1" ht="11.25" customHeight="1">
      <c r="A1112" s="542"/>
      <c r="B1112" s="542"/>
      <c r="C1112" s="542"/>
      <c r="D1112" s="549" t="s">
        <v>515</v>
      </c>
      <c r="E1112" s="550" t="s">
        <v>517</v>
      </c>
      <c r="G1112" s="551">
        <v>1</v>
      </c>
      <c r="P1112" s="549">
        <v>2</v>
      </c>
      <c r="Q1112" s="549" t="s">
        <v>134</v>
      </c>
      <c r="R1112" s="549" t="s">
        <v>516</v>
      </c>
      <c r="S1112" s="549" t="s">
        <v>137</v>
      </c>
    </row>
    <row r="1113" spans="1:16" s="541" customFormat="1" ht="11.25" customHeight="1">
      <c r="A1113" s="533">
        <v>302</v>
      </c>
      <c r="B1113" s="533" t="s">
        <v>138</v>
      </c>
      <c r="C1113" s="533" t="s">
        <v>143</v>
      </c>
      <c r="D1113" s="534" t="s">
        <v>1520</v>
      </c>
      <c r="E1113" s="535" t="s">
        <v>1521</v>
      </c>
      <c r="F1113" s="533" t="s">
        <v>77</v>
      </c>
      <c r="G1113" s="536">
        <v>1</v>
      </c>
      <c r="H1113" s="570"/>
      <c r="I1113" s="537">
        <f>ROUND(G1113*H1113,2)</f>
        <v>0</v>
      </c>
      <c r="J1113" s="538">
        <v>0</v>
      </c>
      <c r="K1113" s="536">
        <f>G1113*J1113</f>
        <v>0</v>
      </c>
      <c r="L1113" s="538">
        <v>0</v>
      </c>
      <c r="M1113" s="536">
        <f>G1113*L1113</f>
        <v>0</v>
      </c>
      <c r="N1113" s="539">
        <v>21</v>
      </c>
      <c r="O1113" s="540">
        <v>16</v>
      </c>
      <c r="P1113" s="541" t="s">
        <v>140</v>
      </c>
    </row>
    <row r="1114" spans="1:16" s="541" customFormat="1" ht="22.5" customHeight="1">
      <c r="A1114" s="533">
        <v>303</v>
      </c>
      <c r="B1114" s="533" t="s">
        <v>138</v>
      </c>
      <c r="C1114" s="533" t="s">
        <v>143</v>
      </c>
      <c r="D1114" s="534" t="s">
        <v>1522</v>
      </c>
      <c r="E1114" s="535" t="s">
        <v>1523</v>
      </c>
      <c r="F1114" s="533" t="s">
        <v>80</v>
      </c>
      <c r="G1114" s="536">
        <v>8</v>
      </c>
      <c r="H1114" s="570"/>
      <c r="I1114" s="537">
        <f>ROUND(G1114*H1114,2)</f>
        <v>0</v>
      </c>
      <c r="J1114" s="538">
        <v>0</v>
      </c>
      <c r="K1114" s="536">
        <f>G1114*J1114</f>
        <v>0</v>
      </c>
      <c r="L1114" s="538">
        <v>0</v>
      </c>
      <c r="M1114" s="536">
        <f>G1114*L1114</f>
        <v>0</v>
      </c>
      <c r="N1114" s="539">
        <v>21</v>
      </c>
      <c r="O1114" s="540">
        <v>16</v>
      </c>
      <c r="P1114" s="541" t="s">
        <v>140</v>
      </c>
    </row>
    <row r="1115" spans="1:19" s="546" customFormat="1" ht="11.25" customHeight="1">
      <c r="A1115" s="542"/>
      <c r="B1115" s="542"/>
      <c r="C1115" s="542"/>
      <c r="D1115" s="546" t="s">
        <v>515</v>
      </c>
      <c r="E1115" s="547" t="s">
        <v>135</v>
      </c>
      <c r="G1115" s="548">
        <v>8</v>
      </c>
      <c r="P1115" s="546">
        <v>2</v>
      </c>
      <c r="Q1115" s="546" t="s">
        <v>134</v>
      </c>
      <c r="R1115" s="546" t="s">
        <v>516</v>
      </c>
      <c r="S1115" s="546" t="s">
        <v>134</v>
      </c>
    </row>
    <row r="1116" spans="1:19" s="549" customFormat="1" ht="11.25" customHeight="1">
      <c r="A1116" s="542"/>
      <c r="B1116" s="542"/>
      <c r="C1116" s="542"/>
      <c r="D1116" s="549" t="s">
        <v>515</v>
      </c>
      <c r="E1116" s="550" t="s">
        <v>517</v>
      </c>
      <c r="G1116" s="551">
        <v>8</v>
      </c>
      <c r="P1116" s="549">
        <v>2</v>
      </c>
      <c r="Q1116" s="549" t="s">
        <v>134</v>
      </c>
      <c r="R1116" s="549" t="s">
        <v>516</v>
      </c>
      <c r="S1116" s="549" t="s">
        <v>137</v>
      </c>
    </row>
    <row r="1117" spans="1:16" s="541" customFormat="1" ht="11.25" customHeight="1">
      <c r="A1117" s="533">
        <v>304</v>
      </c>
      <c r="B1117" s="533" t="s">
        <v>138</v>
      </c>
      <c r="C1117" s="533" t="s">
        <v>518</v>
      </c>
      <c r="D1117" s="534" t="s">
        <v>1524</v>
      </c>
      <c r="E1117" s="535" t="s">
        <v>1525</v>
      </c>
      <c r="F1117" s="533" t="s">
        <v>8</v>
      </c>
      <c r="G1117" s="536">
        <v>3</v>
      </c>
      <c r="H1117" s="570"/>
      <c r="I1117" s="537">
        <f>ROUND(G1117*H1117,2)</f>
        <v>0</v>
      </c>
      <c r="J1117" s="538">
        <v>0.00468</v>
      </c>
      <c r="K1117" s="536">
        <f>G1117*J1117</f>
        <v>0.01404</v>
      </c>
      <c r="L1117" s="538">
        <v>0</v>
      </c>
      <c r="M1117" s="536">
        <f>G1117*L1117</f>
        <v>0</v>
      </c>
      <c r="N1117" s="539">
        <v>21</v>
      </c>
      <c r="O1117" s="540">
        <v>16</v>
      </c>
      <c r="P1117" s="541" t="s">
        <v>140</v>
      </c>
    </row>
    <row r="1118" spans="1:16" s="541" customFormat="1" ht="22.5" customHeight="1">
      <c r="A1118" s="533">
        <v>305</v>
      </c>
      <c r="B1118" s="533" t="s">
        <v>138</v>
      </c>
      <c r="C1118" s="533" t="s">
        <v>143</v>
      </c>
      <c r="D1118" s="534" t="s">
        <v>1526</v>
      </c>
      <c r="E1118" s="535" t="s">
        <v>1527</v>
      </c>
      <c r="F1118" s="533" t="s">
        <v>80</v>
      </c>
      <c r="G1118" s="536">
        <v>3</v>
      </c>
      <c r="H1118" s="570"/>
      <c r="I1118" s="537">
        <f>ROUND(G1118*H1118,2)</f>
        <v>0</v>
      </c>
      <c r="J1118" s="538">
        <v>0</v>
      </c>
      <c r="K1118" s="536">
        <f>G1118*J1118</f>
        <v>0</v>
      </c>
      <c r="L1118" s="538">
        <v>0</v>
      </c>
      <c r="M1118" s="536">
        <f>G1118*L1118</f>
        <v>0</v>
      </c>
      <c r="N1118" s="539">
        <v>21</v>
      </c>
      <c r="O1118" s="540">
        <v>16</v>
      </c>
      <c r="P1118" s="541" t="s">
        <v>140</v>
      </c>
    </row>
    <row r="1119" spans="1:19" s="546" customFormat="1" ht="11.25" customHeight="1">
      <c r="A1119" s="542"/>
      <c r="B1119" s="542"/>
      <c r="C1119" s="542"/>
      <c r="D1119" s="546" t="s">
        <v>515</v>
      </c>
      <c r="E1119" s="547" t="s">
        <v>208</v>
      </c>
      <c r="G1119" s="548">
        <v>3</v>
      </c>
      <c r="P1119" s="546">
        <v>2</v>
      </c>
      <c r="Q1119" s="546" t="s">
        <v>134</v>
      </c>
      <c r="R1119" s="546" t="s">
        <v>516</v>
      </c>
      <c r="S1119" s="546" t="s">
        <v>134</v>
      </c>
    </row>
    <row r="1120" spans="1:19" s="549" customFormat="1" ht="11.25" customHeight="1">
      <c r="A1120" s="542"/>
      <c r="B1120" s="542"/>
      <c r="C1120" s="542"/>
      <c r="D1120" s="549" t="s">
        <v>515</v>
      </c>
      <c r="E1120" s="550" t="s">
        <v>517</v>
      </c>
      <c r="G1120" s="551">
        <v>3</v>
      </c>
      <c r="P1120" s="549">
        <v>2</v>
      </c>
      <c r="Q1120" s="549" t="s">
        <v>134</v>
      </c>
      <c r="R1120" s="549" t="s">
        <v>516</v>
      </c>
      <c r="S1120" s="549" t="s">
        <v>137</v>
      </c>
    </row>
    <row r="1121" spans="1:16" s="541" customFormat="1" ht="11.25" customHeight="1">
      <c r="A1121" s="533">
        <v>306</v>
      </c>
      <c r="B1121" s="533" t="s">
        <v>138</v>
      </c>
      <c r="C1121" s="533" t="s">
        <v>79</v>
      </c>
      <c r="D1121" s="534" t="s">
        <v>81</v>
      </c>
      <c r="E1121" s="535" t="s">
        <v>82</v>
      </c>
      <c r="F1121" s="533" t="s">
        <v>71</v>
      </c>
      <c r="G1121" s="536">
        <v>54</v>
      </c>
      <c r="H1121" s="570"/>
      <c r="I1121" s="537">
        <f>ROUND(G1121*H1121,2)</f>
        <v>0</v>
      </c>
      <c r="J1121" s="538">
        <v>5E-05</v>
      </c>
      <c r="K1121" s="536">
        <f>G1121*J1121</f>
        <v>0.0027</v>
      </c>
      <c r="L1121" s="538">
        <v>0</v>
      </c>
      <c r="M1121" s="536">
        <f>G1121*L1121</f>
        <v>0</v>
      </c>
      <c r="N1121" s="539">
        <v>21</v>
      </c>
      <c r="O1121" s="540">
        <v>16</v>
      </c>
      <c r="P1121" s="541" t="s">
        <v>140</v>
      </c>
    </row>
    <row r="1122" spans="1:19" s="543" customFormat="1" ht="11.25" customHeight="1">
      <c r="A1122" s="542"/>
      <c r="B1122" s="542"/>
      <c r="C1122" s="542"/>
      <c r="D1122" s="543" t="s">
        <v>515</v>
      </c>
      <c r="E1122" s="544" t="s">
        <v>1528</v>
      </c>
      <c r="G1122" s="545">
        <v>0</v>
      </c>
      <c r="P1122" s="543">
        <v>2</v>
      </c>
      <c r="Q1122" s="543" t="s">
        <v>134</v>
      </c>
      <c r="R1122" s="543" t="s">
        <v>516</v>
      </c>
      <c r="S1122" s="543" t="s">
        <v>134</v>
      </c>
    </row>
    <row r="1123" spans="1:19" s="546" customFormat="1" ht="11.25" customHeight="1">
      <c r="A1123" s="542"/>
      <c r="B1123" s="542"/>
      <c r="C1123" s="542"/>
      <c r="D1123" s="546" t="s">
        <v>515</v>
      </c>
      <c r="E1123" s="547" t="s">
        <v>1529</v>
      </c>
      <c r="G1123" s="548">
        <v>54</v>
      </c>
      <c r="P1123" s="546">
        <v>2</v>
      </c>
      <c r="Q1123" s="546" t="s">
        <v>134</v>
      </c>
      <c r="R1123" s="546" t="s">
        <v>516</v>
      </c>
      <c r="S1123" s="546" t="s">
        <v>134</v>
      </c>
    </row>
    <row r="1124" spans="1:19" s="549" customFormat="1" ht="11.25" customHeight="1">
      <c r="A1124" s="542"/>
      <c r="B1124" s="542"/>
      <c r="C1124" s="542"/>
      <c r="D1124" s="549" t="s">
        <v>515</v>
      </c>
      <c r="E1124" s="550" t="s">
        <v>517</v>
      </c>
      <c r="G1124" s="551">
        <v>54</v>
      </c>
      <c r="P1124" s="549">
        <v>2</v>
      </c>
      <c r="Q1124" s="549" t="s">
        <v>134</v>
      </c>
      <c r="R1124" s="549" t="s">
        <v>516</v>
      </c>
      <c r="S1124" s="549" t="s">
        <v>137</v>
      </c>
    </row>
    <row r="1125" spans="1:16" s="541" customFormat="1" ht="11.25" customHeight="1">
      <c r="A1125" s="533">
        <v>307</v>
      </c>
      <c r="B1125" s="533" t="s">
        <v>138</v>
      </c>
      <c r="C1125" s="533" t="s">
        <v>143</v>
      </c>
      <c r="D1125" s="534" t="s">
        <v>1530</v>
      </c>
      <c r="E1125" s="535" t="s">
        <v>1531</v>
      </c>
      <c r="F1125" s="533" t="s">
        <v>77</v>
      </c>
      <c r="G1125" s="536">
        <v>2</v>
      </c>
      <c r="H1125" s="570"/>
      <c r="I1125" s="537">
        <f>ROUND(G1125*H1125,2)</f>
        <v>0</v>
      </c>
      <c r="J1125" s="538">
        <v>0</v>
      </c>
      <c r="K1125" s="536">
        <f>G1125*J1125</f>
        <v>0</v>
      </c>
      <c r="L1125" s="538">
        <v>0</v>
      </c>
      <c r="M1125" s="536">
        <f>G1125*L1125</f>
        <v>0</v>
      </c>
      <c r="N1125" s="539">
        <v>21</v>
      </c>
      <c r="O1125" s="540">
        <v>16</v>
      </c>
      <c r="P1125" s="541" t="s">
        <v>140</v>
      </c>
    </row>
    <row r="1126" spans="1:19" s="546" customFormat="1" ht="11.25" customHeight="1">
      <c r="A1126" s="542"/>
      <c r="B1126" s="542"/>
      <c r="C1126" s="542"/>
      <c r="D1126" s="546" t="s">
        <v>515</v>
      </c>
      <c r="E1126" s="547" t="s">
        <v>140</v>
      </c>
      <c r="G1126" s="548">
        <v>2</v>
      </c>
      <c r="P1126" s="546">
        <v>2</v>
      </c>
      <c r="Q1126" s="546" t="s">
        <v>134</v>
      </c>
      <c r="R1126" s="546" t="s">
        <v>516</v>
      </c>
      <c r="S1126" s="546" t="s">
        <v>134</v>
      </c>
    </row>
    <row r="1127" spans="1:19" s="549" customFormat="1" ht="11.25" customHeight="1">
      <c r="A1127" s="542"/>
      <c r="B1127" s="542"/>
      <c r="C1127" s="542"/>
      <c r="D1127" s="549" t="s">
        <v>515</v>
      </c>
      <c r="E1127" s="550" t="s">
        <v>517</v>
      </c>
      <c r="G1127" s="551">
        <v>2</v>
      </c>
      <c r="P1127" s="549">
        <v>2</v>
      </c>
      <c r="Q1127" s="549" t="s">
        <v>134</v>
      </c>
      <c r="R1127" s="549" t="s">
        <v>516</v>
      </c>
      <c r="S1127" s="549" t="s">
        <v>137</v>
      </c>
    </row>
    <row r="1128" spans="1:16" s="541" customFormat="1" ht="11.25" customHeight="1">
      <c r="A1128" s="533">
        <v>308</v>
      </c>
      <c r="B1128" s="533" t="s">
        <v>138</v>
      </c>
      <c r="C1128" s="533" t="s">
        <v>79</v>
      </c>
      <c r="D1128" s="534" t="s">
        <v>1532</v>
      </c>
      <c r="E1128" s="535" t="s">
        <v>1533</v>
      </c>
      <c r="F1128" s="533" t="s">
        <v>25</v>
      </c>
      <c r="G1128" s="536">
        <v>0.14</v>
      </c>
      <c r="H1128" s="570"/>
      <c r="I1128" s="537">
        <f>ROUND(G1128*H1128,2)</f>
        <v>0</v>
      </c>
      <c r="J1128" s="538">
        <v>0</v>
      </c>
      <c r="K1128" s="536">
        <f>G1128*J1128</f>
        <v>0</v>
      </c>
      <c r="L1128" s="538">
        <v>0</v>
      </c>
      <c r="M1128" s="536">
        <f>G1128*L1128</f>
        <v>0</v>
      </c>
      <c r="N1128" s="539">
        <v>21</v>
      </c>
      <c r="O1128" s="540">
        <v>16</v>
      </c>
      <c r="P1128" s="541" t="s">
        <v>140</v>
      </c>
    </row>
    <row r="1129" spans="2:16" s="529" customFormat="1" ht="11.25" customHeight="1">
      <c r="B1129" s="530" t="s">
        <v>131</v>
      </c>
      <c r="D1129" s="529" t="s">
        <v>83</v>
      </c>
      <c r="E1129" s="529" t="s">
        <v>559</v>
      </c>
      <c r="I1129" s="531">
        <f>SUM(I1130:I1191)</f>
        <v>0</v>
      </c>
      <c r="K1129" s="532">
        <f>SUM(K1130:K1191)</f>
        <v>15.75136926</v>
      </c>
      <c r="M1129" s="532">
        <f>SUM(M1130:M1191)</f>
        <v>0</v>
      </c>
      <c r="P1129" s="529" t="s">
        <v>137</v>
      </c>
    </row>
    <row r="1130" spans="1:16" s="541" customFormat="1" ht="11.25" customHeight="1">
      <c r="A1130" s="533">
        <v>309</v>
      </c>
      <c r="B1130" s="533" t="s">
        <v>138</v>
      </c>
      <c r="C1130" s="533" t="s">
        <v>83</v>
      </c>
      <c r="D1130" s="534" t="s">
        <v>84</v>
      </c>
      <c r="E1130" s="535" t="s">
        <v>1534</v>
      </c>
      <c r="F1130" s="533" t="s">
        <v>15</v>
      </c>
      <c r="G1130" s="536">
        <v>428.14</v>
      </c>
      <c r="H1130" s="570"/>
      <c r="I1130" s="537">
        <f>ROUND(G1130*H1130,2)</f>
        <v>0</v>
      </c>
      <c r="J1130" s="538">
        <v>0.00046</v>
      </c>
      <c r="K1130" s="536">
        <f>G1130*J1130</f>
        <v>0.1969444</v>
      </c>
      <c r="L1130" s="538">
        <v>0</v>
      </c>
      <c r="M1130" s="536">
        <f>G1130*L1130</f>
        <v>0</v>
      </c>
      <c r="N1130" s="539">
        <v>21</v>
      </c>
      <c r="O1130" s="540">
        <v>16</v>
      </c>
      <c r="P1130" s="541" t="s">
        <v>140</v>
      </c>
    </row>
    <row r="1131" spans="1:19" s="546" customFormat="1" ht="11.25" customHeight="1">
      <c r="A1131" s="542"/>
      <c r="B1131" s="542"/>
      <c r="C1131" s="542"/>
      <c r="D1131" s="546" t="s">
        <v>515</v>
      </c>
      <c r="E1131" s="547" t="s">
        <v>1535</v>
      </c>
      <c r="G1131" s="548">
        <v>124.52</v>
      </c>
      <c r="P1131" s="546">
        <v>2</v>
      </c>
      <c r="Q1131" s="546" t="s">
        <v>134</v>
      </c>
      <c r="R1131" s="546" t="s">
        <v>516</v>
      </c>
      <c r="S1131" s="546" t="s">
        <v>134</v>
      </c>
    </row>
    <row r="1132" spans="1:19" s="546" customFormat="1" ht="11.25" customHeight="1">
      <c r="A1132" s="542"/>
      <c r="B1132" s="542"/>
      <c r="C1132" s="542"/>
      <c r="D1132" s="546" t="s">
        <v>515</v>
      </c>
      <c r="E1132" s="547" t="s">
        <v>1536</v>
      </c>
      <c r="G1132" s="548">
        <v>303.62</v>
      </c>
      <c r="P1132" s="546">
        <v>2</v>
      </c>
      <c r="Q1132" s="546" t="s">
        <v>134</v>
      </c>
      <c r="R1132" s="546" t="s">
        <v>516</v>
      </c>
      <c r="S1132" s="546" t="s">
        <v>134</v>
      </c>
    </row>
    <row r="1133" spans="1:19" s="549" customFormat="1" ht="11.25" customHeight="1">
      <c r="A1133" s="542"/>
      <c r="B1133" s="542"/>
      <c r="C1133" s="542"/>
      <c r="D1133" s="549" t="s">
        <v>515</v>
      </c>
      <c r="E1133" s="550" t="s">
        <v>517</v>
      </c>
      <c r="G1133" s="551">
        <v>428.14</v>
      </c>
      <c r="P1133" s="549">
        <v>2</v>
      </c>
      <c r="Q1133" s="549" t="s">
        <v>134</v>
      </c>
      <c r="R1133" s="549" t="s">
        <v>516</v>
      </c>
      <c r="S1133" s="549" t="s">
        <v>137</v>
      </c>
    </row>
    <row r="1134" spans="1:16" s="541" customFormat="1" ht="22.5" customHeight="1">
      <c r="A1134" s="533">
        <v>310</v>
      </c>
      <c r="B1134" s="533" t="s">
        <v>138</v>
      </c>
      <c r="C1134" s="533" t="s">
        <v>83</v>
      </c>
      <c r="D1134" s="534" t="s">
        <v>1537</v>
      </c>
      <c r="E1134" s="535" t="s">
        <v>1538</v>
      </c>
      <c r="F1134" s="533" t="s">
        <v>15</v>
      </c>
      <c r="G1134" s="536">
        <v>19</v>
      </c>
      <c r="H1134" s="570"/>
      <c r="I1134" s="537">
        <f>ROUND(G1134*H1134,2)</f>
        <v>0</v>
      </c>
      <c r="J1134" s="538">
        <v>0.00028</v>
      </c>
      <c r="K1134" s="536">
        <f>G1134*J1134</f>
        <v>0.005319999999999999</v>
      </c>
      <c r="L1134" s="538">
        <v>0</v>
      </c>
      <c r="M1134" s="536">
        <f>G1134*L1134</f>
        <v>0</v>
      </c>
      <c r="N1134" s="539">
        <v>21</v>
      </c>
      <c r="O1134" s="540">
        <v>16</v>
      </c>
      <c r="P1134" s="541" t="s">
        <v>140</v>
      </c>
    </row>
    <row r="1135" spans="1:19" s="546" customFormat="1" ht="11.25" customHeight="1">
      <c r="A1135" s="542"/>
      <c r="B1135" s="542"/>
      <c r="C1135" s="542"/>
      <c r="D1135" s="546" t="s">
        <v>515</v>
      </c>
      <c r="E1135" s="547" t="s">
        <v>1539</v>
      </c>
      <c r="G1135" s="548">
        <v>19</v>
      </c>
      <c r="P1135" s="546">
        <v>2</v>
      </c>
      <c r="Q1135" s="546" t="s">
        <v>134</v>
      </c>
      <c r="R1135" s="546" t="s">
        <v>516</v>
      </c>
      <c r="S1135" s="546" t="s">
        <v>134</v>
      </c>
    </row>
    <row r="1136" spans="1:19" s="549" customFormat="1" ht="11.25" customHeight="1">
      <c r="A1136" s="542"/>
      <c r="B1136" s="542"/>
      <c r="C1136" s="542"/>
      <c r="D1136" s="549" t="s">
        <v>515</v>
      </c>
      <c r="E1136" s="550" t="s">
        <v>517</v>
      </c>
      <c r="G1136" s="551">
        <v>19</v>
      </c>
      <c r="P1136" s="549">
        <v>2</v>
      </c>
      <c r="Q1136" s="549" t="s">
        <v>134</v>
      </c>
      <c r="R1136" s="549" t="s">
        <v>516</v>
      </c>
      <c r="S1136" s="549" t="s">
        <v>137</v>
      </c>
    </row>
    <row r="1137" spans="1:16" s="563" customFormat="1" ht="11.25" customHeight="1">
      <c r="A1137" s="555">
        <v>311</v>
      </c>
      <c r="B1137" s="555" t="s">
        <v>141</v>
      </c>
      <c r="C1137" s="555" t="s">
        <v>142</v>
      </c>
      <c r="D1137" s="556" t="s">
        <v>1540</v>
      </c>
      <c r="E1137" s="557" t="s">
        <v>1541</v>
      </c>
      <c r="F1137" s="555" t="s">
        <v>15</v>
      </c>
      <c r="G1137" s="558">
        <v>465.026</v>
      </c>
      <c r="H1137" s="571"/>
      <c r="I1137" s="559">
        <f>ROUND(G1137*H1137,2)</f>
        <v>0</v>
      </c>
      <c r="J1137" s="560">
        <v>0.00136</v>
      </c>
      <c r="K1137" s="558">
        <f>G1137*J1137</f>
        <v>0.6324353600000001</v>
      </c>
      <c r="L1137" s="560">
        <v>0</v>
      </c>
      <c r="M1137" s="558">
        <f>G1137*L1137</f>
        <v>0</v>
      </c>
      <c r="N1137" s="561">
        <v>21</v>
      </c>
      <c r="O1137" s="562">
        <v>32</v>
      </c>
      <c r="P1137" s="563" t="s">
        <v>140</v>
      </c>
    </row>
    <row r="1138" spans="1:19" s="546" customFormat="1" ht="11.25" customHeight="1">
      <c r="A1138" s="542"/>
      <c r="B1138" s="542"/>
      <c r="C1138" s="542"/>
      <c r="D1138" s="546" t="s">
        <v>515</v>
      </c>
      <c r="E1138" s="547" t="s">
        <v>1542</v>
      </c>
      <c r="G1138" s="548">
        <v>445.266</v>
      </c>
      <c r="P1138" s="546">
        <v>2</v>
      </c>
      <c r="Q1138" s="546" t="s">
        <v>134</v>
      </c>
      <c r="R1138" s="546" t="s">
        <v>516</v>
      </c>
      <c r="S1138" s="546" t="s">
        <v>134</v>
      </c>
    </row>
    <row r="1139" spans="1:19" s="546" customFormat="1" ht="11.25" customHeight="1">
      <c r="A1139" s="542"/>
      <c r="B1139" s="542"/>
      <c r="C1139" s="542"/>
      <c r="D1139" s="546" t="s">
        <v>515</v>
      </c>
      <c r="E1139" s="547" t="s">
        <v>1543</v>
      </c>
      <c r="G1139" s="548">
        <v>19.76</v>
      </c>
      <c r="P1139" s="546">
        <v>2</v>
      </c>
      <c r="Q1139" s="546" t="s">
        <v>134</v>
      </c>
      <c r="R1139" s="546" t="s">
        <v>516</v>
      </c>
      <c r="S1139" s="546" t="s">
        <v>134</v>
      </c>
    </row>
    <row r="1140" spans="1:19" s="549" customFormat="1" ht="11.25" customHeight="1">
      <c r="A1140" s="542"/>
      <c r="B1140" s="542"/>
      <c r="C1140" s="542"/>
      <c r="D1140" s="549" t="s">
        <v>515</v>
      </c>
      <c r="E1140" s="550" t="s">
        <v>517</v>
      </c>
      <c r="G1140" s="551">
        <v>465.026</v>
      </c>
      <c r="P1140" s="549">
        <v>2</v>
      </c>
      <c r="Q1140" s="549" t="s">
        <v>134</v>
      </c>
      <c r="R1140" s="549" t="s">
        <v>516</v>
      </c>
      <c r="S1140" s="549" t="s">
        <v>137</v>
      </c>
    </row>
    <row r="1141" spans="1:16" s="541" customFormat="1" ht="22.5" customHeight="1">
      <c r="A1141" s="533">
        <v>312</v>
      </c>
      <c r="B1141" s="533" t="s">
        <v>138</v>
      </c>
      <c r="C1141" s="533" t="s">
        <v>83</v>
      </c>
      <c r="D1141" s="534" t="s">
        <v>1544</v>
      </c>
      <c r="E1141" s="535" t="s">
        <v>1545</v>
      </c>
      <c r="F1141" s="533" t="s">
        <v>10</v>
      </c>
      <c r="G1141" s="536">
        <v>456.78</v>
      </c>
      <c r="H1141" s="570"/>
      <c r="I1141" s="537">
        <f>ROUND(G1141*H1141,2)</f>
        <v>0</v>
      </c>
      <c r="J1141" s="538">
        <v>0.00392</v>
      </c>
      <c r="K1141" s="536">
        <f>G1141*J1141</f>
        <v>1.7905775999999998</v>
      </c>
      <c r="L1141" s="538">
        <v>0</v>
      </c>
      <c r="M1141" s="536">
        <f>G1141*L1141</f>
        <v>0</v>
      </c>
      <c r="N1141" s="539">
        <v>21</v>
      </c>
      <c r="O1141" s="540">
        <v>16</v>
      </c>
      <c r="P1141" s="541" t="s">
        <v>140</v>
      </c>
    </row>
    <row r="1142" spans="1:19" s="543" customFormat="1" ht="11.25" customHeight="1">
      <c r="A1142" s="542"/>
      <c r="B1142" s="542"/>
      <c r="C1142" s="542"/>
      <c r="D1142" s="543" t="s">
        <v>515</v>
      </c>
      <c r="E1142" s="544" t="s">
        <v>840</v>
      </c>
      <c r="G1142" s="545">
        <v>0</v>
      </c>
      <c r="P1142" s="543">
        <v>2</v>
      </c>
      <c r="Q1142" s="543" t="s">
        <v>134</v>
      </c>
      <c r="R1142" s="543" t="s">
        <v>516</v>
      </c>
      <c r="S1142" s="543" t="s">
        <v>134</v>
      </c>
    </row>
    <row r="1143" spans="1:19" s="543" customFormat="1" ht="11.25" customHeight="1">
      <c r="A1143" s="542"/>
      <c r="B1143" s="542"/>
      <c r="C1143" s="542"/>
      <c r="D1143" s="543" t="s">
        <v>515</v>
      </c>
      <c r="E1143" s="544" t="s">
        <v>3211</v>
      </c>
      <c r="G1143" s="545">
        <v>0</v>
      </c>
      <c r="P1143" s="543">
        <v>2</v>
      </c>
      <c r="Q1143" s="543" t="s">
        <v>134</v>
      </c>
      <c r="R1143" s="543" t="s">
        <v>516</v>
      </c>
      <c r="S1143" s="543" t="s">
        <v>134</v>
      </c>
    </row>
    <row r="1144" spans="1:19" s="546" customFormat="1" ht="11.25" customHeight="1">
      <c r="A1144" s="542"/>
      <c r="B1144" s="542"/>
      <c r="C1144" s="542"/>
      <c r="D1144" s="546" t="s">
        <v>515</v>
      </c>
      <c r="E1144" s="547" t="s">
        <v>3212</v>
      </c>
      <c r="G1144" s="548">
        <v>142.99</v>
      </c>
      <c r="P1144" s="546">
        <v>2</v>
      </c>
      <c r="Q1144" s="546" t="s">
        <v>134</v>
      </c>
      <c r="R1144" s="546" t="s">
        <v>516</v>
      </c>
      <c r="S1144" s="546" t="s">
        <v>134</v>
      </c>
    </row>
    <row r="1145" spans="1:19" s="543" customFormat="1" ht="11.25" customHeight="1">
      <c r="A1145" s="542"/>
      <c r="B1145" s="542"/>
      <c r="C1145" s="542"/>
      <c r="D1145" s="543" t="s">
        <v>515</v>
      </c>
      <c r="E1145" s="544" t="s">
        <v>3213</v>
      </c>
      <c r="G1145" s="545">
        <v>0</v>
      </c>
      <c r="P1145" s="543">
        <v>2</v>
      </c>
      <c r="Q1145" s="543" t="s">
        <v>134</v>
      </c>
      <c r="R1145" s="543" t="s">
        <v>516</v>
      </c>
      <c r="S1145" s="543" t="s">
        <v>134</v>
      </c>
    </row>
    <row r="1146" spans="1:19" s="546" customFormat="1" ht="11.25" customHeight="1">
      <c r="A1146" s="542"/>
      <c r="B1146" s="542"/>
      <c r="C1146" s="542"/>
      <c r="D1146" s="546" t="s">
        <v>515</v>
      </c>
      <c r="E1146" s="547" t="s">
        <v>3214</v>
      </c>
      <c r="G1146" s="548">
        <v>57.68</v>
      </c>
      <c r="P1146" s="546">
        <v>2</v>
      </c>
      <c r="Q1146" s="546" t="s">
        <v>134</v>
      </c>
      <c r="R1146" s="546" t="s">
        <v>516</v>
      </c>
      <c r="S1146" s="546" t="s">
        <v>134</v>
      </c>
    </row>
    <row r="1147" spans="1:19" s="552" customFormat="1" ht="11.25" customHeight="1">
      <c r="A1147" s="542"/>
      <c r="B1147" s="542"/>
      <c r="C1147" s="542"/>
      <c r="D1147" s="552" t="s">
        <v>515</v>
      </c>
      <c r="E1147" s="553" t="s">
        <v>539</v>
      </c>
      <c r="G1147" s="554">
        <v>200.67</v>
      </c>
      <c r="P1147" s="552">
        <v>2</v>
      </c>
      <c r="Q1147" s="552" t="s">
        <v>134</v>
      </c>
      <c r="R1147" s="552" t="s">
        <v>516</v>
      </c>
      <c r="S1147" s="552" t="s">
        <v>134</v>
      </c>
    </row>
    <row r="1148" spans="1:19" s="543" customFormat="1" ht="11.25" customHeight="1">
      <c r="A1148" s="542"/>
      <c r="B1148" s="542"/>
      <c r="C1148" s="542"/>
      <c r="D1148" s="543" t="s">
        <v>515</v>
      </c>
      <c r="E1148" s="544" t="s">
        <v>524</v>
      </c>
      <c r="G1148" s="545">
        <v>0</v>
      </c>
      <c r="P1148" s="543">
        <v>2</v>
      </c>
      <c r="Q1148" s="543" t="s">
        <v>134</v>
      </c>
      <c r="R1148" s="543" t="s">
        <v>516</v>
      </c>
      <c r="S1148" s="543" t="s">
        <v>134</v>
      </c>
    </row>
    <row r="1149" spans="1:19" s="543" customFormat="1" ht="11.25" customHeight="1">
      <c r="A1149" s="542"/>
      <c r="B1149" s="542"/>
      <c r="C1149" s="542"/>
      <c r="D1149" s="543" t="s">
        <v>515</v>
      </c>
      <c r="E1149" s="544" t="s">
        <v>3211</v>
      </c>
      <c r="G1149" s="545">
        <v>0</v>
      </c>
      <c r="P1149" s="543">
        <v>2</v>
      </c>
      <c r="Q1149" s="543" t="s">
        <v>134</v>
      </c>
      <c r="R1149" s="543" t="s">
        <v>516</v>
      </c>
      <c r="S1149" s="543" t="s">
        <v>134</v>
      </c>
    </row>
    <row r="1150" spans="1:19" s="546" customFormat="1" ht="11.25" customHeight="1">
      <c r="A1150" s="542"/>
      <c r="B1150" s="542"/>
      <c r="C1150" s="542"/>
      <c r="D1150" s="546" t="s">
        <v>515</v>
      </c>
      <c r="E1150" s="547" t="s">
        <v>3215</v>
      </c>
      <c r="G1150" s="548">
        <v>175.64</v>
      </c>
      <c r="P1150" s="546">
        <v>2</v>
      </c>
      <c r="Q1150" s="546" t="s">
        <v>134</v>
      </c>
      <c r="R1150" s="546" t="s">
        <v>516</v>
      </c>
      <c r="S1150" s="546" t="s">
        <v>134</v>
      </c>
    </row>
    <row r="1151" spans="1:19" s="543" customFormat="1" ht="11.25" customHeight="1">
      <c r="A1151" s="542"/>
      <c r="B1151" s="542"/>
      <c r="C1151" s="542"/>
      <c r="D1151" s="543" t="s">
        <v>515</v>
      </c>
      <c r="E1151" s="544" t="s">
        <v>3213</v>
      </c>
      <c r="G1151" s="545">
        <v>0</v>
      </c>
      <c r="P1151" s="543">
        <v>2</v>
      </c>
      <c r="Q1151" s="543" t="s">
        <v>134</v>
      </c>
      <c r="R1151" s="543" t="s">
        <v>516</v>
      </c>
      <c r="S1151" s="543" t="s">
        <v>134</v>
      </c>
    </row>
    <row r="1152" spans="1:19" s="546" customFormat="1" ht="11.25" customHeight="1">
      <c r="A1152" s="542"/>
      <c r="B1152" s="542"/>
      <c r="C1152" s="542"/>
      <c r="D1152" s="546" t="s">
        <v>515</v>
      </c>
      <c r="E1152" s="547" t="s">
        <v>3216</v>
      </c>
      <c r="G1152" s="548">
        <v>80.47</v>
      </c>
      <c r="P1152" s="546">
        <v>2</v>
      </c>
      <c r="Q1152" s="546" t="s">
        <v>134</v>
      </c>
      <c r="R1152" s="546" t="s">
        <v>516</v>
      </c>
      <c r="S1152" s="546" t="s">
        <v>134</v>
      </c>
    </row>
    <row r="1153" spans="1:19" s="549" customFormat="1" ht="11.25" customHeight="1">
      <c r="A1153" s="542"/>
      <c r="B1153" s="542"/>
      <c r="C1153" s="542"/>
      <c r="D1153" s="549" t="s">
        <v>515</v>
      </c>
      <c r="E1153" s="550" t="s">
        <v>517</v>
      </c>
      <c r="G1153" s="551">
        <v>456.78</v>
      </c>
      <c r="P1153" s="549">
        <v>2</v>
      </c>
      <c r="Q1153" s="549" t="s">
        <v>134</v>
      </c>
      <c r="R1153" s="549" t="s">
        <v>516</v>
      </c>
      <c r="S1153" s="549" t="s">
        <v>137</v>
      </c>
    </row>
    <row r="1154" spans="1:16" s="541" customFormat="1" ht="22.5" customHeight="1">
      <c r="A1154" s="533">
        <v>313</v>
      </c>
      <c r="B1154" s="533" t="s">
        <v>138</v>
      </c>
      <c r="C1154" s="533" t="s">
        <v>83</v>
      </c>
      <c r="D1154" s="534" t="s">
        <v>562</v>
      </c>
      <c r="E1154" s="535" t="s">
        <v>3217</v>
      </c>
      <c r="F1154" s="533" t="s">
        <v>10</v>
      </c>
      <c r="G1154" s="536">
        <v>465.57</v>
      </c>
      <c r="H1154" s="570"/>
      <c r="I1154" s="537">
        <f>ROUND(G1154*H1154,2)</f>
        <v>0</v>
      </c>
      <c r="J1154" s="538">
        <v>0</v>
      </c>
      <c r="K1154" s="536">
        <f>G1154*J1154</f>
        <v>0</v>
      </c>
      <c r="L1154" s="538">
        <v>0</v>
      </c>
      <c r="M1154" s="536">
        <f>G1154*L1154</f>
        <v>0</v>
      </c>
      <c r="N1154" s="539">
        <v>21</v>
      </c>
      <c r="O1154" s="540">
        <v>16</v>
      </c>
      <c r="P1154" s="541" t="s">
        <v>140</v>
      </c>
    </row>
    <row r="1155" spans="1:16" s="541" customFormat="1" ht="11.25" customHeight="1">
      <c r="A1155" s="533">
        <v>314</v>
      </c>
      <c r="B1155" s="533" t="s">
        <v>138</v>
      </c>
      <c r="C1155" s="533" t="s">
        <v>83</v>
      </c>
      <c r="D1155" s="534" t="s">
        <v>560</v>
      </c>
      <c r="E1155" s="535" t="s">
        <v>561</v>
      </c>
      <c r="F1155" s="533" t="s">
        <v>10</v>
      </c>
      <c r="G1155" s="536">
        <v>41.75</v>
      </c>
      <c r="H1155" s="570"/>
      <c r="I1155" s="537">
        <f>ROUND(G1155*H1155,2)</f>
        <v>0</v>
      </c>
      <c r="J1155" s="538">
        <v>0</v>
      </c>
      <c r="K1155" s="536">
        <f>G1155*J1155</f>
        <v>0</v>
      </c>
      <c r="L1155" s="538">
        <v>0</v>
      </c>
      <c r="M1155" s="536">
        <f>G1155*L1155</f>
        <v>0</v>
      </c>
      <c r="N1155" s="539">
        <v>21</v>
      </c>
      <c r="O1155" s="540">
        <v>16</v>
      </c>
      <c r="P1155" s="541" t="s">
        <v>140</v>
      </c>
    </row>
    <row r="1156" spans="1:19" s="543" customFormat="1" ht="11.25" customHeight="1">
      <c r="A1156" s="542"/>
      <c r="B1156" s="542"/>
      <c r="C1156" s="542"/>
      <c r="D1156" s="543" t="s">
        <v>515</v>
      </c>
      <c r="E1156" s="544" t="s">
        <v>840</v>
      </c>
      <c r="G1156" s="545">
        <v>0</v>
      </c>
      <c r="P1156" s="543">
        <v>2</v>
      </c>
      <c r="Q1156" s="543" t="s">
        <v>134</v>
      </c>
      <c r="R1156" s="543" t="s">
        <v>516</v>
      </c>
      <c r="S1156" s="543" t="s">
        <v>134</v>
      </c>
    </row>
    <row r="1157" spans="1:19" s="546" customFormat="1" ht="11.25" customHeight="1">
      <c r="A1157" s="542"/>
      <c r="B1157" s="542"/>
      <c r="C1157" s="542"/>
      <c r="D1157" s="546" t="s">
        <v>515</v>
      </c>
      <c r="E1157" s="547" t="s">
        <v>1546</v>
      </c>
      <c r="G1157" s="548">
        <v>36.13</v>
      </c>
      <c r="P1157" s="546">
        <v>2</v>
      </c>
      <c r="Q1157" s="546" t="s">
        <v>134</v>
      </c>
      <c r="R1157" s="546" t="s">
        <v>516</v>
      </c>
      <c r="S1157" s="546" t="s">
        <v>134</v>
      </c>
    </row>
    <row r="1158" spans="1:19" s="543" customFormat="1" ht="11.25" customHeight="1">
      <c r="A1158" s="542"/>
      <c r="B1158" s="542"/>
      <c r="C1158" s="542"/>
      <c r="D1158" s="543" t="s">
        <v>515</v>
      </c>
      <c r="E1158" s="544" t="s">
        <v>524</v>
      </c>
      <c r="G1158" s="545">
        <v>0</v>
      </c>
      <c r="P1158" s="543">
        <v>2</v>
      </c>
      <c r="Q1158" s="543" t="s">
        <v>134</v>
      </c>
      <c r="R1158" s="543" t="s">
        <v>516</v>
      </c>
      <c r="S1158" s="543" t="s">
        <v>134</v>
      </c>
    </row>
    <row r="1159" spans="1:19" s="546" customFormat="1" ht="11.25" customHeight="1">
      <c r="A1159" s="542"/>
      <c r="B1159" s="542"/>
      <c r="C1159" s="542"/>
      <c r="D1159" s="546" t="s">
        <v>515</v>
      </c>
      <c r="E1159" s="547" t="s">
        <v>1547</v>
      </c>
      <c r="G1159" s="548">
        <v>5.62</v>
      </c>
      <c r="P1159" s="546">
        <v>2</v>
      </c>
      <c r="Q1159" s="546" t="s">
        <v>134</v>
      </c>
      <c r="R1159" s="546" t="s">
        <v>516</v>
      </c>
      <c r="S1159" s="546" t="s">
        <v>134</v>
      </c>
    </row>
    <row r="1160" spans="1:19" s="549" customFormat="1" ht="11.25" customHeight="1">
      <c r="A1160" s="542"/>
      <c r="B1160" s="542"/>
      <c r="C1160" s="542"/>
      <c r="D1160" s="549" t="s">
        <v>515</v>
      </c>
      <c r="E1160" s="550" t="s">
        <v>517</v>
      </c>
      <c r="G1160" s="551">
        <v>41.75</v>
      </c>
      <c r="P1160" s="549">
        <v>2</v>
      </c>
      <c r="Q1160" s="549" t="s">
        <v>134</v>
      </c>
      <c r="R1160" s="549" t="s">
        <v>516</v>
      </c>
      <c r="S1160" s="549" t="s">
        <v>137</v>
      </c>
    </row>
    <row r="1161" spans="1:16" s="563" customFormat="1" ht="22.5" customHeight="1">
      <c r="A1161" s="555">
        <v>315</v>
      </c>
      <c r="B1161" s="555" t="s">
        <v>141</v>
      </c>
      <c r="C1161" s="555" t="s">
        <v>142</v>
      </c>
      <c r="D1161" s="556" t="s">
        <v>3218</v>
      </c>
      <c r="E1161" s="557" t="s">
        <v>3219</v>
      </c>
      <c r="F1161" s="555" t="s">
        <v>10</v>
      </c>
      <c r="G1161" s="558">
        <v>331.376</v>
      </c>
      <c r="H1161" s="571"/>
      <c r="I1161" s="559">
        <f>ROUND(G1161*H1161,2)</f>
        <v>0</v>
      </c>
      <c r="J1161" s="560">
        <v>0.0192</v>
      </c>
      <c r="K1161" s="558">
        <f>G1161*J1161</f>
        <v>6.362419199999999</v>
      </c>
      <c r="L1161" s="560">
        <v>0</v>
      </c>
      <c r="M1161" s="558">
        <f>G1161*L1161</f>
        <v>0</v>
      </c>
      <c r="N1161" s="561">
        <v>21</v>
      </c>
      <c r="O1161" s="562">
        <v>32</v>
      </c>
      <c r="P1161" s="563" t="s">
        <v>140</v>
      </c>
    </row>
    <row r="1162" spans="1:19" s="543" customFormat="1" ht="11.25" customHeight="1">
      <c r="A1162" s="542"/>
      <c r="B1162" s="542"/>
      <c r="C1162" s="542"/>
      <c r="D1162" s="543" t="s">
        <v>515</v>
      </c>
      <c r="E1162" s="544" t="s">
        <v>840</v>
      </c>
      <c r="G1162" s="545">
        <v>0</v>
      </c>
      <c r="P1162" s="543">
        <v>2</v>
      </c>
      <c r="Q1162" s="543" t="s">
        <v>134</v>
      </c>
      <c r="R1162" s="543" t="s">
        <v>516</v>
      </c>
      <c r="S1162" s="543" t="s">
        <v>134</v>
      </c>
    </row>
    <row r="1163" spans="1:19" s="543" customFormat="1" ht="11.25" customHeight="1">
      <c r="A1163" s="542"/>
      <c r="B1163" s="542"/>
      <c r="C1163" s="542"/>
      <c r="D1163" s="543" t="s">
        <v>515</v>
      </c>
      <c r="E1163" s="544" t="s">
        <v>3211</v>
      </c>
      <c r="G1163" s="545">
        <v>0</v>
      </c>
      <c r="P1163" s="543">
        <v>2</v>
      </c>
      <c r="Q1163" s="543" t="s">
        <v>134</v>
      </c>
      <c r="R1163" s="543" t="s">
        <v>516</v>
      </c>
      <c r="S1163" s="543" t="s">
        <v>134</v>
      </c>
    </row>
    <row r="1164" spans="1:19" s="546" customFormat="1" ht="11.25" customHeight="1">
      <c r="A1164" s="542"/>
      <c r="B1164" s="542"/>
      <c r="C1164" s="542"/>
      <c r="D1164" s="546" t="s">
        <v>515</v>
      </c>
      <c r="E1164" s="547" t="s">
        <v>3220</v>
      </c>
      <c r="G1164" s="548">
        <v>148.71</v>
      </c>
      <c r="P1164" s="546">
        <v>2</v>
      </c>
      <c r="Q1164" s="546" t="s">
        <v>134</v>
      </c>
      <c r="R1164" s="546" t="s">
        <v>516</v>
      </c>
      <c r="S1164" s="546" t="s">
        <v>134</v>
      </c>
    </row>
    <row r="1165" spans="1:19" s="552" customFormat="1" ht="11.25" customHeight="1">
      <c r="A1165" s="542"/>
      <c r="B1165" s="542"/>
      <c r="C1165" s="542"/>
      <c r="D1165" s="552" t="s">
        <v>515</v>
      </c>
      <c r="E1165" s="553" t="s">
        <v>539</v>
      </c>
      <c r="G1165" s="554">
        <v>148.71</v>
      </c>
      <c r="P1165" s="552">
        <v>2</v>
      </c>
      <c r="Q1165" s="552" t="s">
        <v>134</v>
      </c>
      <c r="R1165" s="552" t="s">
        <v>516</v>
      </c>
      <c r="S1165" s="552" t="s">
        <v>134</v>
      </c>
    </row>
    <row r="1166" spans="1:19" s="543" customFormat="1" ht="11.25" customHeight="1">
      <c r="A1166" s="542"/>
      <c r="B1166" s="542"/>
      <c r="C1166" s="542"/>
      <c r="D1166" s="543" t="s">
        <v>515</v>
      </c>
      <c r="E1166" s="544" t="s">
        <v>524</v>
      </c>
      <c r="G1166" s="545">
        <v>0</v>
      </c>
      <c r="P1166" s="543">
        <v>2</v>
      </c>
      <c r="Q1166" s="543" t="s">
        <v>134</v>
      </c>
      <c r="R1166" s="543" t="s">
        <v>516</v>
      </c>
      <c r="S1166" s="543" t="s">
        <v>134</v>
      </c>
    </row>
    <row r="1167" spans="1:19" s="543" customFormat="1" ht="11.25" customHeight="1">
      <c r="A1167" s="542"/>
      <c r="B1167" s="542"/>
      <c r="C1167" s="542"/>
      <c r="D1167" s="543" t="s">
        <v>515</v>
      </c>
      <c r="E1167" s="544" t="s">
        <v>3211</v>
      </c>
      <c r="G1167" s="545">
        <v>0</v>
      </c>
      <c r="P1167" s="543">
        <v>2</v>
      </c>
      <c r="Q1167" s="543" t="s">
        <v>134</v>
      </c>
      <c r="R1167" s="543" t="s">
        <v>516</v>
      </c>
      <c r="S1167" s="543" t="s">
        <v>134</v>
      </c>
    </row>
    <row r="1168" spans="1:19" s="546" customFormat="1" ht="11.25" customHeight="1">
      <c r="A1168" s="542"/>
      <c r="B1168" s="542"/>
      <c r="C1168" s="542"/>
      <c r="D1168" s="546" t="s">
        <v>515</v>
      </c>
      <c r="E1168" s="547" t="s">
        <v>3221</v>
      </c>
      <c r="G1168" s="548">
        <v>182.666</v>
      </c>
      <c r="P1168" s="546">
        <v>2</v>
      </c>
      <c r="Q1168" s="546" t="s">
        <v>134</v>
      </c>
      <c r="R1168" s="546" t="s">
        <v>516</v>
      </c>
      <c r="S1168" s="546" t="s">
        <v>134</v>
      </c>
    </row>
    <row r="1169" spans="1:19" s="549" customFormat="1" ht="11.25" customHeight="1">
      <c r="A1169" s="542"/>
      <c r="B1169" s="542"/>
      <c r="C1169" s="542"/>
      <c r="D1169" s="549" t="s">
        <v>515</v>
      </c>
      <c r="E1169" s="550" t="s">
        <v>517</v>
      </c>
      <c r="G1169" s="551">
        <v>331.376</v>
      </c>
      <c r="P1169" s="549">
        <v>2</v>
      </c>
      <c r="Q1169" s="549" t="s">
        <v>134</v>
      </c>
      <c r="R1169" s="549" t="s">
        <v>516</v>
      </c>
      <c r="S1169" s="549" t="s">
        <v>137</v>
      </c>
    </row>
    <row r="1170" spans="1:16" s="563" customFormat="1" ht="22.5" customHeight="1">
      <c r="A1170" s="555">
        <v>316</v>
      </c>
      <c r="B1170" s="555" t="s">
        <v>141</v>
      </c>
      <c r="C1170" s="555" t="s">
        <v>142</v>
      </c>
      <c r="D1170" s="556" t="s">
        <v>3222</v>
      </c>
      <c r="E1170" s="557" t="s">
        <v>3223</v>
      </c>
      <c r="F1170" s="555" t="s">
        <v>10</v>
      </c>
      <c r="G1170" s="558">
        <v>143.665</v>
      </c>
      <c r="H1170" s="571"/>
      <c r="I1170" s="559">
        <f>ROUND(G1170*H1170,2)</f>
        <v>0</v>
      </c>
      <c r="J1170" s="560">
        <v>0.0192</v>
      </c>
      <c r="K1170" s="558">
        <f>G1170*J1170</f>
        <v>2.7583679999999995</v>
      </c>
      <c r="L1170" s="560">
        <v>0</v>
      </c>
      <c r="M1170" s="558">
        <f>G1170*L1170</f>
        <v>0</v>
      </c>
      <c r="N1170" s="561">
        <v>21</v>
      </c>
      <c r="O1170" s="562">
        <v>32</v>
      </c>
      <c r="P1170" s="563" t="s">
        <v>140</v>
      </c>
    </row>
    <row r="1171" spans="1:19" s="543" customFormat="1" ht="11.25" customHeight="1">
      <c r="A1171" s="542"/>
      <c r="B1171" s="542"/>
      <c r="C1171" s="542"/>
      <c r="D1171" s="543" t="s">
        <v>515</v>
      </c>
      <c r="E1171" s="544" t="s">
        <v>840</v>
      </c>
      <c r="G1171" s="545">
        <v>0</v>
      </c>
      <c r="P1171" s="543">
        <v>2</v>
      </c>
      <c r="Q1171" s="543" t="s">
        <v>134</v>
      </c>
      <c r="R1171" s="543" t="s">
        <v>516</v>
      </c>
      <c r="S1171" s="543" t="s">
        <v>134</v>
      </c>
    </row>
    <row r="1172" spans="1:19" s="543" customFormat="1" ht="11.25" customHeight="1">
      <c r="A1172" s="542"/>
      <c r="B1172" s="542"/>
      <c r="C1172" s="542"/>
      <c r="D1172" s="543" t="s">
        <v>515</v>
      </c>
      <c r="E1172" s="544" t="s">
        <v>3213</v>
      </c>
      <c r="G1172" s="545">
        <v>0</v>
      </c>
      <c r="P1172" s="543">
        <v>2</v>
      </c>
      <c r="Q1172" s="543" t="s">
        <v>134</v>
      </c>
      <c r="R1172" s="543" t="s">
        <v>516</v>
      </c>
      <c r="S1172" s="543" t="s">
        <v>134</v>
      </c>
    </row>
    <row r="1173" spans="1:19" s="546" customFormat="1" ht="11.25" customHeight="1">
      <c r="A1173" s="542"/>
      <c r="B1173" s="542"/>
      <c r="C1173" s="542"/>
      <c r="D1173" s="546" t="s">
        <v>515</v>
      </c>
      <c r="E1173" s="547" t="s">
        <v>3224</v>
      </c>
      <c r="G1173" s="548">
        <v>59.987</v>
      </c>
      <c r="P1173" s="546">
        <v>2</v>
      </c>
      <c r="Q1173" s="546" t="s">
        <v>134</v>
      </c>
      <c r="R1173" s="546" t="s">
        <v>516</v>
      </c>
      <c r="S1173" s="546" t="s">
        <v>134</v>
      </c>
    </row>
    <row r="1174" spans="1:19" s="552" customFormat="1" ht="11.25" customHeight="1">
      <c r="A1174" s="542"/>
      <c r="B1174" s="542"/>
      <c r="C1174" s="542"/>
      <c r="D1174" s="552" t="s">
        <v>515</v>
      </c>
      <c r="E1174" s="553" t="s">
        <v>539</v>
      </c>
      <c r="G1174" s="554">
        <v>59.987</v>
      </c>
      <c r="P1174" s="552">
        <v>2</v>
      </c>
      <c r="Q1174" s="552" t="s">
        <v>134</v>
      </c>
      <c r="R1174" s="552" t="s">
        <v>516</v>
      </c>
      <c r="S1174" s="552" t="s">
        <v>134</v>
      </c>
    </row>
    <row r="1175" spans="1:19" s="543" customFormat="1" ht="11.25" customHeight="1">
      <c r="A1175" s="542"/>
      <c r="B1175" s="542"/>
      <c r="C1175" s="542"/>
      <c r="D1175" s="543" t="s">
        <v>515</v>
      </c>
      <c r="E1175" s="544" t="s">
        <v>524</v>
      </c>
      <c r="G1175" s="545">
        <v>0</v>
      </c>
      <c r="P1175" s="543">
        <v>2</v>
      </c>
      <c r="Q1175" s="543" t="s">
        <v>134</v>
      </c>
      <c r="R1175" s="543" t="s">
        <v>516</v>
      </c>
      <c r="S1175" s="543" t="s">
        <v>134</v>
      </c>
    </row>
    <row r="1176" spans="1:19" s="543" customFormat="1" ht="11.25" customHeight="1">
      <c r="A1176" s="542"/>
      <c r="B1176" s="542"/>
      <c r="C1176" s="542"/>
      <c r="D1176" s="543" t="s">
        <v>515</v>
      </c>
      <c r="E1176" s="544" t="s">
        <v>3213</v>
      </c>
      <c r="G1176" s="545">
        <v>0</v>
      </c>
      <c r="P1176" s="543">
        <v>2</v>
      </c>
      <c r="Q1176" s="543" t="s">
        <v>134</v>
      </c>
      <c r="R1176" s="543" t="s">
        <v>516</v>
      </c>
      <c r="S1176" s="543" t="s">
        <v>134</v>
      </c>
    </row>
    <row r="1177" spans="1:19" s="546" customFormat="1" ht="11.25" customHeight="1">
      <c r="A1177" s="542"/>
      <c r="B1177" s="542"/>
      <c r="C1177" s="542"/>
      <c r="D1177" s="546" t="s">
        <v>515</v>
      </c>
      <c r="E1177" s="547" t="s">
        <v>3225</v>
      </c>
      <c r="G1177" s="548">
        <v>83.678</v>
      </c>
      <c r="P1177" s="546">
        <v>2</v>
      </c>
      <c r="Q1177" s="546" t="s">
        <v>134</v>
      </c>
      <c r="R1177" s="546" t="s">
        <v>516</v>
      </c>
      <c r="S1177" s="546" t="s">
        <v>134</v>
      </c>
    </row>
    <row r="1178" spans="1:19" s="549" customFormat="1" ht="11.25" customHeight="1">
      <c r="A1178" s="542"/>
      <c r="B1178" s="542"/>
      <c r="C1178" s="542"/>
      <c r="D1178" s="549" t="s">
        <v>515</v>
      </c>
      <c r="E1178" s="550" t="s">
        <v>517</v>
      </c>
      <c r="G1178" s="551">
        <v>143.665</v>
      </c>
      <c r="P1178" s="549">
        <v>2</v>
      </c>
      <c r="Q1178" s="549" t="s">
        <v>134</v>
      </c>
      <c r="R1178" s="549" t="s">
        <v>516</v>
      </c>
      <c r="S1178" s="549" t="s">
        <v>137</v>
      </c>
    </row>
    <row r="1179" spans="1:16" s="541" customFormat="1" ht="22.5" customHeight="1">
      <c r="A1179" s="533">
        <v>317</v>
      </c>
      <c r="B1179" s="533" t="s">
        <v>138</v>
      </c>
      <c r="C1179" s="533" t="s">
        <v>83</v>
      </c>
      <c r="D1179" s="534" t="s">
        <v>3226</v>
      </c>
      <c r="E1179" s="535" t="s">
        <v>3227</v>
      </c>
      <c r="F1179" s="533" t="s">
        <v>15</v>
      </c>
      <c r="G1179" s="536">
        <v>22</v>
      </c>
      <c r="H1179" s="570"/>
      <c r="I1179" s="537">
        <f>ROUND(G1179*H1179,2)</f>
        <v>0</v>
      </c>
      <c r="J1179" s="538">
        <v>0.00117</v>
      </c>
      <c r="K1179" s="536">
        <f>G1179*J1179</f>
        <v>0.02574</v>
      </c>
      <c r="L1179" s="538">
        <v>0</v>
      </c>
      <c r="M1179" s="536">
        <f>G1179*L1179</f>
        <v>0</v>
      </c>
      <c r="N1179" s="539">
        <v>21</v>
      </c>
      <c r="O1179" s="540">
        <v>16</v>
      </c>
      <c r="P1179" s="541" t="s">
        <v>140</v>
      </c>
    </row>
    <row r="1180" spans="1:19" s="546" customFormat="1" ht="11.25" customHeight="1">
      <c r="A1180" s="542"/>
      <c r="B1180" s="542"/>
      <c r="C1180" s="542"/>
      <c r="D1180" s="546" t="s">
        <v>515</v>
      </c>
      <c r="E1180" s="547" t="s">
        <v>1548</v>
      </c>
      <c r="G1180" s="548">
        <v>22</v>
      </c>
      <c r="P1180" s="546">
        <v>2</v>
      </c>
      <c r="Q1180" s="546" t="s">
        <v>134</v>
      </c>
      <c r="R1180" s="546" t="s">
        <v>516</v>
      </c>
      <c r="S1180" s="546" t="s">
        <v>134</v>
      </c>
    </row>
    <row r="1181" spans="1:19" s="549" customFormat="1" ht="11.25" customHeight="1">
      <c r="A1181" s="542"/>
      <c r="B1181" s="542"/>
      <c r="C1181" s="542"/>
      <c r="D1181" s="549" t="s">
        <v>515</v>
      </c>
      <c r="E1181" s="550" t="s">
        <v>517</v>
      </c>
      <c r="G1181" s="551">
        <v>22</v>
      </c>
      <c r="P1181" s="549">
        <v>2</v>
      </c>
      <c r="Q1181" s="549" t="s">
        <v>134</v>
      </c>
      <c r="R1181" s="549" t="s">
        <v>516</v>
      </c>
      <c r="S1181" s="549" t="s">
        <v>137</v>
      </c>
    </row>
    <row r="1182" spans="1:16" s="541" customFormat="1" ht="22.5" customHeight="1">
      <c r="A1182" s="533">
        <v>318</v>
      </c>
      <c r="B1182" s="533" t="s">
        <v>138</v>
      </c>
      <c r="C1182" s="533" t="s">
        <v>83</v>
      </c>
      <c r="D1182" s="534" t="s">
        <v>1549</v>
      </c>
      <c r="E1182" s="535" t="s">
        <v>1550</v>
      </c>
      <c r="F1182" s="533" t="s">
        <v>15</v>
      </c>
      <c r="G1182" s="536">
        <v>22</v>
      </c>
      <c r="H1182" s="570"/>
      <c r="I1182" s="537">
        <f>ROUND(G1182*H1182,2)</f>
        <v>0</v>
      </c>
      <c r="J1182" s="538">
        <v>0.00078</v>
      </c>
      <c r="K1182" s="536">
        <f>G1182*J1182</f>
        <v>0.017159999999999998</v>
      </c>
      <c r="L1182" s="538">
        <v>0</v>
      </c>
      <c r="M1182" s="536">
        <f>G1182*L1182</f>
        <v>0</v>
      </c>
      <c r="N1182" s="539">
        <v>21</v>
      </c>
      <c r="O1182" s="540">
        <v>16</v>
      </c>
      <c r="P1182" s="541" t="s">
        <v>140</v>
      </c>
    </row>
    <row r="1183" spans="1:16" s="541" customFormat="1" ht="22.5" customHeight="1">
      <c r="A1183" s="533">
        <v>319</v>
      </c>
      <c r="B1183" s="533" t="s">
        <v>138</v>
      </c>
      <c r="C1183" s="533" t="s">
        <v>143</v>
      </c>
      <c r="D1183" s="534" t="s">
        <v>1551</v>
      </c>
      <c r="E1183" s="535" t="s">
        <v>3228</v>
      </c>
      <c r="F1183" s="533" t="s">
        <v>15</v>
      </c>
      <c r="G1183" s="536">
        <v>22.88</v>
      </c>
      <c r="H1183" s="570"/>
      <c r="I1183" s="537">
        <f>ROUND(G1183*H1183,2)</f>
        <v>0</v>
      </c>
      <c r="J1183" s="538">
        <v>0.006</v>
      </c>
      <c r="K1183" s="536">
        <f>G1183*J1183</f>
        <v>0.13727999999999999</v>
      </c>
      <c r="L1183" s="538">
        <v>0</v>
      </c>
      <c r="M1183" s="536">
        <f>G1183*L1183</f>
        <v>0</v>
      </c>
      <c r="N1183" s="539">
        <v>21</v>
      </c>
      <c r="O1183" s="540">
        <v>16</v>
      </c>
      <c r="P1183" s="541" t="s">
        <v>140</v>
      </c>
    </row>
    <row r="1184" spans="1:19" s="543" customFormat="1" ht="11.25" customHeight="1">
      <c r="A1184" s="542"/>
      <c r="B1184" s="542"/>
      <c r="C1184" s="542"/>
      <c r="D1184" s="543" t="s">
        <v>515</v>
      </c>
      <c r="E1184" s="544" t="s">
        <v>3229</v>
      </c>
      <c r="G1184" s="545">
        <v>0</v>
      </c>
      <c r="P1184" s="543">
        <v>2</v>
      </c>
      <c r="Q1184" s="543" t="s">
        <v>134</v>
      </c>
      <c r="R1184" s="543" t="s">
        <v>516</v>
      </c>
      <c r="S1184" s="543" t="s">
        <v>134</v>
      </c>
    </row>
    <row r="1185" spans="1:19" s="546" customFormat="1" ht="11.25" customHeight="1">
      <c r="A1185" s="542"/>
      <c r="B1185" s="542"/>
      <c r="C1185" s="542"/>
      <c r="D1185" s="546" t="s">
        <v>515</v>
      </c>
      <c r="E1185" s="547" t="s">
        <v>1552</v>
      </c>
      <c r="G1185" s="548">
        <v>22.88</v>
      </c>
      <c r="P1185" s="546">
        <v>2</v>
      </c>
      <c r="Q1185" s="546" t="s">
        <v>134</v>
      </c>
      <c r="R1185" s="546" t="s">
        <v>516</v>
      </c>
      <c r="S1185" s="546" t="s">
        <v>134</v>
      </c>
    </row>
    <row r="1186" spans="1:19" s="549" customFormat="1" ht="11.25" customHeight="1">
      <c r="A1186" s="542"/>
      <c r="B1186" s="542"/>
      <c r="C1186" s="542"/>
      <c r="D1186" s="549" t="s">
        <v>515</v>
      </c>
      <c r="E1186" s="550" t="s">
        <v>517</v>
      </c>
      <c r="G1186" s="551">
        <v>22.88</v>
      </c>
      <c r="P1186" s="549">
        <v>2</v>
      </c>
      <c r="Q1186" s="549" t="s">
        <v>134</v>
      </c>
      <c r="R1186" s="549" t="s">
        <v>516</v>
      </c>
      <c r="S1186" s="549" t="s">
        <v>137</v>
      </c>
    </row>
    <row r="1187" spans="1:16" s="541" customFormat="1" ht="11.25" customHeight="1">
      <c r="A1187" s="533">
        <v>320</v>
      </c>
      <c r="B1187" s="533" t="s">
        <v>138</v>
      </c>
      <c r="C1187" s="533" t="s">
        <v>83</v>
      </c>
      <c r="D1187" s="534" t="s">
        <v>563</v>
      </c>
      <c r="E1187" s="535" t="s">
        <v>1553</v>
      </c>
      <c r="F1187" s="533" t="s">
        <v>10</v>
      </c>
      <c r="G1187" s="536">
        <v>484.193</v>
      </c>
      <c r="H1187" s="570"/>
      <c r="I1187" s="537">
        <f>ROUND(G1187*H1187,2)</f>
        <v>0</v>
      </c>
      <c r="J1187" s="538">
        <v>0.0077</v>
      </c>
      <c r="K1187" s="536">
        <f>G1187*J1187</f>
        <v>3.7282861</v>
      </c>
      <c r="L1187" s="538">
        <v>0</v>
      </c>
      <c r="M1187" s="536">
        <f>G1187*L1187</f>
        <v>0</v>
      </c>
      <c r="N1187" s="539">
        <v>21</v>
      </c>
      <c r="O1187" s="540">
        <v>16</v>
      </c>
      <c r="P1187" s="541" t="s">
        <v>140</v>
      </c>
    </row>
    <row r="1188" spans="1:19" s="546" customFormat="1" ht="11.25" customHeight="1">
      <c r="A1188" s="542"/>
      <c r="B1188" s="542"/>
      <c r="C1188" s="542"/>
      <c r="D1188" s="546" t="s">
        <v>515</v>
      </c>
      <c r="E1188" s="547" t="s">
        <v>3230</v>
      </c>
      <c r="G1188" s="548">
        <v>484.193</v>
      </c>
      <c r="P1188" s="546">
        <v>2</v>
      </c>
      <c r="Q1188" s="546" t="s">
        <v>134</v>
      </c>
      <c r="R1188" s="546" t="s">
        <v>516</v>
      </c>
      <c r="S1188" s="546" t="s">
        <v>134</v>
      </c>
    </row>
    <row r="1189" spans="1:19" s="549" customFormat="1" ht="11.25" customHeight="1">
      <c r="A1189" s="542"/>
      <c r="B1189" s="542"/>
      <c r="C1189" s="542"/>
      <c r="D1189" s="549" t="s">
        <v>515</v>
      </c>
      <c r="E1189" s="550" t="s">
        <v>517</v>
      </c>
      <c r="G1189" s="551">
        <v>484.193</v>
      </c>
      <c r="P1189" s="549">
        <v>2</v>
      </c>
      <c r="Q1189" s="549" t="s">
        <v>134</v>
      </c>
      <c r="R1189" s="549" t="s">
        <v>516</v>
      </c>
      <c r="S1189" s="549" t="s">
        <v>137</v>
      </c>
    </row>
    <row r="1190" spans="1:16" s="541" customFormat="1" ht="11.25" customHeight="1">
      <c r="A1190" s="533">
        <v>321</v>
      </c>
      <c r="B1190" s="533" t="s">
        <v>138</v>
      </c>
      <c r="C1190" s="533" t="s">
        <v>85</v>
      </c>
      <c r="D1190" s="534" t="s">
        <v>1554</v>
      </c>
      <c r="E1190" s="535" t="s">
        <v>1555</v>
      </c>
      <c r="F1190" s="533" t="s">
        <v>10</v>
      </c>
      <c r="G1190" s="536">
        <v>484.193</v>
      </c>
      <c r="H1190" s="570"/>
      <c r="I1190" s="537">
        <f>ROUND(G1190*H1190,2)</f>
        <v>0</v>
      </c>
      <c r="J1190" s="538">
        <v>0.0002</v>
      </c>
      <c r="K1190" s="536">
        <f>G1190*J1190</f>
        <v>0.0968386</v>
      </c>
      <c r="L1190" s="538">
        <v>0</v>
      </c>
      <c r="M1190" s="536">
        <f>G1190*L1190</f>
        <v>0</v>
      </c>
      <c r="N1190" s="539">
        <v>21</v>
      </c>
      <c r="O1190" s="540">
        <v>16</v>
      </c>
      <c r="P1190" s="541" t="s">
        <v>140</v>
      </c>
    </row>
    <row r="1191" spans="1:16" s="541" customFormat="1" ht="11.25" customHeight="1">
      <c r="A1191" s="533">
        <v>322</v>
      </c>
      <c r="B1191" s="533" t="s">
        <v>138</v>
      </c>
      <c r="C1191" s="533" t="s">
        <v>83</v>
      </c>
      <c r="D1191" s="534" t="s">
        <v>564</v>
      </c>
      <c r="E1191" s="535" t="s">
        <v>565</v>
      </c>
      <c r="F1191" s="533" t="s">
        <v>25</v>
      </c>
      <c r="G1191" s="536">
        <v>15.751</v>
      </c>
      <c r="H1191" s="570"/>
      <c r="I1191" s="537">
        <f>ROUND(G1191*H1191,2)</f>
        <v>0</v>
      </c>
      <c r="J1191" s="538">
        <v>0</v>
      </c>
      <c r="K1191" s="536">
        <f>G1191*J1191</f>
        <v>0</v>
      </c>
      <c r="L1191" s="538">
        <v>0</v>
      </c>
      <c r="M1191" s="536">
        <f>G1191*L1191</f>
        <v>0</v>
      </c>
      <c r="N1191" s="539">
        <v>21</v>
      </c>
      <c r="O1191" s="540">
        <v>16</v>
      </c>
      <c r="P1191" s="541" t="s">
        <v>140</v>
      </c>
    </row>
    <row r="1192" spans="2:16" s="529" customFormat="1" ht="11.25" customHeight="1">
      <c r="B1192" s="530" t="s">
        <v>131</v>
      </c>
      <c r="D1192" s="529" t="s">
        <v>85</v>
      </c>
      <c r="E1192" s="529" t="s">
        <v>566</v>
      </c>
      <c r="I1192" s="531">
        <f>SUM(I1193:I1213)</f>
        <v>0</v>
      </c>
      <c r="K1192" s="532">
        <f>SUM(K1193:K1213)</f>
        <v>22.375426360000002</v>
      </c>
      <c r="M1192" s="532">
        <f>SUM(M1193:M1213)</f>
        <v>0</v>
      </c>
      <c r="P1192" s="529" t="s">
        <v>137</v>
      </c>
    </row>
    <row r="1193" spans="1:16" s="541" customFormat="1" ht="22.5" customHeight="1">
      <c r="A1193" s="533">
        <v>323</v>
      </c>
      <c r="B1193" s="533" t="s">
        <v>138</v>
      </c>
      <c r="C1193" s="533" t="s">
        <v>85</v>
      </c>
      <c r="D1193" s="534" t="s">
        <v>1556</v>
      </c>
      <c r="E1193" s="535" t="s">
        <v>3163</v>
      </c>
      <c r="F1193" s="533" t="s">
        <v>10</v>
      </c>
      <c r="G1193" s="536">
        <v>2459.47</v>
      </c>
      <c r="H1193" s="570"/>
      <c r="I1193" s="537">
        <f>ROUND(G1193*H1193,2)</f>
        <v>0</v>
      </c>
      <c r="J1193" s="538">
        <v>0.0007</v>
      </c>
      <c r="K1193" s="536">
        <f>G1193*J1193</f>
        <v>1.7216289999999999</v>
      </c>
      <c r="L1193" s="538">
        <v>0</v>
      </c>
      <c r="M1193" s="536">
        <f>G1193*L1193</f>
        <v>0</v>
      </c>
      <c r="N1193" s="539">
        <v>21</v>
      </c>
      <c r="O1193" s="540">
        <v>16</v>
      </c>
      <c r="P1193" s="541" t="s">
        <v>140</v>
      </c>
    </row>
    <row r="1194" spans="1:19" s="543" customFormat="1" ht="22.5" customHeight="1">
      <c r="A1194" s="542"/>
      <c r="B1194" s="542"/>
      <c r="C1194" s="542"/>
      <c r="D1194" s="543" t="s">
        <v>515</v>
      </c>
      <c r="E1194" s="544" t="s">
        <v>1557</v>
      </c>
      <c r="G1194" s="545">
        <v>0</v>
      </c>
      <c r="P1194" s="543">
        <v>2</v>
      </c>
      <c r="Q1194" s="543" t="s">
        <v>134</v>
      </c>
      <c r="R1194" s="543" t="s">
        <v>516</v>
      </c>
      <c r="S1194" s="543" t="s">
        <v>134</v>
      </c>
    </row>
    <row r="1195" spans="1:19" s="543" customFormat="1" ht="11.25" customHeight="1">
      <c r="A1195" s="542"/>
      <c r="B1195" s="542"/>
      <c r="C1195" s="542"/>
      <c r="D1195" s="543" t="s">
        <v>515</v>
      </c>
      <c r="E1195" s="544" t="s">
        <v>840</v>
      </c>
      <c r="G1195" s="545">
        <v>0</v>
      </c>
      <c r="P1195" s="543">
        <v>2</v>
      </c>
      <c r="Q1195" s="543" t="s">
        <v>134</v>
      </c>
      <c r="R1195" s="543" t="s">
        <v>516</v>
      </c>
      <c r="S1195" s="543" t="s">
        <v>134</v>
      </c>
    </row>
    <row r="1196" spans="1:19" s="546" customFormat="1" ht="11.25" customHeight="1">
      <c r="A1196" s="542"/>
      <c r="B1196" s="542"/>
      <c r="C1196" s="542"/>
      <c r="D1196" s="546" t="s">
        <v>515</v>
      </c>
      <c r="E1196" s="547" t="s">
        <v>1558</v>
      </c>
      <c r="G1196" s="548">
        <v>567.87</v>
      </c>
      <c r="P1196" s="546">
        <v>2</v>
      </c>
      <c r="Q1196" s="546" t="s">
        <v>134</v>
      </c>
      <c r="R1196" s="546" t="s">
        <v>516</v>
      </c>
      <c r="S1196" s="546" t="s">
        <v>134</v>
      </c>
    </row>
    <row r="1197" spans="1:19" s="546" customFormat="1" ht="11.25" customHeight="1">
      <c r="A1197" s="542"/>
      <c r="B1197" s="542"/>
      <c r="C1197" s="542"/>
      <c r="D1197" s="546" t="s">
        <v>515</v>
      </c>
      <c r="E1197" s="547" t="s">
        <v>1559</v>
      </c>
      <c r="G1197" s="548">
        <v>1891.6</v>
      </c>
      <c r="P1197" s="546">
        <v>2</v>
      </c>
      <c r="Q1197" s="546" t="s">
        <v>134</v>
      </c>
      <c r="R1197" s="546" t="s">
        <v>516</v>
      </c>
      <c r="S1197" s="546" t="s">
        <v>134</v>
      </c>
    </row>
    <row r="1198" spans="1:19" s="549" customFormat="1" ht="11.25" customHeight="1">
      <c r="A1198" s="542"/>
      <c r="B1198" s="542"/>
      <c r="C1198" s="542"/>
      <c r="D1198" s="549" t="s">
        <v>515</v>
      </c>
      <c r="E1198" s="550" t="s">
        <v>517</v>
      </c>
      <c r="G1198" s="551">
        <v>2459.47</v>
      </c>
      <c r="P1198" s="549">
        <v>2</v>
      </c>
      <c r="Q1198" s="549" t="s">
        <v>134</v>
      </c>
      <c r="R1198" s="549" t="s">
        <v>516</v>
      </c>
      <c r="S1198" s="549" t="s">
        <v>137</v>
      </c>
    </row>
    <row r="1199" spans="1:16" s="563" customFormat="1" ht="33.75" customHeight="1">
      <c r="A1199" s="555">
        <v>324</v>
      </c>
      <c r="B1199" s="555" t="s">
        <v>141</v>
      </c>
      <c r="C1199" s="555" t="s">
        <v>142</v>
      </c>
      <c r="D1199" s="556" t="s">
        <v>1560</v>
      </c>
      <c r="E1199" s="557" t="s">
        <v>1561</v>
      </c>
      <c r="F1199" s="555" t="s">
        <v>10</v>
      </c>
      <c r="G1199" s="558">
        <v>2557.849</v>
      </c>
      <c r="H1199" s="571"/>
      <c r="I1199" s="559">
        <f>ROUND(G1199*H1199,2)</f>
        <v>0</v>
      </c>
      <c r="J1199" s="560">
        <v>0.008</v>
      </c>
      <c r="K1199" s="558">
        <f>G1199*J1199</f>
        <v>20.462792</v>
      </c>
      <c r="L1199" s="560">
        <v>0</v>
      </c>
      <c r="M1199" s="558">
        <f>G1199*L1199</f>
        <v>0</v>
      </c>
      <c r="N1199" s="561">
        <v>21</v>
      </c>
      <c r="O1199" s="562">
        <v>32</v>
      </c>
      <c r="P1199" s="563" t="s">
        <v>140</v>
      </c>
    </row>
    <row r="1200" spans="1:19" s="543" customFormat="1" ht="11.25" customHeight="1">
      <c r="A1200" s="542"/>
      <c r="B1200" s="542"/>
      <c r="C1200" s="542"/>
      <c r="D1200" s="543" t="s">
        <v>515</v>
      </c>
      <c r="E1200" s="544" t="s">
        <v>1562</v>
      </c>
      <c r="G1200" s="545">
        <v>0</v>
      </c>
      <c r="P1200" s="543">
        <v>2</v>
      </c>
      <c r="Q1200" s="543" t="s">
        <v>134</v>
      </c>
      <c r="R1200" s="543" t="s">
        <v>516</v>
      </c>
      <c r="S1200" s="543" t="s">
        <v>134</v>
      </c>
    </row>
    <row r="1201" spans="1:19" s="546" customFormat="1" ht="11.25" customHeight="1">
      <c r="A1201" s="542"/>
      <c r="B1201" s="542"/>
      <c r="C1201" s="542"/>
      <c r="D1201" s="546" t="s">
        <v>515</v>
      </c>
      <c r="E1201" s="547" t="s">
        <v>1563</v>
      </c>
      <c r="G1201" s="548">
        <v>2557.849</v>
      </c>
      <c r="P1201" s="546">
        <v>2</v>
      </c>
      <c r="Q1201" s="546" t="s">
        <v>134</v>
      </c>
      <c r="R1201" s="546" t="s">
        <v>516</v>
      </c>
      <c r="S1201" s="546" t="s">
        <v>134</v>
      </c>
    </row>
    <row r="1202" spans="1:19" s="549" customFormat="1" ht="11.25" customHeight="1">
      <c r="A1202" s="542"/>
      <c r="B1202" s="542"/>
      <c r="C1202" s="542"/>
      <c r="D1202" s="549" t="s">
        <v>515</v>
      </c>
      <c r="E1202" s="550" t="s">
        <v>517</v>
      </c>
      <c r="G1202" s="551">
        <v>2557.849</v>
      </c>
      <c r="P1202" s="549">
        <v>2</v>
      </c>
      <c r="Q1202" s="549" t="s">
        <v>134</v>
      </c>
      <c r="R1202" s="549" t="s">
        <v>516</v>
      </c>
      <c r="S1202" s="549" t="s">
        <v>137</v>
      </c>
    </row>
    <row r="1203" spans="1:16" s="541" customFormat="1" ht="11.25" customHeight="1">
      <c r="A1203" s="533">
        <v>325</v>
      </c>
      <c r="B1203" s="533" t="s">
        <v>138</v>
      </c>
      <c r="C1203" s="533" t="s">
        <v>85</v>
      </c>
      <c r="D1203" s="534" t="s">
        <v>1564</v>
      </c>
      <c r="E1203" s="535" t="s">
        <v>1565</v>
      </c>
      <c r="F1203" s="533" t="s">
        <v>10</v>
      </c>
      <c r="G1203" s="536">
        <v>8.576</v>
      </c>
      <c r="H1203" s="570"/>
      <c r="I1203" s="537">
        <f>ROUND(G1203*H1203,2)</f>
        <v>0</v>
      </c>
      <c r="J1203" s="538">
        <v>0.0006</v>
      </c>
      <c r="K1203" s="536">
        <f>G1203*J1203</f>
        <v>0.0051456</v>
      </c>
      <c r="L1203" s="538">
        <v>0</v>
      </c>
      <c r="M1203" s="536">
        <f>G1203*L1203</f>
        <v>0</v>
      </c>
      <c r="N1203" s="539">
        <v>21</v>
      </c>
      <c r="O1203" s="540">
        <v>16</v>
      </c>
      <c r="P1203" s="541" t="s">
        <v>140</v>
      </c>
    </row>
    <row r="1204" spans="1:19" s="546" customFormat="1" ht="11.25" customHeight="1">
      <c r="A1204" s="542"/>
      <c r="B1204" s="542"/>
      <c r="C1204" s="542"/>
      <c r="D1204" s="546" t="s">
        <v>515</v>
      </c>
      <c r="E1204" s="547" t="s">
        <v>1566</v>
      </c>
      <c r="G1204" s="548">
        <v>8.576</v>
      </c>
      <c r="P1204" s="546">
        <v>2</v>
      </c>
      <c r="Q1204" s="546" t="s">
        <v>134</v>
      </c>
      <c r="R1204" s="546" t="s">
        <v>516</v>
      </c>
      <c r="S1204" s="546" t="s">
        <v>134</v>
      </c>
    </row>
    <row r="1205" spans="1:19" s="549" customFormat="1" ht="11.25" customHeight="1">
      <c r="A1205" s="542"/>
      <c r="B1205" s="542"/>
      <c r="C1205" s="542"/>
      <c r="D1205" s="549" t="s">
        <v>515</v>
      </c>
      <c r="E1205" s="550" t="s">
        <v>517</v>
      </c>
      <c r="G1205" s="551">
        <v>8.576</v>
      </c>
      <c r="P1205" s="549">
        <v>2</v>
      </c>
      <c r="Q1205" s="549" t="s">
        <v>134</v>
      </c>
      <c r="R1205" s="549" t="s">
        <v>516</v>
      </c>
      <c r="S1205" s="549" t="s">
        <v>137</v>
      </c>
    </row>
    <row r="1206" spans="1:16" s="563" customFormat="1" ht="22.5" customHeight="1">
      <c r="A1206" s="555">
        <v>326</v>
      </c>
      <c r="B1206" s="555" t="s">
        <v>141</v>
      </c>
      <c r="C1206" s="555" t="s">
        <v>142</v>
      </c>
      <c r="D1206" s="556" t="s">
        <v>1567</v>
      </c>
      <c r="E1206" s="557" t="s">
        <v>1568</v>
      </c>
      <c r="F1206" s="555" t="s">
        <v>10</v>
      </c>
      <c r="G1206" s="558">
        <v>8.944</v>
      </c>
      <c r="H1206" s="571"/>
      <c r="I1206" s="559">
        <f>ROUND(G1206*H1206,2)</f>
        <v>0</v>
      </c>
      <c r="J1206" s="560">
        <v>0.00629</v>
      </c>
      <c r="K1206" s="558">
        <f>G1206*J1206</f>
        <v>0.056257760000000004</v>
      </c>
      <c r="L1206" s="560">
        <v>0</v>
      </c>
      <c r="M1206" s="558">
        <f>G1206*L1206</f>
        <v>0</v>
      </c>
      <c r="N1206" s="561">
        <v>21</v>
      </c>
      <c r="O1206" s="562">
        <v>32</v>
      </c>
      <c r="P1206" s="563" t="s">
        <v>140</v>
      </c>
    </row>
    <row r="1207" spans="1:19" s="546" customFormat="1" ht="11.25" customHeight="1">
      <c r="A1207" s="542"/>
      <c r="B1207" s="542"/>
      <c r="C1207" s="542"/>
      <c r="D1207" s="546" t="s">
        <v>515</v>
      </c>
      <c r="E1207" s="547" t="s">
        <v>1569</v>
      </c>
      <c r="G1207" s="548">
        <v>8.944</v>
      </c>
      <c r="P1207" s="546">
        <v>2</v>
      </c>
      <c r="Q1207" s="546" t="s">
        <v>134</v>
      </c>
      <c r="R1207" s="546" t="s">
        <v>516</v>
      </c>
      <c r="S1207" s="546" t="s">
        <v>134</v>
      </c>
    </row>
    <row r="1208" spans="1:19" s="549" customFormat="1" ht="11.25" customHeight="1">
      <c r="A1208" s="542"/>
      <c r="B1208" s="542"/>
      <c r="C1208" s="542"/>
      <c r="D1208" s="549" t="s">
        <v>515</v>
      </c>
      <c r="E1208" s="550" t="s">
        <v>517</v>
      </c>
      <c r="G1208" s="551">
        <v>8.944</v>
      </c>
      <c r="P1208" s="549">
        <v>2</v>
      </c>
      <c r="Q1208" s="549" t="s">
        <v>134</v>
      </c>
      <c r="R1208" s="549" t="s">
        <v>516</v>
      </c>
      <c r="S1208" s="549" t="s">
        <v>137</v>
      </c>
    </row>
    <row r="1209" spans="1:16" s="541" customFormat="1" ht="22.5" customHeight="1">
      <c r="A1209" s="533">
        <v>327</v>
      </c>
      <c r="B1209" s="533" t="s">
        <v>138</v>
      </c>
      <c r="C1209" s="533" t="s">
        <v>85</v>
      </c>
      <c r="D1209" s="534" t="s">
        <v>1570</v>
      </c>
      <c r="E1209" s="535" t="s">
        <v>1571</v>
      </c>
      <c r="F1209" s="533" t="s">
        <v>10</v>
      </c>
      <c r="G1209" s="536">
        <v>8.6</v>
      </c>
      <c r="H1209" s="570"/>
      <c r="I1209" s="537">
        <f>ROUND(G1209*H1209,2)</f>
        <v>0</v>
      </c>
      <c r="J1209" s="538">
        <v>7E-05</v>
      </c>
      <c r="K1209" s="536">
        <f>G1209*J1209</f>
        <v>0.0006019999999999999</v>
      </c>
      <c r="L1209" s="538">
        <v>0</v>
      </c>
      <c r="M1209" s="536">
        <f>G1209*L1209</f>
        <v>0</v>
      </c>
      <c r="N1209" s="539">
        <v>21</v>
      </c>
      <c r="O1209" s="540">
        <v>16</v>
      </c>
      <c r="P1209" s="541" t="s">
        <v>140</v>
      </c>
    </row>
    <row r="1210" spans="1:16" s="541" customFormat="1" ht="11.25" customHeight="1">
      <c r="A1210" s="533">
        <v>328</v>
      </c>
      <c r="B1210" s="533" t="s">
        <v>138</v>
      </c>
      <c r="C1210" s="533" t="s">
        <v>85</v>
      </c>
      <c r="D1210" s="534" t="s">
        <v>86</v>
      </c>
      <c r="E1210" s="535" t="s">
        <v>1572</v>
      </c>
      <c r="F1210" s="533" t="s">
        <v>10</v>
      </c>
      <c r="G1210" s="536">
        <v>8.6</v>
      </c>
      <c r="H1210" s="570"/>
      <c r="I1210" s="537">
        <f>ROUND(G1210*H1210,2)</f>
        <v>0</v>
      </c>
      <c r="J1210" s="538">
        <v>0.015</v>
      </c>
      <c r="K1210" s="536">
        <f>G1210*J1210</f>
        <v>0.129</v>
      </c>
      <c r="L1210" s="538">
        <v>0</v>
      </c>
      <c r="M1210" s="536">
        <f>G1210*L1210</f>
        <v>0</v>
      </c>
      <c r="N1210" s="539">
        <v>21</v>
      </c>
      <c r="O1210" s="540">
        <v>16</v>
      </c>
      <c r="P1210" s="541" t="s">
        <v>140</v>
      </c>
    </row>
    <row r="1211" spans="1:19" s="546" customFormat="1" ht="11.25" customHeight="1">
      <c r="A1211" s="542"/>
      <c r="B1211" s="542"/>
      <c r="C1211" s="542"/>
      <c r="D1211" s="546" t="s">
        <v>515</v>
      </c>
      <c r="E1211" s="547" t="s">
        <v>1573</v>
      </c>
      <c r="G1211" s="548">
        <v>8.6</v>
      </c>
      <c r="P1211" s="546">
        <v>2</v>
      </c>
      <c r="Q1211" s="546" t="s">
        <v>134</v>
      </c>
      <c r="R1211" s="546" t="s">
        <v>516</v>
      </c>
      <c r="S1211" s="546" t="s">
        <v>134</v>
      </c>
    </row>
    <row r="1212" spans="1:19" s="549" customFormat="1" ht="11.25" customHeight="1">
      <c r="A1212" s="542"/>
      <c r="B1212" s="542"/>
      <c r="C1212" s="542"/>
      <c r="D1212" s="549" t="s">
        <v>515</v>
      </c>
      <c r="E1212" s="550" t="s">
        <v>517</v>
      </c>
      <c r="G1212" s="551">
        <v>8.6</v>
      </c>
      <c r="P1212" s="549">
        <v>2</v>
      </c>
      <c r="Q1212" s="549" t="s">
        <v>134</v>
      </c>
      <c r="R1212" s="549" t="s">
        <v>516</v>
      </c>
      <c r="S1212" s="549" t="s">
        <v>137</v>
      </c>
    </row>
    <row r="1213" spans="1:16" s="541" customFormat="1" ht="11.25" customHeight="1">
      <c r="A1213" s="533">
        <v>329</v>
      </c>
      <c r="B1213" s="533" t="s">
        <v>138</v>
      </c>
      <c r="C1213" s="533" t="s">
        <v>85</v>
      </c>
      <c r="D1213" s="534" t="s">
        <v>567</v>
      </c>
      <c r="E1213" s="535" t="s">
        <v>568</v>
      </c>
      <c r="F1213" s="533" t="s">
        <v>25</v>
      </c>
      <c r="G1213" s="536">
        <v>22.375</v>
      </c>
      <c r="H1213" s="570"/>
      <c r="I1213" s="537">
        <f>ROUND(G1213*H1213,2)</f>
        <v>0</v>
      </c>
      <c r="J1213" s="538">
        <v>0</v>
      </c>
      <c r="K1213" s="536">
        <f>G1213*J1213</f>
        <v>0</v>
      </c>
      <c r="L1213" s="538">
        <v>0</v>
      </c>
      <c r="M1213" s="536">
        <f>G1213*L1213</f>
        <v>0</v>
      </c>
      <c r="N1213" s="539">
        <v>21</v>
      </c>
      <c r="O1213" s="540">
        <v>16</v>
      </c>
      <c r="P1213" s="541" t="s">
        <v>140</v>
      </c>
    </row>
    <row r="1214" spans="2:16" s="529" customFormat="1" ht="11.25" customHeight="1">
      <c r="B1214" s="530" t="s">
        <v>131</v>
      </c>
      <c r="D1214" s="529" t="s">
        <v>1574</v>
      </c>
      <c r="E1214" s="529" t="s">
        <v>1575</v>
      </c>
      <c r="I1214" s="531">
        <f>SUM(I1215:I1219)</f>
        <v>0</v>
      </c>
      <c r="K1214" s="532">
        <f>SUM(K1215:K1219)</f>
        <v>8.460192000000001</v>
      </c>
      <c r="M1214" s="532">
        <f>SUM(M1215:M1219)</f>
        <v>0</v>
      </c>
      <c r="P1214" s="529" t="s">
        <v>137</v>
      </c>
    </row>
    <row r="1215" spans="1:16" s="541" customFormat="1" ht="22.5" customHeight="1">
      <c r="A1215" s="533">
        <v>330</v>
      </c>
      <c r="B1215" s="533" t="s">
        <v>138</v>
      </c>
      <c r="C1215" s="533" t="s">
        <v>1574</v>
      </c>
      <c r="D1215" s="534" t="s">
        <v>1576</v>
      </c>
      <c r="E1215" s="535" t="s">
        <v>1577</v>
      </c>
      <c r="F1215" s="533" t="s">
        <v>10</v>
      </c>
      <c r="G1215" s="536">
        <v>542.32</v>
      </c>
      <c r="H1215" s="570"/>
      <c r="I1215" s="537">
        <f>ROUND(G1215*H1215,2)</f>
        <v>0</v>
      </c>
      <c r="J1215" s="538">
        <v>0.0156</v>
      </c>
      <c r="K1215" s="536">
        <f>G1215*J1215</f>
        <v>8.460192000000001</v>
      </c>
      <c r="L1215" s="538">
        <v>0</v>
      </c>
      <c r="M1215" s="536">
        <f>G1215*L1215</f>
        <v>0</v>
      </c>
      <c r="N1215" s="539">
        <v>21</v>
      </c>
      <c r="O1215" s="540">
        <v>16</v>
      </c>
      <c r="P1215" s="541" t="s">
        <v>140</v>
      </c>
    </row>
    <row r="1216" spans="1:19" s="543" customFormat="1" ht="11.25" customHeight="1">
      <c r="A1216" s="542"/>
      <c r="B1216" s="542"/>
      <c r="C1216" s="542"/>
      <c r="D1216" s="543" t="s">
        <v>515</v>
      </c>
      <c r="E1216" s="544" t="s">
        <v>1578</v>
      </c>
      <c r="G1216" s="545">
        <v>0</v>
      </c>
      <c r="P1216" s="543">
        <v>2</v>
      </c>
      <c r="Q1216" s="543" t="s">
        <v>134</v>
      </c>
      <c r="R1216" s="543" t="s">
        <v>516</v>
      </c>
      <c r="S1216" s="543" t="s">
        <v>134</v>
      </c>
    </row>
    <row r="1217" spans="1:19" s="546" customFormat="1" ht="11.25" customHeight="1">
      <c r="A1217" s="542"/>
      <c r="B1217" s="542"/>
      <c r="C1217" s="542"/>
      <c r="D1217" s="546" t="s">
        <v>515</v>
      </c>
      <c r="E1217" s="547" t="s">
        <v>1579</v>
      </c>
      <c r="G1217" s="548">
        <v>542.32</v>
      </c>
      <c r="P1217" s="546">
        <v>2</v>
      </c>
      <c r="Q1217" s="546" t="s">
        <v>134</v>
      </c>
      <c r="R1217" s="546" t="s">
        <v>516</v>
      </c>
      <c r="S1217" s="546" t="s">
        <v>134</v>
      </c>
    </row>
    <row r="1218" spans="1:19" s="549" customFormat="1" ht="11.25" customHeight="1">
      <c r="A1218" s="542"/>
      <c r="B1218" s="542"/>
      <c r="C1218" s="542"/>
      <c r="D1218" s="549" t="s">
        <v>515</v>
      </c>
      <c r="E1218" s="550" t="s">
        <v>517</v>
      </c>
      <c r="G1218" s="551">
        <v>542.32</v>
      </c>
      <c r="P1218" s="549">
        <v>2</v>
      </c>
      <c r="Q1218" s="549" t="s">
        <v>134</v>
      </c>
      <c r="R1218" s="549" t="s">
        <v>516</v>
      </c>
      <c r="S1218" s="549" t="s">
        <v>137</v>
      </c>
    </row>
    <row r="1219" spans="1:16" s="541" customFormat="1" ht="11.25" customHeight="1">
      <c r="A1219" s="533">
        <v>331</v>
      </c>
      <c r="B1219" s="533" t="s">
        <v>138</v>
      </c>
      <c r="C1219" s="533" t="s">
        <v>1574</v>
      </c>
      <c r="D1219" s="534" t="s">
        <v>1580</v>
      </c>
      <c r="E1219" s="535" t="s">
        <v>1581</v>
      </c>
      <c r="F1219" s="533" t="s">
        <v>25</v>
      </c>
      <c r="G1219" s="536">
        <v>8.46</v>
      </c>
      <c r="H1219" s="570"/>
      <c r="I1219" s="537">
        <f>ROUND(G1219*H1219,2)</f>
        <v>0</v>
      </c>
      <c r="J1219" s="538">
        <v>0</v>
      </c>
      <c r="K1219" s="536">
        <f>G1219*J1219</f>
        <v>0</v>
      </c>
      <c r="L1219" s="538">
        <v>0</v>
      </c>
      <c r="M1219" s="536">
        <f>G1219*L1219</f>
        <v>0</v>
      </c>
      <c r="N1219" s="539">
        <v>21</v>
      </c>
      <c r="O1219" s="540">
        <v>16</v>
      </c>
      <c r="P1219" s="541" t="s">
        <v>140</v>
      </c>
    </row>
    <row r="1220" spans="2:16" s="529" customFormat="1" ht="11.25" customHeight="1">
      <c r="B1220" s="530" t="s">
        <v>131</v>
      </c>
      <c r="D1220" s="529" t="s">
        <v>87</v>
      </c>
      <c r="E1220" s="529" t="s">
        <v>569</v>
      </c>
      <c r="I1220" s="531">
        <f>SUM(I1221:I1252)</f>
        <v>0</v>
      </c>
      <c r="K1220" s="532">
        <f>SUM(K1221:K1252)</f>
        <v>7.4284254</v>
      </c>
      <c r="M1220" s="532">
        <f>SUM(M1221:M1252)</f>
        <v>0</v>
      </c>
      <c r="P1220" s="529" t="s">
        <v>137</v>
      </c>
    </row>
    <row r="1221" spans="1:16" s="541" customFormat="1" ht="22.5" customHeight="1">
      <c r="A1221" s="533">
        <v>332</v>
      </c>
      <c r="B1221" s="533" t="s">
        <v>138</v>
      </c>
      <c r="C1221" s="533" t="s">
        <v>87</v>
      </c>
      <c r="D1221" s="534" t="s">
        <v>1582</v>
      </c>
      <c r="E1221" s="535" t="s">
        <v>1583</v>
      </c>
      <c r="F1221" s="533" t="s">
        <v>10</v>
      </c>
      <c r="G1221" s="536">
        <v>480.122</v>
      </c>
      <c r="H1221" s="570"/>
      <c r="I1221" s="537">
        <f>ROUND(G1221*H1221,2)</f>
        <v>0</v>
      </c>
      <c r="J1221" s="538">
        <v>0.0032</v>
      </c>
      <c r="K1221" s="536">
        <f>G1221*J1221</f>
        <v>1.5363904000000002</v>
      </c>
      <c r="L1221" s="538">
        <v>0</v>
      </c>
      <c r="M1221" s="536">
        <f>G1221*L1221</f>
        <v>0</v>
      </c>
      <c r="N1221" s="539">
        <v>21</v>
      </c>
      <c r="O1221" s="540">
        <v>16</v>
      </c>
      <c r="P1221" s="541" t="s">
        <v>140</v>
      </c>
    </row>
    <row r="1222" spans="1:19" s="543" customFormat="1" ht="11.25" customHeight="1">
      <c r="A1222" s="542"/>
      <c r="B1222" s="542"/>
      <c r="C1222" s="542"/>
      <c r="D1222" s="543" t="s">
        <v>515</v>
      </c>
      <c r="E1222" s="544" t="s">
        <v>840</v>
      </c>
      <c r="G1222" s="545">
        <v>0</v>
      </c>
      <c r="P1222" s="543">
        <v>2</v>
      </c>
      <c r="Q1222" s="543" t="s">
        <v>134</v>
      </c>
      <c r="R1222" s="543" t="s">
        <v>516</v>
      </c>
      <c r="S1222" s="543" t="s">
        <v>134</v>
      </c>
    </row>
    <row r="1223" spans="1:19" s="546" customFormat="1" ht="11.25" customHeight="1">
      <c r="A1223" s="542"/>
      <c r="B1223" s="542"/>
      <c r="C1223" s="542"/>
      <c r="D1223" s="546" t="s">
        <v>515</v>
      </c>
      <c r="E1223" s="547" t="s">
        <v>1584</v>
      </c>
      <c r="G1223" s="548">
        <v>44.754</v>
      </c>
      <c r="P1223" s="546">
        <v>2</v>
      </c>
      <c r="Q1223" s="546" t="s">
        <v>134</v>
      </c>
      <c r="R1223" s="546" t="s">
        <v>516</v>
      </c>
      <c r="S1223" s="546" t="s">
        <v>134</v>
      </c>
    </row>
    <row r="1224" spans="1:19" s="546" customFormat="1" ht="11.25" customHeight="1">
      <c r="A1224" s="542"/>
      <c r="B1224" s="542"/>
      <c r="C1224" s="542"/>
      <c r="D1224" s="546" t="s">
        <v>515</v>
      </c>
      <c r="E1224" s="547" t="s">
        <v>1585</v>
      </c>
      <c r="G1224" s="548">
        <v>17.91</v>
      </c>
      <c r="P1224" s="546">
        <v>2</v>
      </c>
      <c r="Q1224" s="546" t="s">
        <v>134</v>
      </c>
      <c r="R1224" s="546" t="s">
        <v>516</v>
      </c>
      <c r="S1224" s="546" t="s">
        <v>134</v>
      </c>
    </row>
    <row r="1225" spans="1:19" s="546" customFormat="1" ht="11.25" customHeight="1">
      <c r="A1225" s="542"/>
      <c r="B1225" s="542"/>
      <c r="C1225" s="542"/>
      <c r="D1225" s="546" t="s">
        <v>515</v>
      </c>
      <c r="E1225" s="547" t="s">
        <v>1586</v>
      </c>
      <c r="G1225" s="548">
        <v>12.698</v>
      </c>
      <c r="P1225" s="546">
        <v>2</v>
      </c>
      <c r="Q1225" s="546" t="s">
        <v>134</v>
      </c>
      <c r="R1225" s="546" t="s">
        <v>516</v>
      </c>
      <c r="S1225" s="546" t="s">
        <v>134</v>
      </c>
    </row>
    <row r="1226" spans="1:19" s="546" customFormat="1" ht="11.25" customHeight="1">
      <c r="A1226" s="542"/>
      <c r="B1226" s="542"/>
      <c r="C1226" s="542"/>
      <c r="D1226" s="546" t="s">
        <v>515</v>
      </c>
      <c r="E1226" s="547" t="s">
        <v>1587</v>
      </c>
      <c r="G1226" s="548">
        <v>10.699</v>
      </c>
      <c r="P1226" s="546">
        <v>2</v>
      </c>
      <c r="Q1226" s="546" t="s">
        <v>134</v>
      </c>
      <c r="R1226" s="546" t="s">
        <v>516</v>
      </c>
      <c r="S1226" s="546" t="s">
        <v>134</v>
      </c>
    </row>
    <row r="1227" spans="1:19" s="546" customFormat="1" ht="11.25" customHeight="1">
      <c r="A1227" s="542"/>
      <c r="B1227" s="542"/>
      <c r="C1227" s="542"/>
      <c r="D1227" s="546" t="s">
        <v>515</v>
      </c>
      <c r="E1227" s="547" t="s">
        <v>1588</v>
      </c>
      <c r="G1227" s="548">
        <v>18.016</v>
      </c>
      <c r="P1227" s="546">
        <v>2</v>
      </c>
      <c r="Q1227" s="546" t="s">
        <v>134</v>
      </c>
      <c r="R1227" s="546" t="s">
        <v>516</v>
      </c>
      <c r="S1227" s="546" t="s">
        <v>134</v>
      </c>
    </row>
    <row r="1228" spans="1:19" s="546" customFormat="1" ht="11.25" customHeight="1">
      <c r="A1228" s="542"/>
      <c r="B1228" s="542"/>
      <c r="C1228" s="542"/>
      <c r="D1228" s="546" t="s">
        <v>515</v>
      </c>
      <c r="E1228" s="547" t="s">
        <v>1589</v>
      </c>
      <c r="G1228" s="548">
        <v>12.976</v>
      </c>
      <c r="P1228" s="546">
        <v>2</v>
      </c>
      <c r="Q1228" s="546" t="s">
        <v>134</v>
      </c>
      <c r="R1228" s="546" t="s">
        <v>516</v>
      </c>
      <c r="S1228" s="546" t="s">
        <v>134</v>
      </c>
    </row>
    <row r="1229" spans="1:19" s="546" customFormat="1" ht="11.25" customHeight="1">
      <c r="A1229" s="542"/>
      <c r="B1229" s="542"/>
      <c r="C1229" s="542"/>
      <c r="D1229" s="546" t="s">
        <v>515</v>
      </c>
      <c r="E1229" s="547" t="s">
        <v>1590</v>
      </c>
      <c r="G1229" s="548">
        <v>21.608</v>
      </c>
      <c r="P1229" s="546">
        <v>2</v>
      </c>
      <c r="Q1229" s="546" t="s">
        <v>134</v>
      </c>
      <c r="R1229" s="546" t="s">
        <v>516</v>
      </c>
      <c r="S1229" s="546" t="s">
        <v>134</v>
      </c>
    </row>
    <row r="1230" spans="1:19" s="546" customFormat="1" ht="11.25" customHeight="1">
      <c r="A1230" s="542"/>
      <c r="B1230" s="542"/>
      <c r="C1230" s="542"/>
      <c r="D1230" s="546" t="s">
        <v>515</v>
      </c>
      <c r="E1230" s="547" t="s">
        <v>1590</v>
      </c>
      <c r="G1230" s="548">
        <v>21.608</v>
      </c>
      <c r="P1230" s="546">
        <v>2</v>
      </c>
      <c r="Q1230" s="546" t="s">
        <v>134</v>
      </c>
      <c r="R1230" s="546" t="s">
        <v>516</v>
      </c>
      <c r="S1230" s="546" t="s">
        <v>134</v>
      </c>
    </row>
    <row r="1231" spans="1:19" s="546" customFormat="1" ht="11.25" customHeight="1">
      <c r="A1231" s="542"/>
      <c r="B1231" s="542"/>
      <c r="C1231" s="542"/>
      <c r="D1231" s="546" t="s">
        <v>515</v>
      </c>
      <c r="E1231" s="547" t="s">
        <v>1589</v>
      </c>
      <c r="G1231" s="548">
        <v>12.976</v>
      </c>
      <c r="P1231" s="546">
        <v>2</v>
      </c>
      <c r="Q1231" s="546" t="s">
        <v>134</v>
      </c>
      <c r="R1231" s="546" t="s">
        <v>516</v>
      </c>
      <c r="S1231" s="546" t="s">
        <v>134</v>
      </c>
    </row>
    <row r="1232" spans="1:19" s="546" customFormat="1" ht="11.25" customHeight="1">
      <c r="A1232" s="542"/>
      <c r="B1232" s="542"/>
      <c r="C1232" s="542"/>
      <c r="D1232" s="546" t="s">
        <v>515</v>
      </c>
      <c r="E1232" s="547" t="s">
        <v>1588</v>
      </c>
      <c r="G1232" s="548">
        <v>18.016</v>
      </c>
      <c r="P1232" s="546">
        <v>2</v>
      </c>
      <c r="Q1232" s="546" t="s">
        <v>134</v>
      </c>
      <c r="R1232" s="546" t="s">
        <v>516</v>
      </c>
      <c r="S1232" s="546" t="s">
        <v>134</v>
      </c>
    </row>
    <row r="1233" spans="1:19" s="546" customFormat="1" ht="11.25" customHeight="1">
      <c r="A1233" s="542"/>
      <c r="B1233" s="542"/>
      <c r="C1233" s="542"/>
      <c r="D1233" s="546" t="s">
        <v>515</v>
      </c>
      <c r="E1233" s="547" t="s">
        <v>1591</v>
      </c>
      <c r="G1233" s="548">
        <v>11.27</v>
      </c>
      <c r="P1233" s="546">
        <v>2</v>
      </c>
      <c r="Q1233" s="546" t="s">
        <v>134</v>
      </c>
      <c r="R1233" s="546" t="s">
        <v>516</v>
      </c>
      <c r="S1233" s="546" t="s">
        <v>134</v>
      </c>
    </row>
    <row r="1234" spans="1:19" s="546" customFormat="1" ht="11.25" customHeight="1">
      <c r="A1234" s="542"/>
      <c r="B1234" s="542"/>
      <c r="C1234" s="542"/>
      <c r="D1234" s="546" t="s">
        <v>515</v>
      </c>
      <c r="E1234" s="547" t="s">
        <v>1592</v>
      </c>
      <c r="G1234" s="548">
        <v>9.121</v>
      </c>
      <c r="P1234" s="546">
        <v>2</v>
      </c>
      <c r="Q1234" s="546" t="s">
        <v>134</v>
      </c>
      <c r="R1234" s="546" t="s">
        <v>516</v>
      </c>
      <c r="S1234" s="546" t="s">
        <v>134</v>
      </c>
    </row>
    <row r="1235" spans="1:19" s="546" customFormat="1" ht="11.25" customHeight="1">
      <c r="A1235" s="542"/>
      <c r="B1235" s="542"/>
      <c r="C1235" s="542"/>
      <c r="D1235" s="546" t="s">
        <v>515</v>
      </c>
      <c r="E1235" s="547" t="s">
        <v>1593</v>
      </c>
      <c r="G1235" s="548">
        <v>25.795</v>
      </c>
      <c r="P1235" s="546">
        <v>2</v>
      </c>
      <c r="Q1235" s="546" t="s">
        <v>134</v>
      </c>
      <c r="R1235" s="546" t="s">
        <v>516</v>
      </c>
      <c r="S1235" s="546" t="s">
        <v>134</v>
      </c>
    </row>
    <row r="1236" spans="1:19" s="546" customFormat="1" ht="11.25" customHeight="1">
      <c r="A1236" s="542"/>
      <c r="B1236" s="542"/>
      <c r="C1236" s="542"/>
      <c r="D1236" s="546" t="s">
        <v>515</v>
      </c>
      <c r="E1236" s="547" t="s">
        <v>1594</v>
      </c>
      <c r="G1236" s="548">
        <v>30.993</v>
      </c>
      <c r="P1236" s="546">
        <v>2</v>
      </c>
      <c r="Q1236" s="546" t="s">
        <v>134</v>
      </c>
      <c r="R1236" s="546" t="s">
        <v>516</v>
      </c>
      <c r="S1236" s="546" t="s">
        <v>134</v>
      </c>
    </row>
    <row r="1237" spans="1:19" s="546" customFormat="1" ht="11.25" customHeight="1">
      <c r="A1237" s="542"/>
      <c r="B1237" s="542"/>
      <c r="C1237" s="542"/>
      <c r="D1237" s="546" t="s">
        <v>515</v>
      </c>
      <c r="E1237" s="547" t="s">
        <v>1595</v>
      </c>
      <c r="G1237" s="548">
        <v>17.954</v>
      </c>
      <c r="P1237" s="546">
        <v>2</v>
      </c>
      <c r="Q1237" s="546" t="s">
        <v>134</v>
      </c>
      <c r="R1237" s="546" t="s">
        <v>516</v>
      </c>
      <c r="S1237" s="546" t="s">
        <v>134</v>
      </c>
    </row>
    <row r="1238" spans="1:19" s="546" customFormat="1" ht="11.25" customHeight="1">
      <c r="A1238" s="542"/>
      <c r="B1238" s="542"/>
      <c r="C1238" s="542"/>
      <c r="D1238" s="546" t="s">
        <v>515</v>
      </c>
      <c r="E1238" s="547" t="s">
        <v>1596</v>
      </c>
      <c r="G1238" s="548">
        <v>22.402</v>
      </c>
      <c r="P1238" s="546">
        <v>2</v>
      </c>
      <c r="Q1238" s="546" t="s">
        <v>134</v>
      </c>
      <c r="R1238" s="546" t="s">
        <v>516</v>
      </c>
      <c r="S1238" s="546" t="s">
        <v>134</v>
      </c>
    </row>
    <row r="1239" spans="1:19" s="543" customFormat="1" ht="11.25" customHeight="1">
      <c r="A1239" s="542"/>
      <c r="B1239" s="542"/>
      <c r="C1239" s="542"/>
      <c r="D1239" s="543" t="s">
        <v>515</v>
      </c>
      <c r="E1239" s="544" t="s">
        <v>524</v>
      </c>
      <c r="G1239" s="545">
        <v>0</v>
      </c>
      <c r="P1239" s="543">
        <v>2</v>
      </c>
      <c r="Q1239" s="543" t="s">
        <v>134</v>
      </c>
      <c r="R1239" s="543" t="s">
        <v>516</v>
      </c>
      <c r="S1239" s="543" t="s">
        <v>134</v>
      </c>
    </row>
    <row r="1240" spans="1:19" s="546" customFormat="1" ht="11.25" customHeight="1">
      <c r="A1240" s="542"/>
      <c r="B1240" s="542"/>
      <c r="C1240" s="542"/>
      <c r="D1240" s="546" t="s">
        <v>515</v>
      </c>
      <c r="E1240" s="547" t="s">
        <v>1597</v>
      </c>
      <c r="G1240" s="548">
        <v>10.381</v>
      </c>
      <c r="P1240" s="546">
        <v>2</v>
      </c>
      <c r="Q1240" s="546" t="s">
        <v>134</v>
      </c>
      <c r="R1240" s="546" t="s">
        <v>516</v>
      </c>
      <c r="S1240" s="546" t="s">
        <v>134</v>
      </c>
    </row>
    <row r="1241" spans="1:19" s="546" customFormat="1" ht="11.25" customHeight="1">
      <c r="A1241" s="542"/>
      <c r="B1241" s="542"/>
      <c r="C1241" s="542"/>
      <c r="D1241" s="546" t="s">
        <v>515</v>
      </c>
      <c r="E1241" s="547" t="s">
        <v>1597</v>
      </c>
      <c r="G1241" s="548">
        <v>10.381</v>
      </c>
      <c r="P1241" s="546">
        <v>2</v>
      </c>
      <c r="Q1241" s="546" t="s">
        <v>134</v>
      </c>
      <c r="R1241" s="546" t="s">
        <v>516</v>
      </c>
      <c r="S1241" s="546" t="s">
        <v>134</v>
      </c>
    </row>
    <row r="1242" spans="1:19" s="546" customFormat="1" ht="11.25" customHeight="1">
      <c r="A1242" s="542"/>
      <c r="B1242" s="542"/>
      <c r="C1242" s="542"/>
      <c r="D1242" s="546" t="s">
        <v>515</v>
      </c>
      <c r="E1242" s="547" t="s">
        <v>1598</v>
      </c>
      <c r="G1242" s="548">
        <v>44.886</v>
      </c>
      <c r="P1242" s="546">
        <v>2</v>
      </c>
      <c r="Q1242" s="546" t="s">
        <v>134</v>
      </c>
      <c r="R1242" s="546" t="s">
        <v>516</v>
      </c>
      <c r="S1242" s="546" t="s">
        <v>134</v>
      </c>
    </row>
    <row r="1243" spans="1:19" s="546" customFormat="1" ht="11.25" customHeight="1">
      <c r="A1243" s="542"/>
      <c r="B1243" s="542"/>
      <c r="C1243" s="542"/>
      <c r="D1243" s="546" t="s">
        <v>515</v>
      </c>
      <c r="E1243" s="547" t="s">
        <v>1599</v>
      </c>
      <c r="G1243" s="548">
        <v>12.494</v>
      </c>
      <c r="P1243" s="546">
        <v>2</v>
      </c>
      <c r="Q1243" s="546" t="s">
        <v>134</v>
      </c>
      <c r="R1243" s="546" t="s">
        <v>516</v>
      </c>
      <c r="S1243" s="546" t="s">
        <v>134</v>
      </c>
    </row>
    <row r="1244" spans="1:19" s="546" customFormat="1" ht="22.5" customHeight="1">
      <c r="A1244" s="542"/>
      <c r="B1244" s="542"/>
      <c r="C1244" s="542"/>
      <c r="D1244" s="546" t="s">
        <v>515</v>
      </c>
      <c r="E1244" s="547" t="s">
        <v>1600</v>
      </c>
      <c r="G1244" s="548">
        <v>84.334</v>
      </c>
      <c r="P1244" s="546">
        <v>2</v>
      </c>
      <c r="Q1244" s="546" t="s">
        <v>134</v>
      </c>
      <c r="R1244" s="546" t="s">
        <v>516</v>
      </c>
      <c r="S1244" s="546" t="s">
        <v>134</v>
      </c>
    </row>
    <row r="1245" spans="1:19" s="546" customFormat="1" ht="11.25" customHeight="1">
      <c r="A1245" s="542"/>
      <c r="B1245" s="542"/>
      <c r="C1245" s="542"/>
      <c r="D1245" s="546" t="s">
        <v>515</v>
      </c>
      <c r="E1245" s="547" t="s">
        <v>1601</v>
      </c>
      <c r="G1245" s="548">
        <v>8.85</v>
      </c>
      <c r="P1245" s="546">
        <v>2</v>
      </c>
      <c r="Q1245" s="546" t="s">
        <v>134</v>
      </c>
      <c r="R1245" s="546" t="s">
        <v>516</v>
      </c>
      <c r="S1245" s="546" t="s">
        <v>134</v>
      </c>
    </row>
    <row r="1246" spans="1:19" s="549" customFormat="1" ht="11.25" customHeight="1">
      <c r="A1246" s="542"/>
      <c r="B1246" s="542"/>
      <c r="C1246" s="542"/>
      <c r="D1246" s="549" t="s">
        <v>515</v>
      </c>
      <c r="E1246" s="550" t="s">
        <v>517</v>
      </c>
      <c r="G1246" s="551">
        <v>480.122</v>
      </c>
      <c r="P1246" s="549">
        <v>2</v>
      </c>
      <c r="Q1246" s="549" t="s">
        <v>134</v>
      </c>
      <c r="R1246" s="549" t="s">
        <v>516</v>
      </c>
      <c r="S1246" s="549" t="s">
        <v>137</v>
      </c>
    </row>
    <row r="1247" spans="1:16" s="541" customFormat="1" ht="11.25" customHeight="1">
      <c r="A1247" s="533">
        <v>333</v>
      </c>
      <c r="B1247" s="533" t="s">
        <v>138</v>
      </c>
      <c r="C1247" s="533" t="s">
        <v>87</v>
      </c>
      <c r="D1247" s="534" t="s">
        <v>571</v>
      </c>
      <c r="E1247" s="535" t="s">
        <v>1602</v>
      </c>
      <c r="F1247" s="533" t="s">
        <v>10</v>
      </c>
      <c r="G1247" s="536">
        <v>480.122</v>
      </c>
      <c r="H1247" s="570"/>
      <c r="I1247" s="537">
        <f>ROUND(G1247*H1247,2)</f>
        <v>0</v>
      </c>
      <c r="J1247" s="538">
        <v>0</v>
      </c>
      <c r="K1247" s="536">
        <f>G1247*J1247</f>
        <v>0</v>
      </c>
      <c r="L1247" s="538">
        <v>0</v>
      </c>
      <c r="M1247" s="536">
        <f>G1247*L1247</f>
        <v>0</v>
      </c>
      <c r="N1247" s="539">
        <v>21</v>
      </c>
      <c r="O1247" s="540">
        <v>16</v>
      </c>
      <c r="P1247" s="541" t="s">
        <v>140</v>
      </c>
    </row>
    <row r="1248" spans="1:16" s="541" customFormat="1" ht="22.5" customHeight="1">
      <c r="A1248" s="533">
        <v>334</v>
      </c>
      <c r="B1248" s="533" t="s">
        <v>138</v>
      </c>
      <c r="C1248" s="533" t="s">
        <v>87</v>
      </c>
      <c r="D1248" s="534" t="s">
        <v>572</v>
      </c>
      <c r="E1248" s="535" t="s">
        <v>1603</v>
      </c>
      <c r="F1248" s="533" t="s">
        <v>10</v>
      </c>
      <c r="G1248" s="536">
        <v>480.122</v>
      </c>
      <c r="H1248" s="570"/>
      <c r="I1248" s="537">
        <f>ROUND(G1248*H1248,2)</f>
        <v>0</v>
      </c>
      <c r="J1248" s="538">
        <v>0</v>
      </c>
      <c r="K1248" s="536">
        <f>G1248*J1248</f>
        <v>0</v>
      </c>
      <c r="L1248" s="538">
        <v>0</v>
      </c>
      <c r="M1248" s="536">
        <f>G1248*L1248</f>
        <v>0</v>
      </c>
      <c r="N1248" s="539">
        <v>21</v>
      </c>
      <c r="O1248" s="540">
        <v>16</v>
      </c>
      <c r="P1248" s="541" t="s">
        <v>140</v>
      </c>
    </row>
    <row r="1249" spans="1:16" s="563" customFormat="1" ht="22.5" customHeight="1">
      <c r="A1249" s="555">
        <v>335</v>
      </c>
      <c r="B1249" s="555" t="s">
        <v>141</v>
      </c>
      <c r="C1249" s="555" t="s">
        <v>142</v>
      </c>
      <c r="D1249" s="556" t="s">
        <v>1604</v>
      </c>
      <c r="E1249" s="557" t="s">
        <v>1605</v>
      </c>
      <c r="F1249" s="555" t="s">
        <v>10</v>
      </c>
      <c r="G1249" s="558">
        <v>499.325</v>
      </c>
      <c r="H1249" s="571"/>
      <c r="I1249" s="559">
        <f>ROUND(G1249*H1249,2)</f>
        <v>0</v>
      </c>
      <c r="J1249" s="560">
        <v>0.0118</v>
      </c>
      <c r="K1249" s="558">
        <f>G1249*J1249</f>
        <v>5.892035</v>
      </c>
      <c r="L1249" s="560">
        <v>0</v>
      </c>
      <c r="M1249" s="558">
        <f>G1249*L1249</f>
        <v>0</v>
      </c>
      <c r="N1249" s="561">
        <v>21</v>
      </c>
      <c r="O1249" s="562">
        <v>32</v>
      </c>
      <c r="P1249" s="563" t="s">
        <v>140</v>
      </c>
    </row>
    <row r="1250" spans="1:19" s="546" customFormat="1" ht="11.25" customHeight="1">
      <c r="A1250" s="542"/>
      <c r="B1250" s="542"/>
      <c r="C1250" s="542"/>
      <c r="D1250" s="546" t="s">
        <v>515</v>
      </c>
      <c r="E1250" s="547" t="s">
        <v>1606</v>
      </c>
      <c r="G1250" s="548">
        <v>499.325</v>
      </c>
      <c r="P1250" s="546">
        <v>2</v>
      </c>
      <c r="Q1250" s="546" t="s">
        <v>134</v>
      </c>
      <c r="R1250" s="546" t="s">
        <v>516</v>
      </c>
      <c r="S1250" s="546" t="s">
        <v>134</v>
      </c>
    </row>
    <row r="1251" spans="1:19" s="549" customFormat="1" ht="11.25" customHeight="1">
      <c r="A1251" s="542"/>
      <c r="B1251" s="542"/>
      <c r="C1251" s="542"/>
      <c r="D1251" s="549" t="s">
        <v>515</v>
      </c>
      <c r="E1251" s="550" t="s">
        <v>1607</v>
      </c>
      <c r="G1251" s="551">
        <v>499.325</v>
      </c>
      <c r="P1251" s="549">
        <v>2</v>
      </c>
      <c r="Q1251" s="549" t="s">
        <v>134</v>
      </c>
      <c r="R1251" s="549" t="s">
        <v>516</v>
      </c>
      <c r="S1251" s="549" t="s">
        <v>137</v>
      </c>
    </row>
    <row r="1252" spans="1:16" s="541" customFormat="1" ht="11.25" customHeight="1">
      <c r="A1252" s="533">
        <v>336</v>
      </c>
      <c r="B1252" s="533" t="s">
        <v>138</v>
      </c>
      <c r="C1252" s="533" t="s">
        <v>87</v>
      </c>
      <c r="D1252" s="534" t="s">
        <v>573</v>
      </c>
      <c r="E1252" s="535" t="s">
        <v>574</v>
      </c>
      <c r="F1252" s="533" t="s">
        <v>25</v>
      </c>
      <c r="G1252" s="536">
        <v>7.428</v>
      </c>
      <c r="H1252" s="570"/>
      <c r="I1252" s="537">
        <f>ROUND(G1252*H1252,2)</f>
        <v>0</v>
      </c>
      <c r="J1252" s="538">
        <v>0</v>
      </c>
      <c r="K1252" s="536">
        <f>G1252*J1252</f>
        <v>0</v>
      </c>
      <c r="L1252" s="538">
        <v>0</v>
      </c>
      <c r="M1252" s="536">
        <f>G1252*L1252</f>
        <v>0</v>
      </c>
      <c r="N1252" s="539">
        <v>21</v>
      </c>
      <c r="O1252" s="540">
        <v>16</v>
      </c>
      <c r="P1252" s="541" t="s">
        <v>140</v>
      </c>
    </row>
    <row r="1253" spans="2:16" s="529" customFormat="1" ht="11.25" customHeight="1">
      <c r="B1253" s="530" t="s">
        <v>131</v>
      </c>
      <c r="D1253" s="529" t="s">
        <v>1608</v>
      </c>
      <c r="E1253" s="529" t="s">
        <v>1609</v>
      </c>
      <c r="I1253" s="531">
        <f>SUM(I1254:I1317)</f>
        <v>0</v>
      </c>
      <c r="K1253" s="532">
        <f>SUM(K1254:K1317)</f>
        <v>0.48651933999999997</v>
      </c>
      <c r="M1253" s="532">
        <f>SUM(M1254:M1317)</f>
        <v>0</v>
      </c>
      <c r="P1253" s="529" t="s">
        <v>137</v>
      </c>
    </row>
    <row r="1254" spans="1:16" s="541" customFormat="1" ht="11.25" customHeight="1">
      <c r="A1254" s="533">
        <v>337</v>
      </c>
      <c r="B1254" s="533" t="s">
        <v>138</v>
      </c>
      <c r="C1254" s="533" t="s">
        <v>1608</v>
      </c>
      <c r="D1254" s="534" t="s">
        <v>1610</v>
      </c>
      <c r="E1254" s="535" t="s">
        <v>1611</v>
      </c>
      <c r="F1254" s="533" t="s">
        <v>10</v>
      </c>
      <c r="G1254" s="536">
        <v>737.274</v>
      </c>
      <c r="H1254" s="570"/>
      <c r="I1254" s="537">
        <f>ROUND(G1254*H1254,2)</f>
        <v>0</v>
      </c>
      <c r="J1254" s="538">
        <v>0</v>
      </c>
      <c r="K1254" s="536">
        <f>G1254*J1254</f>
        <v>0</v>
      </c>
      <c r="L1254" s="538">
        <v>0</v>
      </c>
      <c r="M1254" s="536">
        <f>G1254*L1254</f>
        <v>0</v>
      </c>
      <c r="N1254" s="539">
        <v>21</v>
      </c>
      <c r="O1254" s="540">
        <v>16</v>
      </c>
      <c r="P1254" s="541" t="s">
        <v>140</v>
      </c>
    </row>
    <row r="1255" spans="1:16" s="541" customFormat="1" ht="11.25" customHeight="1">
      <c r="A1255" s="533">
        <v>338</v>
      </c>
      <c r="B1255" s="533" t="s">
        <v>138</v>
      </c>
      <c r="C1255" s="533" t="s">
        <v>1608</v>
      </c>
      <c r="D1255" s="534" t="s">
        <v>1612</v>
      </c>
      <c r="E1255" s="535" t="s">
        <v>1613</v>
      </c>
      <c r="F1255" s="533" t="s">
        <v>10</v>
      </c>
      <c r="G1255" s="536">
        <v>737.274</v>
      </c>
      <c r="H1255" s="570"/>
      <c r="I1255" s="537">
        <f>ROUND(G1255*H1255,2)</f>
        <v>0</v>
      </c>
      <c r="J1255" s="538">
        <v>0.0002</v>
      </c>
      <c r="K1255" s="536">
        <f>G1255*J1255</f>
        <v>0.1474548</v>
      </c>
      <c r="L1255" s="538">
        <v>0</v>
      </c>
      <c r="M1255" s="536">
        <f>G1255*L1255</f>
        <v>0</v>
      </c>
      <c r="N1255" s="539">
        <v>21</v>
      </c>
      <c r="O1255" s="540">
        <v>16</v>
      </c>
      <c r="P1255" s="541" t="s">
        <v>140</v>
      </c>
    </row>
    <row r="1256" spans="1:16" s="541" customFormat="1" ht="22.5" customHeight="1">
      <c r="A1256" s="533">
        <v>339</v>
      </c>
      <c r="B1256" s="533" t="s">
        <v>138</v>
      </c>
      <c r="C1256" s="533" t="s">
        <v>1608</v>
      </c>
      <c r="D1256" s="534" t="s">
        <v>3164</v>
      </c>
      <c r="E1256" s="535" t="s">
        <v>1614</v>
      </c>
      <c r="F1256" s="533" t="s">
        <v>10</v>
      </c>
      <c r="G1256" s="536">
        <v>734.274</v>
      </c>
      <c r="H1256" s="570"/>
      <c r="I1256" s="537">
        <f>ROUND(G1256*H1256,2)</f>
        <v>0</v>
      </c>
      <c r="J1256" s="538">
        <v>0.00041</v>
      </c>
      <c r="K1256" s="536">
        <f>G1256*J1256</f>
        <v>0.30105234</v>
      </c>
      <c r="L1256" s="538">
        <v>0</v>
      </c>
      <c r="M1256" s="536">
        <f>G1256*L1256</f>
        <v>0</v>
      </c>
      <c r="N1256" s="539">
        <v>21</v>
      </c>
      <c r="O1256" s="540">
        <v>16</v>
      </c>
      <c r="P1256" s="541" t="s">
        <v>140</v>
      </c>
    </row>
    <row r="1257" spans="1:19" s="543" customFormat="1" ht="11.25" customHeight="1">
      <c r="A1257" s="542"/>
      <c r="B1257" s="542"/>
      <c r="C1257" s="542"/>
      <c r="D1257" s="543" t="s">
        <v>515</v>
      </c>
      <c r="E1257" s="544" t="s">
        <v>840</v>
      </c>
      <c r="G1257" s="545">
        <v>0</v>
      </c>
      <c r="P1257" s="543">
        <v>2</v>
      </c>
      <c r="Q1257" s="543" t="s">
        <v>134</v>
      </c>
      <c r="R1257" s="543" t="s">
        <v>516</v>
      </c>
      <c r="S1257" s="543" t="s">
        <v>134</v>
      </c>
    </row>
    <row r="1258" spans="1:19" s="543" customFormat="1" ht="11.25" customHeight="1">
      <c r="A1258" s="542"/>
      <c r="B1258" s="542"/>
      <c r="C1258" s="542"/>
      <c r="D1258" s="543" t="s">
        <v>515</v>
      </c>
      <c r="E1258" s="544" t="s">
        <v>1615</v>
      </c>
      <c r="G1258" s="545">
        <v>0</v>
      </c>
      <c r="P1258" s="543">
        <v>2</v>
      </c>
      <c r="Q1258" s="543" t="s">
        <v>134</v>
      </c>
      <c r="R1258" s="543" t="s">
        <v>516</v>
      </c>
      <c r="S1258" s="543" t="s">
        <v>134</v>
      </c>
    </row>
    <row r="1259" spans="1:19" s="546" customFormat="1" ht="11.25" customHeight="1">
      <c r="A1259" s="542"/>
      <c r="B1259" s="542"/>
      <c r="C1259" s="542"/>
      <c r="D1259" s="546" t="s">
        <v>515</v>
      </c>
      <c r="E1259" s="547" t="s">
        <v>1616</v>
      </c>
      <c r="G1259" s="548">
        <v>61.2</v>
      </c>
      <c r="P1259" s="546">
        <v>2</v>
      </c>
      <c r="Q1259" s="546" t="s">
        <v>134</v>
      </c>
      <c r="R1259" s="546" t="s">
        <v>516</v>
      </c>
      <c r="S1259" s="546" t="s">
        <v>134</v>
      </c>
    </row>
    <row r="1260" spans="1:19" s="546" customFormat="1" ht="11.25" customHeight="1">
      <c r="A1260" s="542"/>
      <c r="B1260" s="542"/>
      <c r="C1260" s="542"/>
      <c r="D1260" s="546" t="s">
        <v>515</v>
      </c>
      <c r="E1260" s="547" t="s">
        <v>1617</v>
      </c>
      <c r="G1260" s="548">
        <v>-43.036</v>
      </c>
      <c r="P1260" s="546">
        <v>2</v>
      </c>
      <c r="Q1260" s="546" t="s">
        <v>134</v>
      </c>
      <c r="R1260" s="546" t="s">
        <v>516</v>
      </c>
      <c r="S1260" s="546" t="s">
        <v>134</v>
      </c>
    </row>
    <row r="1261" spans="1:19" s="546" customFormat="1" ht="11.25" customHeight="1">
      <c r="A1261" s="542"/>
      <c r="B1261" s="542"/>
      <c r="C1261" s="542"/>
      <c r="D1261" s="546" t="s">
        <v>515</v>
      </c>
      <c r="E1261" s="547" t="s">
        <v>1618</v>
      </c>
      <c r="G1261" s="548">
        <v>14</v>
      </c>
      <c r="P1261" s="546">
        <v>2</v>
      </c>
      <c r="Q1261" s="546" t="s">
        <v>134</v>
      </c>
      <c r="R1261" s="546" t="s">
        <v>516</v>
      </c>
      <c r="S1261" s="546" t="s">
        <v>134</v>
      </c>
    </row>
    <row r="1262" spans="1:19" s="546" customFormat="1" ht="11.25" customHeight="1">
      <c r="A1262" s="542"/>
      <c r="B1262" s="542"/>
      <c r="C1262" s="542"/>
      <c r="D1262" s="546" t="s">
        <v>515</v>
      </c>
      <c r="E1262" s="547" t="s">
        <v>1619</v>
      </c>
      <c r="G1262" s="548">
        <v>26.4</v>
      </c>
      <c r="P1262" s="546">
        <v>2</v>
      </c>
      <c r="Q1262" s="546" t="s">
        <v>134</v>
      </c>
      <c r="R1262" s="546" t="s">
        <v>516</v>
      </c>
      <c r="S1262" s="546" t="s">
        <v>134</v>
      </c>
    </row>
    <row r="1263" spans="1:19" s="546" customFormat="1" ht="11.25" customHeight="1">
      <c r="A1263" s="542"/>
      <c r="B1263" s="542"/>
      <c r="C1263" s="542"/>
      <c r="D1263" s="546" t="s">
        <v>515</v>
      </c>
      <c r="E1263" s="547" t="s">
        <v>1620</v>
      </c>
      <c r="G1263" s="548">
        <v>57.52</v>
      </c>
      <c r="P1263" s="546">
        <v>2</v>
      </c>
      <c r="Q1263" s="546" t="s">
        <v>134</v>
      </c>
      <c r="R1263" s="546" t="s">
        <v>516</v>
      </c>
      <c r="S1263" s="546" t="s">
        <v>134</v>
      </c>
    </row>
    <row r="1264" spans="1:19" s="543" customFormat="1" ht="11.25" customHeight="1">
      <c r="A1264" s="542"/>
      <c r="B1264" s="542"/>
      <c r="C1264" s="542"/>
      <c r="D1264" s="543" t="s">
        <v>515</v>
      </c>
      <c r="E1264" s="544" t="s">
        <v>1621</v>
      </c>
      <c r="G1264" s="545">
        <v>0</v>
      </c>
      <c r="P1264" s="543">
        <v>2</v>
      </c>
      <c r="Q1264" s="543" t="s">
        <v>134</v>
      </c>
      <c r="R1264" s="543" t="s">
        <v>516</v>
      </c>
      <c r="S1264" s="543" t="s">
        <v>134</v>
      </c>
    </row>
    <row r="1265" spans="1:19" s="546" customFormat="1" ht="11.25" customHeight="1">
      <c r="A1265" s="542"/>
      <c r="B1265" s="542"/>
      <c r="C1265" s="542"/>
      <c r="D1265" s="546" t="s">
        <v>515</v>
      </c>
      <c r="E1265" s="547" t="s">
        <v>1622</v>
      </c>
      <c r="G1265" s="548">
        <v>30.62</v>
      </c>
      <c r="P1265" s="546">
        <v>2</v>
      </c>
      <c r="Q1265" s="546" t="s">
        <v>134</v>
      </c>
      <c r="R1265" s="546" t="s">
        <v>516</v>
      </c>
      <c r="S1265" s="546" t="s">
        <v>134</v>
      </c>
    </row>
    <row r="1266" spans="1:19" s="546" customFormat="1" ht="11.25" customHeight="1">
      <c r="A1266" s="542"/>
      <c r="B1266" s="542"/>
      <c r="C1266" s="542"/>
      <c r="D1266" s="546" t="s">
        <v>515</v>
      </c>
      <c r="E1266" s="547" t="s">
        <v>1623</v>
      </c>
      <c r="G1266" s="548">
        <v>-3.546</v>
      </c>
      <c r="P1266" s="546">
        <v>2</v>
      </c>
      <c r="Q1266" s="546" t="s">
        <v>134</v>
      </c>
      <c r="R1266" s="546" t="s">
        <v>516</v>
      </c>
      <c r="S1266" s="546" t="s">
        <v>134</v>
      </c>
    </row>
    <row r="1267" spans="1:19" s="546" customFormat="1" ht="11.25" customHeight="1">
      <c r="A1267" s="542"/>
      <c r="B1267" s="542"/>
      <c r="C1267" s="542"/>
      <c r="D1267" s="546" t="s">
        <v>515</v>
      </c>
      <c r="E1267" s="547" t="s">
        <v>1624</v>
      </c>
      <c r="G1267" s="548">
        <v>1.8</v>
      </c>
      <c r="P1267" s="546">
        <v>2</v>
      </c>
      <c r="Q1267" s="546" t="s">
        <v>134</v>
      </c>
      <c r="R1267" s="546" t="s">
        <v>516</v>
      </c>
      <c r="S1267" s="546" t="s">
        <v>134</v>
      </c>
    </row>
    <row r="1268" spans="1:19" s="546" customFormat="1" ht="11.25" customHeight="1">
      <c r="A1268" s="542"/>
      <c r="B1268" s="542"/>
      <c r="C1268" s="542"/>
      <c r="D1268" s="546" t="s">
        <v>515</v>
      </c>
      <c r="E1268" s="547" t="s">
        <v>1625</v>
      </c>
      <c r="G1268" s="548">
        <v>2.32</v>
      </c>
      <c r="P1268" s="546">
        <v>2</v>
      </c>
      <c r="Q1268" s="546" t="s">
        <v>134</v>
      </c>
      <c r="R1268" s="546" t="s">
        <v>516</v>
      </c>
      <c r="S1268" s="546" t="s">
        <v>134</v>
      </c>
    </row>
    <row r="1269" spans="1:19" s="543" customFormat="1" ht="11.25" customHeight="1">
      <c r="A1269" s="542"/>
      <c r="B1269" s="542"/>
      <c r="C1269" s="542"/>
      <c r="D1269" s="543" t="s">
        <v>515</v>
      </c>
      <c r="E1269" s="544" t="s">
        <v>1626</v>
      </c>
      <c r="G1269" s="545">
        <v>0</v>
      </c>
      <c r="P1269" s="543">
        <v>2</v>
      </c>
      <c r="Q1269" s="543" t="s">
        <v>134</v>
      </c>
      <c r="R1269" s="543" t="s">
        <v>516</v>
      </c>
      <c r="S1269" s="543" t="s">
        <v>134</v>
      </c>
    </row>
    <row r="1270" spans="1:19" s="546" customFormat="1" ht="11.25" customHeight="1">
      <c r="A1270" s="542"/>
      <c r="B1270" s="542"/>
      <c r="C1270" s="542"/>
      <c r="D1270" s="546" t="s">
        <v>515</v>
      </c>
      <c r="E1270" s="547" t="s">
        <v>1622</v>
      </c>
      <c r="G1270" s="548">
        <v>30.62</v>
      </c>
      <c r="P1270" s="546">
        <v>2</v>
      </c>
      <c r="Q1270" s="546" t="s">
        <v>134</v>
      </c>
      <c r="R1270" s="546" t="s">
        <v>516</v>
      </c>
      <c r="S1270" s="546" t="s">
        <v>134</v>
      </c>
    </row>
    <row r="1271" spans="1:19" s="546" customFormat="1" ht="11.25" customHeight="1">
      <c r="A1271" s="542"/>
      <c r="B1271" s="542"/>
      <c r="C1271" s="542"/>
      <c r="D1271" s="546" t="s">
        <v>515</v>
      </c>
      <c r="E1271" s="547" t="s">
        <v>1627</v>
      </c>
      <c r="G1271" s="548">
        <v>8.8</v>
      </c>
      <c r="P1271" s="546">
        <v>2</v>
      </c>
      <c r="Q1271" s="546" t="s">
        <v>134</v>
      </c>
      <c r="R1271" s="546" t="s">
        <v>516</v>
      </c>
      <c r="S1271" s="546" t="s">
        <v>134</v>
      </c>
    </row>
    <row r="1272" spans="1:19" s="546" customFormat="1" ht="11.25" customHeight="1">
      <c r="A1272" s="542"/>
      <c r="B1272" s="542"/>
      <c r="C1272" s="542"/>
      <c r="D1272" s="546" t="s">
        <v>515</v>
      </c>
      <c r="E1272" s="547" t="s">
        <v>1628</v>
      </c>
      <c r="G1272" s="548">
        <v>13.2</v>
      </c>
      <c r="P1272" s="546">
        <v>2</v>
      </c>
      <c r="Q1272" s="546" t="s">
        <v>134</v>
      </c>
      <c r="R1272" s="546" t="s">
        <v>516</v>
      </c>
      <c r="S1272" s="546" t="s">
        <v>134</v>
      </c>
    </row>
    <row r="1273" spans="1:19" s="543" customFormat="1" ht="11.25" customHeight="1">
      <c r="A1273" s="542"/>
      <c r="B1273" s="542"/>
      <c r="C1273" s="542"/>
      <c r="D1273" s="543" t="s">
        <v>515</v>
      </c>
      <c r="E1273" s="544" t="s">
        <v>1629</v>
      </c>
      <c r="G1273" s="545">
        <v>0</v>
      </c>
      <c r="P1273" s="543">
        <v>2</v>
      </c>
      <c r="Q1273" s="543" t="s">
        <v>134</v>
      </c>
      <c r="R1273" s="543" t="s">
        <v>516</v>
      </c>
      <c r="S1273" s="543" t="s">
        <v>134</v>
      </c>
    </row>
    <row r="1274" spans="1:19" s="546" customFormat="1" ht="11.25" customHeight="1">
      <c r="A1274" s="542"/>
      <c r="B1274" s="542"/>
      <c r="C1274" s="542"/>
      <c r="D1274" s="546" t="s">
        <v>515</v>
      </c>
      <c r="E1274" s="547" t="s">
        <v>1630</v>
      </c>
      <c r="G1274" s="548">
        <v>23.12</v>
      </c>
      <c r="P1274" s="546">
        <v>2</v>
      </c>
      <c r="Q1274" s="546" t="s">
        <v>134</v>
      </c>
      <c r="R1274" s="546" t="s">
        <v>516</v>
      </c>
      <c r="S1274" s="546" t="s">
        <v>134</v>
      </c>
    </row>
    <row r="1275" spans="1:19" s="546" customFormat="1" ht="11.25" customHeight="1">
      <c r="A1275" s="542"/>
      <c r="B1275" s="542"/>
      <c r="C1275" s="542"/>
      <c r="D1275" s="546" t="s">
        <v>515</v>
      </c>
      <c r="E1275" s="547" t="s">
        <v>1631</v>
      </c>
      <c r="G1275" s="548">
        <v>-3.152</v>
      </c>
      <c r="P1275" s="546">
        <v>2</v>
      </c>
      <c r="Q1275" s="546" t="s">
        <v>134</v>
      </c>
      <c r="R1275" s="546" t="s">
        <v>516</v>
      </c>
      <c r="S1275" s="546" t="s">
        <v>134</v>
      </c>
    </row>
    <row r="1276" spans="1:19" s="546" customFormat="1" ht="11.25" customHeight="1">
      <c r="A1276" s="542"/>
      <c r="B1276" s="542"/>
      <c r="C1276" s="542"/>
      <c r="D1276" s="546" t="s">
        <v>515</v>
      </c>
      <c r="E1276" s="547" t="s">
        <v>1632</v>
      </c>
      <c r="G1276" s="548">
        <v>2.8</v>
      </c>
      <c r="P1276" s="546">
        <v>2</v>
      </c>
      <c r="Q1276" s="546" t="s">
        <v>134</v>
      </c>
      <c r="R1276" s="546" t="s">
        <v>516</v>
      </c>
      <c r="S1276" s="546" t="s">
        <v>134</v>
      </c>
    </row>
    <row r="1277" spans="1:19" s="546" customFormat="1" ht="11.25" customHeight="1">
      <c r="A1277" s="542"/>
      <c r="B1277" s="542"/>
      <c r="C1277" s="542"/>
      <c r="D1277" s="546" t="s">
        <v>515</v>
      </c>
      <c r="E1277" s="547" t="s">
        <v>1633</v>
      </c>
      <c r="G1277" s="548">
        <v>4.288</v>
      </c>
      <c r="P1277" s="546">
        <v>2</v>
      </c>
      <c r="Q1277" s="546" t="s">
        <v>134</v>
      </c>
      <c r="R1277" s="546" t="s">
        <v>516</v>
      </c>
      <c r="S1277" s="546" t="s">
        <v>134</v>
      </c>
    </row>
    <row r="1278" spans="1:19" s="543" customFormat="1" ht="11.25" customHeight="1">
      <c r="A1278" s="542"/>
      <c r="B1278" s="542"/>
      <c r="C1278" s="542"/>
      <c r="D1278" s="543" t="s">
        <v>515</v>
      </c>
      <c r="E1278" s="544" t="s">
        <v>1634</v>
      </c>
      <c r="G1278" s="545">
        <v>0</v>
      </c>
      <c r="P1278" s="543">
        <v>2</v>
      </c>
      <c r="Q1278" s="543" t="s">
        <v>134</v>
      </c>
      <c r="R1278" s="543" t="s">
        <v>516</v>
      </c>
      <c r="S1278" s="543" t="s">
        <v>134</v>
      </c>
    </row>
    <row r="1279" spans="1:19" s="546" customFormat="1" ht="11.25" customHeight="1">
      <c r="A1279" s="542"/>
      <c r="B1279" s="542"/>
      <c r="C1279" s="542"/>
      <c r="D1279" s="546" t="s">
        <v>515</v>
      </c>
      <c r="E1279" s="547" t="s">
        <v>1635</v>
      </c>
      <c r="G1279" s="548">
        <v>31</v>
      </c>
      <c r="P1279" s="546">
        <v>2</v>
      </c>
      <c r="Q1279" s="546" t="s">
        <v>134</v>
      </c>
      <c r="R1279" s="546" t="s">
        <v>516</v>
      </c>
      <c r="S1279" s="546" t="s">
        <v>134</v>
      </c>
    </row>
    <row r="1280" spans="1:19" s="546" customFormat="1" ht="11.25" customHeight="1">
      <c r="A1280" s="542"/>
      <c r="B1280" s="542"/>
      <c r="C1280" s="542"/>
      <c r="D1280" s="546" t="s">
        <v>515</v>
      </c>
      <c r="E1280" s="547" t="s">
        <v>1631</v>
      </c>
      <c r="G1280" s="548">
        <v>-3.152</v>
      </c>
      <c r="P1280" s="546">
        <v>2</v>
      </c>
      <c r="Q1280" s="546" t="s">
        <v>134</v>
      </c>
      <c r="R1280" s="546" t="s">
        <v>516</v>
      </c>
      <c r="S1280" s="546" t="s">
        <v>134</v>
      </c>
    </row>
    <row r="1281" spans="1:19" s="546" customFormat="1" ht="11.25" customHeight="1">
      <c r="A1281" s="542"/>
      <c r="B1281" s="542"/>
      <c r="C1281" s="542"/>
      <c r="D1281" s="546" t="s">
        <v>515</v>
      </c>
      <c r="E1281" s="547" t="s">
        <v>1636</v>
      </c>
      <c r="G1281" s="548">
        <v>2.48</v>
      </c>
      <c r="P1281" s="546">
        <v>2</v>
      </c>
      <c r="Q1281" s="546" t="s">
        <v>134</v>
      </c>
      <c r="R1281" s="546" t="s">
        <v>516</v>
      </c>
      <c r="S1281" s="546" t="s">
        <v>134</v>
      </c>
    </row>
    <row r="1282" spans="1:19" s="543" customFormat="1" ht="11.25" customHeight="1">
      <c r="A1282" s="542"/>
      <c r="B1282" s="542"/>
      <c r="C1282" s="542"/>
      <c r="D1282" s="543" t="s">
        <v>515</v>
      </c>
      <c r="E1282" s="544" t="s">
        <v>1637</v>
      </c>
      <c r="G1282" s="545">
        <v>0</v>
      </c>
      <c r="P1282" s="543">
        <v>2</v>
      </c>
      <c r="Q1282" s="543" t="s">
        <v>134</v>
      </c>
      <c r="R1282" s="543" t="s">
        <v>516</v>
      </c>
      <c r="S1282" s="543" t="s">
        <v>134</v>
      </c>
    </row>
    <row r="1283" spans="1:19" s="546" customFormat="1" ht="11.25" customHeight="1">
      <c r="A1283" s="542"/>
      <c r="B1283" s="542"/>
      <c r="C1283" s="542"/>
      <c r="D1283" s="546" t="s">
        <v>515</v>
      </c>
      <c r="E1283" s="547" t="s">
        <v>1638</v>
      </c>
      <c r="G1283" s="548">
        <v>32.9</v>
      </c>
      <c r="P1283" s="546">
        <v>2</v>
      </c>
      <c r="Q1283" s="546" t="s">
        <v>134</v>
      </c>
      <c r="R1283" s="546" t="s">
        <v>516</v>
      </c>
      <c r="S1283" s="546" t="s">
        <v>134</v>
      </c>
    </row>
    <row r="1284" spans="1:19" s="546" customFormat="1" ht="11.25" customHeight="1">
      <c r="A1284" s="542"/>
      <c r="B1284" s="542"/>
      <c r="C1284" s="542"/>
      <c r="D1284" s="546" t="s">
        <v>515</v>
      </c>
      <c r="E1284" s="547" t="s">
        <v>1632</v>
      </c>
      <c r="G1284" s="548">
        <v>2.8</v>
      </c>
      <c r="P1284" s="546">
        <v>2</v>
      </c>
      <c r="Q1284" s="546" t="s">
        <v>134</v>
      </c>
      <c r="R1284" s="546" t="s">
        <v>516</v>
      </c>
      <c r="S1284" s="546" t="s">
        <v>134</v>
      </c>
    </row>
    <row r="1285" spans="1:19" s="546" customFormat="1" ht="11.25" customHeight="1">
      <c r="A1285" s="542"/>
      <c r="B1285" s="542"/>
      <c r="C1285" s="542"/>
      <c r="D1285" s="546" t="s">
        <v>515</v>
      </c>
      <c r="E1285" s="547" t="s">
        <v>1639</v>
      </c>
      <c r="G1285" s="548">
        <v>4.85</v>
      </c>
      <c r="P1285" s="546">
        <v>2</v>
      </c>
      <c r="Q1285" s="546" t="s">
        <v>134</v>
      </c>
      <c r="R1285" s="546" t="s">
        <v>516</v>
      </c>
      <c r="S1285" s="546" t="s">
        <v>134</v>
      </c>
    </row>
    <row r="1286" spans="1:19" s="543" customFormat="1" ht="11.25" customHeight="1">
      <c r="A1286" s="542"/>
      <c r="B1286" s="542"/>
      <c r="C1286" s="542"/>
      <c r="D1286" s="543" t="s">
        <v>515</v>
      </c>
      <c r="E1286" s="544" t="s">
        <v>1640</v>
      </c>
      <c r="G1286" s="545">
        <v>0</v>
      </c>
      <c r="P1286" s="543">
        <v>2</v>
      </c>
      <c r="Q1286" s="543" t="s">
        <v>134</v>
      </c>
      <c r="R1286" s="543" t="s">
        <v>516</v>
      </c>
      <c r="S1286" s="543" t="s">
        <v>134</v>
      </c>
    </row>
    <row r="1287" spans="1:19" s="546" customFormat="1" ht="11.25" customHeight="1">
      <c r="A1287" s="542"/>
      <c r="B1287" s="542"/>
      <c r="C1287" s="542"/>
      <c r="D1287" s="546" t="s">
        <v>515</v>
      </c>
      <c r="E1287" s="547" t="s">
        <v>1641</v>
      </c>
      <c r="G1287" s="548">
        <v>41.28</v>
      </c>
      <c r="P1287" s="546">
        <v>2</v>
      </c>
      <c r="Q1287" s="546" t="s">
        <v>134</v>
      </c>
      <c r="R1287" s="546" t="s">
        <v>516</v>
      </c>
      <c r="S1287" s="546" t="s">
        <v>134</v>
      </c>
    </row>
    <row r="1288" spans="1:19" s="546" customFormat="1" ht="11.25" customHeight="1">
      <c r="A1288" s="542"/>
      <c r="B1288" s="542"/>
      <c r="C1288" s="542"/>
      <c r="D1288" s="546" t="s">
        <v>515</v>
      </c>
      <c r="E1288" s="547" t="s">
        <v>1642</v>
      </c>
      <c r="G1288" s="548">
        <v>-2.364</v>
      </c>
      <c r="P1288" s="546">
        <v>2</v>
      </c>
      <c r="Q1288" s="546" t="s">
        <v>134</v>
      </c>
      <c r="R1288" s="546" t="s">
        <v>516</v>
      </c>
      <c r="S1288" s="546" t="s">
        <v>134</v>
      </c>
    </row>
    <row r="1289" spans="1:19" s="546" customFormat="1" ht="11.25" customHeight="1">
      <c r="A1289" s="542"/>
      <c r="B1289" s="542"/>
      <c r="C1289" s="542"/>
      <c r="D1289" s="546" t="s">
        <v>515</v>
      </c>
      <c r="E1289" s="547" t="s">
        <v>1643</v>
      </c>
      <c r="G1289" s="548">
        <v>5.6</v>
      </c>
      <c r="P1289" s="546">
        <v>2</v>
      </c>
      <c r="Q1289" s="546" t="s">
        <v>134</v>
      </c>
      <c r="R1289" s="546" t="s">
        <v>516</v>
      </c>
      <c r="S1289" s="546" t="s">
        <v>134</v>
      </c>
    </row>
    <row r="1290" spans="1:19" s="546" customFormat="1" ht="11.25" customHeight="1">
      <c r="A1290" s="542"/>
      <c r="B1290" s="542"/>
      <c r="C1290" s="542"/>
      <c r="D1290" s="546" t="s">
        <v>515</v>
      </c>
      <c r="E1290" s="547" t="s">
        <v>1644</v>
      </c>
      <c r="G1290" s="548">
        <v>6.592</v>
      </c>
      <c r="P1290" s="546">
        <v>2</v>
      </c>
      <c r="Q1290" s="546" t="s">
        <v>134</v>
      </c>
      <c r="R1290" s="546" t="s">
        <v>516</v>
      </c>
      <c r="S1290" s="546" t="s">
        <v>134</v>
      </c>
    </row>
    <row r="1291" spans="1:19" s="543" customFormat="1" ht="11.25" customHeight="1">
      <c r="A1291" s="542"/>
      <c r="B1291" s="542"/>
      <c r="C1291" s="542"/>
      <c r="D1291" s="543" t="s">
        <v>515</v>
      </c>
      <c r="E1291" s="544" t="s">
        <v>1645</v>
      </c>
      <c r="G1291" s="545">
        <v>0</v>
      </c>
      <c r="P1291" s="543">
        <v>2</v>
      </c>
      <c r="Q1291" s="543" t="s">
        <v>134</v>
      </c>
      <c r="R1291" s="543" t="s">
        <v>516</v>
      </c>
      <c r="S1291" s="543" t="s">
        <v>134</v>
      </c>
    </row>
    <row r="1292" spans="1:19" s="546" customFormat="1" ht="11.25" customHeight="1">
      <c r="A1292" s="542"/>
      <c r="B1292" s="542"/>
      <c r="C1292" s="542"/>
      <c r="D1292" s="546" t="s">
        <v>515</v>
      </c>
      <c r="E1292" s="547" t="s">
        <v>1646</v>
      </c>
      <c r="G1292" s="548">
        <v>177.8</v>
      </c>
      <c r="P1292" s="546">
        <v>2</v>
      </c>
      <c r="Q1292" s="546" t="s">
        <v>134</v>
      </c>
      <c r="R1292" s="546" t="s">
        <v>516</v>
      </c>
      <c r="S1292" s="546" t="s">
        <v>134</v>
      </c>
    </row>
    <row r="1293" spans="1:19" s="546" customFormat="1" ht="11.25" customHeight="1">
      <c r="A1293" s="542"/>
      <c r="B1293" s="542"/>
      <c r="C1293" s="542"/>
      <c r="D1293" s="546" t="s">
        <v>515</v>
      </c>
      <c r="E1293" s="547" t="s">
        <v>1647</v>
      </c>
      <c r="G1293" s="548">
        <v>-25.807</v>
      </c>
      <c r="P1293" s="546">
        <v>2</v>
      </c>
      <c r="Q1293" s="546" t="s">
        <v>134</v>
      </c>
      <c r="R1293" s="546" t="s">
        <v>516</v>
      </c>
      <c r="S1293" s="546" t="s">
        <v>134</v>
      </c>
    </row>
    <row r="1294" spans="1:19" s="546" customFormat="1" ht="11.25" customHeight="1">
      <c r="A1294" s="542"/>
      <c r="B1294" s="542"/>
      <c r="C1294" s="542"/>
      <c r="D1294" s="546" t="s">
        <v>515</v>
      </c>
      <c r="E1294" s="547" t="s">
        <v>1618</v>
      </c>
      <c r="G1294" s="548">
        <v>14</v>
      </c>
      <c r="P1294" s="546">
        <v>2</v>
      </c>
      <c r="Q1294" s="546" t="s">
        <v>134</v>
      </c>
      <c r="R1294" s="546" t="s">
        <v>516</v>
      </c>
      <c r="S1294" s="546" t="s">
        <v>134</v>
      </c>
    </row>
    <row r="1295" spans="1:19" s="546" customFormat="1" ht="11.25" customHeight="1">
      <c r="A1295" s="542"/>
      <c r="B1295" s="542"/>
      <c r="C1295" s="542"/>
      <c r="D1295" s="546" t="s">
        <v>515</v>
      </c>
      <c r="E1295" s="547" t="s">
        <v>1648</v>
      </c>
      <c r="G1295" s="548">
        <v>20</v>
      </c>
      <c r="P1295" s="546">
        <v>2</v>
      </c>
      <c r="Q1295" s="546" t="s">
        <v>134</v>
      </c>
      <c r="R1295" s="546" t="s">
        <v>516</v>
      </c>
      <c r="S1295" s="546" t="s">
        <v>134</v>
      </c>
    </row>
    <row r="1296" spans="1:19" s="546" customFormat="1" ht="11.25" customHeight="1">
      <c r="A1296" s="542"/>
      <c r="B1296" s="542"/>
      <c r="C1296" s="542"/>
      <c r="D1296" s="546" t="s">
        <v>515</v>
      </c>
      <c r="E1296" s="547" t="s">
        <v>1649</v>
      </c>
      <c r="G1296" s="548">
        <v>21</v>
      </c>
      <c r="P1296" s="546">
        <v>2</v>
      </c>
      <c r="Q1296" s="546" t="s">
        <v>134</v>
      </c>
      <c r="R1296" s="546" t="s">
        <v>516</v>
      </c>
      <c r="S1296" s="546" t="s">
        <v>134</v>
      </c>
    </row>
    <row r="1297" spans="1:19" s="546" customFormat="1" ht="11.25" customHeight="1">
      <c r="A1297" s="542"/>
      <c r="B1297" s="542"/>
      <c r="C1297" s="542"/>
      <c r="D1297" s="546" t="s">
        <v>515</v>
      </c>
      <c r="E1297" s="547" t="s">
        <v>1650</v>
      </c>
      <c r="G1297" s="548">
        <v>73.24</v>
      </c>
      <c r="P1297" s="546">
        <v>2</v>
      </c>
      <c r="Q1297" s="546" t="s">
        <v>134</v>
      </c>
      <c r="R1297" s="546" t="s">
        <v>516</v>
      </c>
      <c r="S1297" s="546" t="s">
        <v>134</v>
      </c>
    </row>
    <row r="1298" spans="1:19" s="543" customFormat="1" ht="11.25" customHeight="1">
      <c r="A1298" s="542"/>
      <c r="B1298" s="542"/>
      <c r="C1298" s="542"/>
      <c r="D1298" s="543" t="s">
        <v>515</v>
      </c>
      <c r="E1298" s="544" t="s">
        <v>1651</v>
      </c>
      <c r="G1298" s="545">
        <v>0</v>
      </c>
      <c r="P1298" s="543">
        <v>2</v>
      </c>
      <c r="Q1298" s="543" t="s">
        <v>134</v>
      </c>
      <c r="R1298" s="543" t="s">
        <v>516</v>
      </c>
      <c r="S1298" s="543" t="s">
        <v>134</v>
      </c>
    </row>
    <row r="1299" spans="1:19" s="546" customFormat="1" ht="11.25" customHeight="1">
      <c r="A1299" s="542"/>
      <c r="B1299" s="542"/>
      <c r="C1299" s="542"/>
      <c r="D1299" s="546" t="s">
        <v>515</v>
      </c>
      <c r="E1299" s="547" t="s">
        <v>1652</v>
      </c>
      <c r="G1299" s="548">
        <v>10.9</v>
      </c>
      <c r="P1299" s="546">
        <v>2</v>
      </c>
      <c r="Q1299" s="546" t="s">
        <v>134</v>
      </c>
      <c r="R1299" s="546" t="s">
        <v>516</v>
      </c>
      <c r="S1299" s="546" t="s">
        <v>134</v>
      </c>
    </row>
    <row r="1300" spans="1:19" s="546" customFormat="1" ht="11.25" customHeight="1">
      <c r="A1300" s="542"/>
      <c r="B1300" s="542"/>
      <c r="C1300" s="542"/>
      <c r="D1300" s="546" t="s">
        <v>515</v>
      </c>
      <c r="E1300" s="547" t="s">
        <v>1653</v>
      </c>
      <c r="G1300" s="548">
        <v>-1.773</v>
      </c>
      <c r="P1300" s="546">
        <v>2</v>
      </c>
      <c r="Q1300" s="546" t="s">
        <v>134</v>
      </c>
      <c r="R1300" s="546" t="s">
        <v>516</v>
      </c>
      <c r="S1300" s="546" t="s">
        <v>134</v>
      </c>
    </row>
    <row r="1301" spans="1:19" s="546" customFormat="1" ht="11.25" customHeight="1">
      <c r="A1301" s="542"/>
      <c r="B1301" s="542"/>
      <c r="C1301" s="542"/>
      <c r="D1301" s="546" t="s">
        <v>515</v>
      </c>
      <c r="E1301" s="547" t="s">
        <v>1654</v>
      </c>
      <c r="G1301" s="548">
        <v>1.8</v>
      </c>
      <c r="P1301" s="546">
        <v>2</v>
      </c>
      <c r="Q1301" s="546" t="s">
        <v>134</v>
      </c>
      <c r="R1301" s="546" t="s">
        <v>516</v>
      </c>
      <c r="S1301" s="546" t="s">
        <v>134</v>
      </c>
    </row>
    <row r="1302" spans="1:19" s="546" customFormat="1" ht="11.25" customHeight="1">
      <c r="A1302" s="542"/>
      <c r="B1302" s="542"/>
      <c r="C1302" s="542"/>
      <c r="D1302" s="546" t="s">
        <v>515</v>
      </c>
      <c r="E1302" s="547" t="s">
        <v>1636</v>
      </c>
      <c r="G1302" s="548">
        <v>2.48</v>
      </c>
      <c r="P1302" s="546">
        <v>2</v>
      </c>
      <c r="Q1302" s="546" t="s">
        <v>134</v>
      </c>
      <c r="R1302" s="546" t="s">
        <v>516</v>
      </c>
      <c r="S1302" s="546" t="s">
        <v>134</v>
      </c>
    </row>
    <row r="1303" spans="1:19" s="543" customFormat="1" ht="11.25" customHeight="1">
      <c r="A1303" s="542"/>
      <c r="B1303" s="542"/>
      <c r="C1303" s="542"/>
      <c r="D1303" s="543" t="s">
        <v>515</v>
      </c>
      <c r="E1303" s="544" t="s">
        <v>1655</v>
      </c>
      <c r="G1303" s="545">
        <v>0</v>
      </c>
      <c r="P1303" s="543">
        <v>2</v>
      </c>
      <c r="Q1303" s="543" t="s">
        <v>134</v>
      </c>
      <c r="R1303" s="543" t="s">
        <v>516</v>
      </c>
      <c r="S1303" s="543" t="s">
        <v>134</v>
      </c>
    </row>
    <row r="1304" spans="1:19" s="546" customFormat="1" ht="11.25" customHeight="1">
      <c r="A1304" s="542"/>
      <c r="B1304" s="542"/>
      <c r="C1304" s="542"/>
      <c r="D1304" s="546" t="s">
        <v>515</v>
      </c>
      <c r="E1304" s="547" t="s">
        <v>1656</v>
      </c>
      <c r="G1304" s="548">
        <v>68.6</v>
      </c>
      <c r="P1304" s="546">
        <v>2</v>
      </c>
      <c r="Q1304" s="546" t="s">
        <v>134</v>
      </c>
      <c r="R1304" s="546" t="s">
        <v>516</v>
      </c>
      <c r="S1304" s="546" t="s">
        <v>134</v>
      </c>
    </row>
    <row r="1305" spans="1:19" s="546" customFormat="1" ht="11.25" customHeight="1">
      <c r="A1305" s="542"/>
      <c r="B1305" s="542"/>
      <c r="C1305" s="542"/>
      <c r="D1305" s="546" t="s">
        <v>515</v>
      </c>
      <c r="E1305" s="547" t="s">
        <v>1657</v>
      </c>
      <c r="G1305" s="548">
        <v>-15.786</v>
      </c>
      <c r="P1305" s="546">
        <v>2</v>
      </c>
      <c r="Q1305" s="546" t="s">
        <v>134</v>
      </c>
      <c r="R1305" s="546" t="s">
        <v>516</v>
      </c>
      <c r="S1305" s="546" t="s">
        <v>134</v>
      </c>
    </row>
    <row r="1306" spans="1:19" s="546" customFormat="1" ht="11.25" customHeight="1">
      <c r="A1306" s="542"/>
      <c r="B1306" s="542"/>
      <c r="C1306" s="542"/>
      <c r="D1306" s="546" t="s">
        <v>515</v>
      </c>
      <c r="E1306" s="547" t="s">
        <v>1658</v>
      </c>
      <c r="G1306" s="548">
        <v>18</v>
      </c>
      <c r="P1306" s="546">
        <v>2</v>
      </c>
      <c r="Q1306" s="546" t="s">
        <v>134</v>
      </c>
      <c r="R1306" s="546" t="s">
        <v>516</v>
      </c>
      <c r="S1306" s="546" t="s">
        <v>134</v>
      </c>
    </row>
    <row r="1307" spans="1:19" s="546" customFormat="1" ht="11.25" customHeight="1">
      <c r="A1307" s="542"/>
      <c r="B1307" s="542"/>
      <c r="C1307" s="542"/>
      <c r="D1307" s="546" t="s">
        <v>515</v>
      </c>
      <c r="E1307" s="547" t="s">
        <v>1659</v>
      </c>
      <c r="G1307" s="548">
        <v>26.4</v>
      </c>
      <c r="P1307" s="546">
        <v>2</v>
      </c>
      <c r="Q1307" s="546" t="s">
        <v>134</v>
      </c>
      <c r="R1307" s="546" t="s">
        <v>516</v>
      </c>
      <c r="S1307" s="546" t="s">
        <v>134</v>
      </c>
    </row>
    <row r="1308" spans="1:19" s="546" customFormat="1" ht="11.25" customHeight="1">
      <c r="A1308" s="542"/>
      <c r="B1308" s="542"/>
      <c r="C1308" s="542"/>
      <c r="D1308" s="546" t="s">
        <v>515</v>
      </c>
      <c r="E1308" s="547" t="s">
        <v>1660</v>
      </c>
      <c r="G1308" s="548">
        <v>-5.52</v>
      </c>
      <c r="P1308" s="546">
        <v>2</v>
      </c>
      <c r="Q1308" s="546" t="s">
        <v>134</v>
      </c>
      <c r="R1308" s="546" t="s">
        <v>516</v>
      </c>
      <c r="S1308" s="546" t="s">
        <v>134</v>
      </c>
    </row>
    <row r="1309" spans="1:19" s="549" customFormat="1" ht="11.25" customHeight="1">
      <c r="A1309" s="542"/>
      <c r="B1309" s="542"/>
      <c r="C1309" s="542"/>
      <c r="D1309" s="549" t="s">
        <v>515</v>
      </c>
      <c r="E1309" s="550" t="s">
        <v>517</v>
      </c>
      <c r="G1309" s="551">
        <v>734.274</v>
      </c>
      <c r="P1309" s="549">
        <v>2</v>
      </c>
      <c r="Q1309" s="549" t="s">
        <v>134</v>
      </c>
      <c r="R1309" s="549" t="s">
        <v>516</v>
      </c>
      <c r="S1309" s="549" t="s">
        <v>137</v>
      </c>
    </row>
    <row r="1310" spans="1:16" s="541" customFormat="1" ht="22.5" customHeight="1">
      <c r="A1310" s="533">
        <v>340</v>
      </c>
      <c r="B1310" s="533" t="s">
        <v>138</v>
      </c>
      <c r="C1310" s="533" t="s">
        <v>1608</v>
      </c>
      <c r="D1310" s="534" t="s">
        <v>1661</v>
      </c>
      <c r="E1310" s="535" t="s">
        <v>1662</v>
      </c>
      <c r="F1310" s="533" t="s">
        <v>10</v>
      </c>
      <c r="G1310" s="536">
        <v>61.31</v>
      </c>
      <c r="H1310" s="570"/>
      <c r="I1310" s="537">
        <f>ROUND(G1310*H1310,2)</f>
        <v>0</v>
      </c>
      <c r="J1310" s="538">
        <v>0.00062</v>
      </c>
      <c r="K1310" s="536">
        <f>G1310*J1310</f>
        <v>0.0380122</v>
      </c>
      <c r="L1310" s="538">
        <v>0</v>
      </c>
      <c r="M1310" s="536">
        <f>G1310*L1310</f>
        <v>0</v>
      </c>
      <c r="N1310" s="539">
        <v>21</v>
      </c>
      <c r="O1310" s="540">
        <v>16</v>
      </c>
      <c r="P1310" s="541" t="s">
        <v>140</v>
      </c>
    </row>
    <row r="1311" spans="1:19" s="543" customFormat="1" ht="11.25" customHeight="1">
      <c r="A1311" s="542"/>
      <c r="B1311" s="542"/>
      <c r="C1311" s="542"/>
      <c r="D1311" s="543" t="s">
        <v>515</v>
      </c>
      <c r="E1311" s="544" t="s">
        <v>1663</v>
      </c>
      <c r="G1311" s="545">
        <v>0</v>
      </c>
      <c r="P1311" s="543">
        <v>2</v>
      </c>
      <c r="Q1311" s="543" t="s">
        <v>134</v>
      </c>
      <c r="R1311" s="543" t="s">
        <v>516</v>
      </c>
      <c r="S1311" s="543" t="s">
        <v>134</v>
      </c>
    </row>
    <row r="1312" spans="1:19" s="546" customFormat="1" ht="11.25" customHeight="1">
      <c r="A1312" s="542"/>
      <c r="B1312" s="542"/>
      <c r="C1312" s="542"/>
      <c r="D1312" s="546" t="s">
        <v>515</v>
      </c>
      <c r="E1312" s="547" t="s">
        <v>1664</v>
      </c>
      <c r="G1312" s="548">
        <v>15.31</v>
      </c>
      <c r="P1312" s="546">
        <v>2</v>
      </c>
      <c r="Q1312" s="546" t="s">
        <v>134</v>
      </c>
      <c r="R1312" s="546" t="s">
        <v>516</v>
      </c>
      <c r="S1312" s="546" t="s">
        <v>134</v>
      </c>
    </row>
    <row r="1313" spans="1:19" s="543" customFormat="1" ht="11.25" customHeight="1">
      <c r="A1313" s="542"/>
      <c r="B1313" s="542"/>
      <c r="C1313" s="542"/>
      <c r="D1313" s="543" t="s">
        <v>515</v>
      </c>
      <c r="E1313" s="544" t="s">
        <v>823</v>
      </c>
      <c r="G1313" s="545">
        <v>0</v>
      </c>
      <c r="P1313" s="543">
        <v>2</v>
      </c>
      <c r="Q1313" s="543" t="s">
        <v>134</v>
      </c>
      <c r="R1313" s="543" t="s">
        <v>516</v>
      </c>
      <c r="S1313" s="543" t="s">
        <v>134</v>
      </c>
    </row>
    <row r="1314" spans="1:19" s="546" customFormat="1" ht="11.25" customHeight="1">
      <c r="A1314" s="542"/>
      <c r="B1314" s="542"/>
      <c r="C1314" s="542"/>
      <c r="D1314" s="546" t="s">
        <v>515</v>
      </c>
      <c r="E1314" s="547" t="s">
        <v>1665</v>
      </c>
      <c r="G1314" s="548">
        <v>14</v>
      </c>
      <c r="P1314" s="546">
        <v>2</v>
      </c>
      <c r="Q1314" s="546" t="s">
        <v>134</v>
      </c>
      <c r="R1314" s="546" t="s">
        <v>516</v>
      </c>
      <c r="S1314" s="546" t="s">
        <v>134</v>
      </c>
    </row>
    <row r="1315" spans="1:19" s="543" customFormat="1" ht="11.25" customHeight="1">
      <c r="A1315" s="542"/>
      <c r="B1315" s="542"/>
      <c r="C1315" s="542"/>
      <c r="D1315" s="543" t="s">
        <v>515</v>
      </c>
      <c r="E1315" s="544" t="s">
        <v>1666</v>
      </c>
      <c r="G1315" s="545">
        <v>0</v>
      </c>
      <c r="P1315" s="543">
        <v>2</v>
      </c>
      <c r="Q1315" s="543" t="s">
        <v>134</v>
      </c>
      <c r="R1315" s="543" t="s">
        <v>516</v>
      </c>
      <c r="S1315" s="543" t="s">
        <v>134</v>
      </c>
    </row>
    <row r="1316" spans="1:19" s="546" customFormat="1" ht="11.25" customHeight="1">
      <c r="A1316" s="542"/>
      <c r="B1316" s="542"/>
      <c r="C1316" s="542"/>
      <c r="D1316" s="546" t="s">
        <v>515</v>
      </c>
      <c r="E1316" s="547" t="s">
        <v>1667</v>
      </c>
      <c r="G1316" s="548">
        <v>32</v>
      </c>
      <c r="P1316" s="546">
        <v>2</v>
      </c>
      <c r="Q1316" s="546" t="s">
        <v>134</v>
      </c>
      <c r="R1316" s="546" t="s">
        <v>516</v>
      </c>
      <c r="S1316" s="546" t="s">
        <v>134</v>
      </c>
    </row>
    <row r="1317" spans="1:19" s="549" customFormat="1" ht="11.25" customHeight="1">
      <c r="A1317" s="542"/>
      <c r="B1317" s="542"/>
      <c r="C1317" s="542"/>
      <c r="D1317" s="549" t="s">
        <v>515</v>
      </c>
      <c r="E1317" s="550" t="s">
        <v>517</v>
      </c>
      <c r="G1317" s="551">
        <v>61.31</v>
      </c>
      <c r="P1317" s="549">
        <v>2</v>
      </c>
      <c r="Q1317" s="549" t="s">
        <v>134</v>
      </c>
      <c r="R1317" s="549" t="s">
        <v>516</v>
      </c>
      <c r="S1317" s="549" t="s">
        <v>137</v>
      </c>
    </row>
    <row r="1318" spans="2:16" s="529" customFormat="1" ht="11.25" customHeight="1">
      <c r="B1318" s="530" t="s">
        <v>131</v>
      </c>
      <c r="D1318" s="529" t="s">
        <v>88</v>
      </c>
      <c r="E1318" s="529" t="s">
        <v>575</v>
      </c>
      <c r="I1318" s="531">
        <f>SUM(I1319:I1397)</f>
        <v>0</v>
      </c>
      <c r="K1318" s="532">
        <f>SUM(K1319:K1397)</f>
        <v>1.8164921600000001</v>
      </c>
      <c r="M1318" s="532">
        <f>SUM(M1319:M1397)</f>
        <v>0</v>
      </c>
      <c r="P1318" s="529" t="s">
        <v>137</v>
      </c>
    </row>
    <row r="1319" spans="1:16" s="541" customFormat="1" ht="11.25" customHeight="1">
      <c r="A1319" s="533">
        <v>341</v>
      </c>
      <c r="B1319" s="533" t="s">
        <v>138</v>
      </c>
      <c r="C1319" s="533" t="s">
        <v>88</v>
      </c>
      <c r="D1319" s="534" t="s">
        <v>1668</v>
      </c>
      <c r="E1319" s="535" t="s">
        <v>1669</v>
      </c>
      <c r="F1319" s="533" t="s">
        <v>10</v>
      </c>
      <c r="G1319" s="536">
        <v>2526.21</v>
      </c>
      <c r="H1319" s="570"/>
      <c r="I1319" s="537">
        <f>ROUND(G1319*H1319,2)</f>
        <v>0</v>
      </c>
      <c r="J1319" s="538">
        <v>0.0004</v>
      </c>
      <c r="K1319" s="536">
        <f>G1319*J1319</f>
        <v>1.0104840000000002</v>
      </c>
      <c r="L1319" s="538">
        <v>0</v>
      </c>
      <c r="M1319" s="536">
        <f>G1319*L1319</f>
        <v>0</v>
      </c>
      <c r="N1319" s="539">
        <v>21</v>
      </c>
      <c r="O1319" s="540">
        <v>16</v>
      </c>
      <c r="P1319" s="541" t="s">
        <v>140</v>
      </c>
    </row>
    <row r="1320" spans="1:19" s="546" customFormat="1" ht="11.25" customHeight="1">
      <c r="A1320" s="542"/>
      <c r="B1320" s="542"/>
      <c r="C1320" s="542"/>
      <c r="D1320" s="546" t="s">
        <v>515</v>
      </c>
      <c r="E1320" s="547" t="s">
        <v>1670</v>
      </c>
      <c r="G1320" s="548">
        <v>2526.21</v>
      </c>
      <c r="P1320" s="546">
        <v>2</v>
      </c>
      <c r="Q1320" s="546" t="s">
        <v>134</v>
      </c>
      <c r="R1320" s="546" t="s">
        <v>516</v>
      </c>
      <c r="S1320" s="546" t="s">
        <v>134</v>
      </c>
    </row>
    <row r="1321" spans="1:19" s="549" customFormat="1" ht="11.25" customHeight="1">
      <c r="A1321" s="542"/>
      <c r="B1321" s="542"/>
      <c r="C1321" s="542"/>
      <c r="D1321" s="549" t="s">
        <v>515</v>
      </c>
      <c r="E1321" s="550" t="s">
        <v>517</v>
      </c>
      <c r="G1321" s="551">
        <v>2526.21</v>
      </c>
      <c r="P1321" s="549">
        <v>2</v>
      </c>
      <c r="Q1321" s="549" t="s">
        <v>134</v>
      </c>
      <c r="R1321" s="549" t="s">
        <v>516</v>
      </c>
      <c r="S1321" s="549" t="s">
        <v>137</v>
      </c>
    </row>
    <row r="1322" spans="1:16" s="541" customFormat="1" ht="22.5" customHeight="1">
      <c r="A1322" s="533">
        <v>342</v>
      </c>
      <c r="B1322" s="533" t="s">
        <v>138</v>
      </c>
      <c r="C1322" s="533" t="s">
        <v>88</v>
      </c>
      <c r="D1322" s="534" t="s">
        <v>1671</v>
      </c>
      <c r="E1322" s="535" t="s">
        <v>1672</v>
      </c>
      <c r="F1322" s="533" t="s">
        <v>10</v>
      </c>
      <c r="G1322" s="536">
        <v>691.21</v>
      </c>
      <c r="H1322" s="570"/>
      <c r="I1322" s="537">
        <f>ROUND(G1322*H1322,2)</f>
        <v>0</v>
      </c>
      <c r="J1322" s="538">
        <v>0.00029</v>
      </c>
      <c r="K1322" s="536">
        <f>G1322*J1322</f>
        <v>0.20045090000000002</v>
      </c>
      <c r="L1322" s="538">
        <v>0</v>
      </c>
      <c r="M1322" s="536">
        <f>G1322*L1322</f>
        <v>0</v>
      </c>
      <c r="N1322" s="539">
        <v>21</v>
      </c>
      <c r="O1322" s="540">
        <v>16</v>
      </c>
      <c r="P1322" s="541" t="s">
        <v>140</v>
      </c>
    </row>
    <row r="1323" spans="1:19" s="543" customFormat="1" ht="11.25" customHeight="1">
      <c r="A1323" s="542"/>
      <c r="B1323" s="542"/>
      <c r="C1323" s="542"/>
      <c r="D1323" s="543" t="s">
        <v>515</v>
      </c>
      <c r="E1323" s="544" t="s">
        <v>540</v>
      </c>
      <c r="G1323" s="545">
        <v>0</v>
      </c>
      <c r="P1323" s="543">
        <v>2</v>
      </c>
      <c r="Q1323" s="543" t="s">
        <v>134</v>
      </c>
      <c r="R1323" s="543" t="s">
        <v>516</v>
      </c>
      <c r="S1323" s="543" t="s">
        <v>134</v>
      </c>
    </row>
    <row r="1324" spans="1:19" s="543" customFormat="1" ht="11.25" customHeight="1">
      <c r="A1324" s="542"/>
      <c r="B1324" s="542"/>
      <c r="C1324" s="542"/>
      <c r="D1324" s="543" t="s">
        <v>515</v>
      </c>
      <c r="E1324" s="544" t="s">
        <v>840</v>
      </c>
      <c r="G1324" s="545">
        <v>0</v>
      </c>
      <c r="P1324" s="543">
        <v>2</v>
      </c>
      <c r="Q1324" s="543" t="s">
        <v>134</v>
      </c>
      <c r="R1324" s="543" t="s">
        <v>516</v>
      </c>
      <c r="S1324" s="543" t="s">
        <v>134</v>
      </c>
    </row>
    <row r="1325" spans="1:19" s="546" customFormat="1" ht="11.25" customHeight="1">
      <c r="A1325" s="542"/>
      <c r="B1325" s="542"/>
      <c r="C1325" s="542"/>
      <c r="D1325" s="546" t="s">
        <v>515</v>
      </c>
      <c r="E1325" s="547" t="s">
        <v>1673</v>
      </c>
      <c r="G1325" s="548">
        <v>691.21</v>
      </c>
      <c r="P1325" s="546">
        <v>2</v>
      </c>
      <c r="Q1325" s="546" t="s">
        <v>134</v>
      </c>
      <c r="R1325" s="546" t="s">
        <v>516</v>
      </c>
      <c r="S1325" s="546" t="s">
        <v>134</v>
      </c>
    </row>
    <row r="1326" spans="1:19" s="549" customFormat="1" ht="11.25" customHeight="1">
      <c r="A1326" s="542"/>
      <c r="B1326" s="542"/>
      <c r="C1326" s="542"/>
      <c r="D1326" s="549" t="s">
        <v>515</v>
      </c>
      <c r="E1326" s="550" t="s">
        <v>517</v>
      </c>
      <c r="G1326" s="551">
        <v>691.21</v>
      </c>
      <c r="P1326" s="549">
        <v>2</v>
      </c>
      <c r="Q1326" s="549" t="s">
        <v>134</v>
      </c>
      <c r="R1326" s="549" t="s">
        <v>516</v>
      </c>
      <c r="S1326" s="549" t="s">
        <v>137</v>
      </c>
    </row>
    <row r="1327" spans="1:16" s="541" customFormat="1" ht="22.5" customHeight="1">
      <c r="A1327" s="533">
        <v>343</v>
      </c>
      <c r="B1327" s="533" t="s">
        <v>138</v>
      </c>
      <c r="C1327" s="533" t="s">
        <v>88</v>
      </c>
      <c r="D1327" s="534" t="s">
        <v>3165</v>
      </c>
      <c r="E1327" s="535" t="s">
        <v>1674</v>
      </c>
      <c r="F1327" s="533" t="s">
        <v>10</v>
      </c>
      <c r="G1327" s="536">
        <v>1835.022</v>
      </c>
      <c r="H1327" s="570"/>
      <c r="I1327" s="537">
        <f>ROUND(G1327*H1327,2)</f>
        <v>0</v>
      </c>
      <c r="J1327" s="538">
        <v>0.00033</v>
      </c>
      <c r="K1327" s="536">
        <f>G1327*J1327</f>
        <v>0.60555726</v>
      </c>
      <c r="L1327" s="538">
        <v>0</v>
      </c>
      <c r="M1327" s="536">
        <f>G1327*L1327</f>
        <v>0</v>
      </c>
      <c r="N1327" s="539">
        <v>21</v>
      </c>
      <c r="O1327" s="540">
        <v>16</v>
      </c>
      <c r="P1327" s="541" t="s">
        <v>140</v>
      </c>
    </row>
    <row r="1328" spans="1:19" s="543" customFormat="1" ht="11.25" customHeight="1">
      <c r="A1328" s="542"/>
      <c r="B1328" s="542"/>
      <c r="C1328" s="542"/>
      <c r="D1328" s="543" t="s">
        <v>515</v>
      </c>
      <c r="E1328" s="544" t="s">
        <v>1675</v>
      </c>
      <c r="G1328" s="545">
        <v>0</v>
      </c>
      <c r="P1328" s="543">
        <v>2</v>
      </c>
      <c r="Q1328" s="543" t="s">
        <v>134</v>
      </c>
      <c r="R1328" s="543" t="s">
        <v>516</v>
      </c>
      <c r="S1328" s="543" t="s">
        <v>134</v>
      </c>
    </row>
    <row r="1329" spans="1:19" s="546" customFormat="1" ht="11.25" customHeight="1">
      <c r="A1329" s="542"/>
      <c r="B1329" s="542"/>
      <c r="C1329" s="542"/>
      <c r="D1329" s="546" t="s">
        <v>515</v>
      </c>
      <c r="E1329" s="547" t="s">
        <v>1676</v>
      </c>
      <c r="G1329" s="548">
        <v>121.1</v>
      </c>
      <c r="P1329" s="546">
        <v>2</v>
      </c>
      <c r="Q1329" s="546" t="s">
        <v>134</v>
      </c>
      <c r="R1329" s="546" t="s">
        <v>516</v>
      </c>
      <c r="S1329" s="546" t="s">
        <v>134</v>
      </c>
    </row>
    <row r="1330" spans="1:19" s="546" customFormat="1" ht="11.25" customHeight="1">
      <c r="A1330" s="542"/>
      <c r="B1330" s="542"/>
      <c r="C1330" s="542"/>
      <c r="D1330" s="546" t="s">
        <v>515</v>
      </c>
      <c r="E1330" s="547" t="s">
        <v>1677</v>
      </c>
      <c r="G1330" s="548">
        <v>38.5</v>
      </c>
      <c r="P1330" s="546">
        <v>2</v>
      </c>
      <c r="Q1330" s="546" t="s">
        <v>134</v>
      </c>
      <c r="R1330" s="546" t="s">
        <v>516</v>
      </c>
      <c r="S1330" s="546" t="s">
        <v>134</v>
      </c>
    </row>
    <row r="1331" spans="1:19" s="546" customFormat="1" ht="11.25" customHeight="1">
      <c r="A1331" s="542"/>
      <c r="B1331" s="542"/>
      <c r="C1331" s="542"/>
      <c r="D1331" s="546" t="s">
        <v>515</v>
      </c>
      <c r="E1331" s="547" t="s">
        <v>1678</v>
      </c>
      <c r="G1331" s="548">
        <v>72.6</v>
      </c>
      <c r="P1331" s="546">
        <v>2</v>
      </c>
      <c r="Q1331" s="546" t="s">
        <v>134</v>
      </c>
      <c r="R1331" s="546" t="s">
        <v>516</v>
      </c>
      <c r="S1331" s="546" t="s">
        <v>134</v>
      </c>
    </row>
    <row r="1332" spans="1:19" s="543" customFormat="1" ht="11.25" customHeight="1">
      <c r="A1332" s="542"/>
      <c r="B1332" s="542"/>
      <c r="C1332" s="542"/>
      <c r="D1332" s="543" t="s">
        <v>515</v>
      </c>
      <c r="E1332" s="544" t="s">
        <v>1621</v>
      </c>
      <c r="G1332" s="545">
        <v>0</v>
      </c>
      <c r="P1332" s="543">
        <v>2</v>
      </c>
      <c r="Q1332" s="543" t="s">
        <v>134</v>
      </c>
      <c r="R1332" s="543" t="s">
        <v>516</v>
      </c>
      <c r="S1332" s="543" t="s">
        <v>134</v>
      </c>
    </row>
    <row r="1333" spans="1:19" s="546" customFormat="1" ht="11.25" customHeight="1">
      <c r="A1333" s="542"/>
      <c r="B1333" s="542"/>
      <c r="C1333" s="542"/>
      <c r="D1333" s="546" t="s">
        <v>515</v>
      </c>
      <c r="E1333" s="547" t="s">
        <v>1679</v>
      </c>
      <c r="G1333" s="548">
        <v>9.186</v>
      </c>
      <c r="P1333" s="546">
        <v>2</v>
      </c>
      <c r="Q1333" s="546" t="s">
        <v>134</v>
      </c>
      <c r="R1333" s="546" t="s">
        <v>516</v>
      </c>
      <c r="S1333" s="546" t="s">
        <v>134</v>
      </c>
    </row>
    <row r="1334" spans="1:19" s="543" customFormat="1" ht="11.25" customHeight="1">
      <c r="A1334" s="542"/>
      <c r="B1334" s="542"/>
      <c r="C1334" s="542"/>
      <c r="D1334" s="543" t="s">
        <v>515</v>
      </c>
      <c r="E1334" s="544" t="s">
        <v>1680</v>
      </c>
      <c r="G1334" s="545">
        <v>0</v>
      </c>
      <c r="P1334" s="543">
        <v>2</v>
      </c>
      <c r="Q1334" s="543" t="s">
        <v>134</v>
      </c>
      <c r="R1334" s="543" t="s">
        <v>516</v>
      </c>
      <c r="S1334" s="543" t="s">
        <v>134</v>
      </c>
    </row>
    <row r="1335" spans="1:19" s="546" customFormat="1" ht="11.25" customHeight="1">
      <c r="A1335" s="542"/>
      <c r="B1335" s="542"/>
      <c r="C1335" s="542"/>
      <c r="D1335" s="546" t="s">
        <v>515</v>
      </c>
      <c r="E1335" s="547" t="s">
        <v>1622</v>
      </c>
      <c r="G1335" s="548">
        <v>30.62</v>
      </c>
      <c r="P1335" s="546">
        <v>2</v>
      </c>
      <c r="Q1335" s="546" t="s">
        <v>134</v>
      </c>
      <c r="R1335" s="546" t="s">
        <v>516</v>
      </c>
      <c r="S1335" s="546" t="s">
        <v>134</v>
      </c>
    </row>
    <row r="1336" spans="1:19" s="543" customFormat="1" ht="11.25" customHeight="1">
      <c r="A1336" s="542"/>
      <c r="B1336" s="542"/>
      <c r="C1336" s="542"/>
      <c r="D1336" s="543" t="s">
        <v>515</v>
      </c>
      <c r="E1336" s="544" t="s">
        <v>1629</v>
      </c>
      <c r="G1336" s="545">
        <v>0</v>
      </c>
      <c r="P1336" s="543">
        <v>2</v>
      </c>
      <c r="Q1336" s="543" t="s">
        <v>134</v>
      </c>
      <c r="R1336" s="543" t="s">
        <v>516</v>
      </c>
      <c r="S1336" s="543" t="s">
        <v>134</v>
      </c>
    </row>
    <row r="1337" spans="1:19" s="546" customFormat="1" ht="11.25" customHeight="1">
      <c r="A1337" s="542"/>
      <c r="B1337" s="542"/>
      <c r="C1337" s="542"/>
      <c r="D1337" s="546" t="s">
        <v>515</v>
      </c>
      <c r="E1337" s="547" t="s">
        <v>1681</v>
      </c>
      <c r="G1337" s="548">
        <v>5.78</v>
      </c>
      <c r="P1337" s="546">
        <v>2</v>
      </c>
      <c r="Q1337" s="546" t="s">
        <v>134</v>
      </c>
      <c r="R1337" s="546" t="s">
        <v>516</v>
      </c>
      <c r="S1337" s="546" t="s">
        <v>134</v>
      </c>
    </row>
    <row r="1338" spans="1:19" s="546" customFormat="1" ht="11.25" customHeight="1">
      <c r="A1338" s="542"/>
      <c r="B1338" s="542"/>
      <c r="C1338" s="542"/>
      <c r="D1338" s="546" t="s">
        <v>515</v>
      </c>
      <c r="E1338" s="547" t="s">
        <v>1682</v>
      </c>
      <c r="G1338" s="548">
        <v>0.7</v>
      </c>
      <c r="P1338" s="546">
        <v>2</v>
      </c>
      <c r="Q1338" s="546" t="s">
        <v>134</v>
      </c>
      <c r="R1338" s="546" t="s">
        <v>516</v>
      </c>
      <c r="S1338" s="546" t="s">
        <v>134</v>
      </c>
    </row>
    <row r="1339" spans="1:19" s="543" customFormat="1" ht="11.25" customHeight="1">
      <c r="A1339" s="542"/>
      <c r="B1339" s="542"/>
      <c r="C1339" s="542"/>
      <c r="D1339" s="543" t="s">
        <v>515</v>
      </c>
      <c r="E1339" s="544" t="s">
        <v>1634</v>
      </c>
      <c r="G1339" s="545">
        <v>0</v>
      </c>
      <c r="P1339" s="543">
        <v>2</v>
      </c>
      <c r="Q1339" s="543" t="s">
        <v>134</v>
      </c>
      <c r="R1339" s="543" t="s">
        <v>516</v>
      </c>
      <c r="S1339" s="543" t="s">
        <v>134</v>
      </c>
    </row>
    <row r="1340" spans="1:19" s="546" customFormat="1" ht="11.25" customHeight="1">
      <c r="A1340" s="542"/>
      <c r="B1340" s="542"/>
      <c r="C1340" s="542"/>
      <c r="D1340" s="546" t="s">
        <v>515</v>
      </c>
      <c r="E1340" s="547" t="s">
        <v>1683</v>
      </c>
      <c r="G1340" s="548">
        <v>7.75</v>
      </c>
      <c r="P1340" s="546">
        <v>2</v>
      </c>
      <c r="Q1340" s="546" t="s">
        <v>134</v>
      </c>
      <c r="R1340" s="546" t="s">
        <v>516</v>
      </c>
      <c r="S1340" s="546" t="s">
        <v>134</v>
      </c>
    </row>
    <row r="1341" spans="1:19" s="543" customFormat="1" ht="11.25" customHeight="1">
      <c r="A1341" s="542"/>
      <c r="B1341" s="542"/>
      <c r="C1341" s="542"/>
      <c r="D1341" s="543" t="s">
        <v>515</v>
      </c>
      <c r="E1341" s="544" t="s">
        <v>1637</v>
      </c>
      <c r="G1341" s="545">
        <v>0</v>
      </c>
      <c r="P1341" s="543">
        <v>2</v>
      </c>
      <c r="Q1341" s="543" t="s">
        <v>134</v>
      </c>
      <c r="R1341" s="543" t="s">
        <v>516</v>
      </c>
      <c r="S1341" s="543" t="s">
        <v>134</v>
      </c>
    </row>
    <row r="1342" spans="1:19" s="546" customFormat="1" ht="11.25" customHeight="1">
      <c r="A1342" s="542"/>
      <c r="B1342" s="542"/>
      <c r="C1342" s="542"/>
      <c r="D1342" s="546" t="s">
        <v>515</v>
      </c>
      <c r="E1342" s="547" t="s">
        <v>1684</v>
      </c>
      <c r="G1342" s="548">
        <v>8.225</v>
      </c>
      <c r="P1342" s="546">
        <v>2</v>
      </c>
      <c r="Q1342" s="546" t="s">
        <v>134</v>
      </c>
      <c r="R1342" s="546" t="s">
        <v>516</v>
      </c>
      <c r="S1342" s="546" t="s">
        <v>134</v>
      </c>
    </row>
    <row r="1343" spans="1:19" s="546" customFormat="1" ht="11.25" customHeight="1">
      <c r="A1343" s="542"/>
      <c r="B1343" s="542"/>
      <c r="C1343" s="542"/>
      <c r="D1343" s="546" t="s">
        <v>515</v>
      </c>
      <c r="E1343" s="547" t="s">
        <v>1682</v>
      </c>
      <c r="G1343" s="548">
        <v>0.7</v>
      </c>
      <c r="P1343" s="546">
        <v>2</v>
      </c>
      <c r="Q1343" s="546" t="s">
        <v>134</v>
      </c>
      <c r="R1343" s="546" t="s">
        <v>516</v>
      </c>
      <c r="S1343" s="546" t="s">
        <v>134</v>
      </c>
    </row>
    <row r="1344" spans="1:19" s="543" customFormat="1" ht="11.25" customHeight="1">
      <c r="A1344" s="542"/>
      <c r="B1344" s="542"/>
      <c r="C1344" s="542"/>
      <c r="D1344" s="543" t="s">
        <v>515</v>
      </c>
      <c r="E1344" s="544" t="s">
        <v>1640</v>
      </c>
      <c r="G1344" s="545">
        <v>0</v>
      </c>
      <c r="P1344" s="543">
        <v>2</v>
      </c>
      <c r="Q1344" s="543" t="s">
        <v>134</v>
      </c>
      <c r="R1344" s="543" t="s">
        <v>516</v>
      </c>
      <c r="S1344" s="543" t="s">
        <v>134</v>
      </c>
    </row>
    <row r="1345" spans="1:19" s="546" customFormat="1" ht="11.25" customHeight="1">
      <c r="A1345" s="542"/>
      <c r="B1345" s="542"/>
      <c r="C1345" s="542"/>
      <c r="D1345" s="546" t="s">
        <v>515</v>
      </c>
      <c r="E1345" s="547" t="s">
        <v>1685</v>
      </c>
      <c r="G1345" s="548">
        <v>10.32</v>
      </c>
      <c r="P1345" s="546">
        <v>2</v>
      </c>
      <c r="Q1345" s="546" t="s">
        <v>134</v>
      </c>
      <c r="R1345" s="546" t="s">
        <v>516</v>
      </c>
      <c r="S1345" s="546" t="s">
        <v>134</v>
      </c>
    </row>
    <row r="1346" spans="1:19" s="546" customFormat="1" ht="11.25" customHeight="1">
      <c r="A1346" s="542"/>
      <c r="B1346" s="542"/>
      <c r="C1346" s="542"/>
      <c r="D1346" s="546" t="s">
        <v>515</v>
      </c>
      <c r="E1346" s="547" t="s">
        <v>1686</v>
      </c>
      <c r="G1346" s="548">
        <v>1.4</v>
      </c>
      <c r="P1346" s="546">
        <v>2</v>
      </c>
      <c r="Q1346" s="546" t="s">
        <v>134</v>
      </c>
      <c r="R1346" s="546" t="s">
        <v>516</v>
      </c>
      <c r="S1346" s="546" t="s">
        <v>134</v>
      </c>
    </row>
    <row r="1347" spans="1:19" s="543" customFormat="1" ht="11.25" customHeight="1">
      <c r="A1347" s="542"/>
      <c r="B1347" s="542"/>
      <c r="C1347" s="542"/>
      <c r="D1347" s="543" t="s">
        <v>515</v>
      </c>
      <c r="E1347" s="544" t="s">
        <v>1645</v>
      </c>
      <c r="G1347" s="545">
        <v>0</v>
      </c>
      <c r="P1347" s="543">
        <v>2</v>
      </c>
      <c r="Q1347" s="543" t="s">
        <v>134</v>
      </c>
      <c r="R1347" s="543" t="s">
        <v>516</v>
      </c>
      <c r="S1347" s="543" t="s">
        <v>134</v>
      </c>
    </row>
    <row r="1348" spans="1:19" s="546" customFormat="1" ht="22.5" customHeight="1">
      <c r="A1348" s="542"/>
      <c r="B1348" s="542"/>
      <c r="C1348" s="542"/>
      <c r="D1348" s="546" t="s">
        <v>515</v>
      </c>
      <c r="E1348" s="547" t="s">
        <v>1687</v>
      </c>
      <c r="G1348" s="548">
        <v>559.375</v>
      </c>
      <c r="P1348" s="546">
        <v>2</v>
      </c>
      <c r="Q1348" s="546" t="s">
        <v>134</v>
      </c>
      <c r="R1348" s="546" t="s">
        <v>516</v>
      </c>
      <c r="S1348" s="546" t="s">
        <v>134</v>
      </c>
    </row>
    <row r="1349" spans="1:19" s="546" customFormat="1" ht="11.25" customHeight="1">
      <c r="A1349" s="542"/>
      <c r="B1349" s="542"/>
      <c r="C1349" s="542"/>
      <c r="D1349" s="546" t="s">
        <v>515</v>
      </c>
      <c r="E1349" s="547" t="s">
        <v>1677</v>
      </c>
      <c r="G1349" s="548">
        <v>38.5</v>
      </c>
      <c r="P1349" s="546">
        <v>2</v>
      </c>
      <c r="Q1349" s="546" t="s">
        <v>134</v>
      </c>
      <c r="R1349" s="546" t="s">
        <v>516</v>
      </c>
      <c r="S1349" s="546" t="s">
        <v>134</v>
      </c>
    </row>
    <row r="1350" spans="1:19" s="546" customFormat="1" ht="11.25" customHeight="1">
      <c r="A1350" s="542"/>
      <c r="B1350" s="542"/>
      <c r="C1350" s="542"/>
      <c r="D1350" s="546" t="s">
        <v>515</v>
      </c>
      <c r="E1350" s="547" t="s">
        <v>1688</v>
      </c>
      <c r="G1350" s="548">
        <v>55</v>
      </c>
      <c r="P1350" s="546">
        <v>2</v>
      </c>
      <c r="Q1350" s="546" t="s">
        <v>134</v>
      </c>
      <c r="R1350" s="546" t="s">
        <v>516</v>
      </c>
      <c r="S1350" s="546" t="s">
        <v>134</v>
      </c>
    </row>
    <row r="1351" spans="1:19" s="546" customFormat="1" ht="11.25" customHeight="1">
      <c r="A1351" s="542"/>
      <c r="B1351" s="542"/>
      <c r="C1351" s="542"/>
      <c r="D1351" s="546" t="s">
        <v>515</v>
      </c>
      <c r="E1351" s="547" t="s">
        <v>1689</v>
      </c>
      <c r="G1351" s="548">
        <v>57.75</v>
      </c>
      <c r="P1351" s="546">
        <v>2</v>
      </c>
      <c r="Q1351" s="546" t="s">
        <v>134</v>
      </c>
      <c r="R1351" s="546" t="s">
        <v>516</v>
      </c>
      <c r="S1351" s="546" t="s">
        <v>134</v>
      </c>
    </row>
    <row r="1352" spans="1:19" s="543" customFormat="1" ht="11.25" customHeight="1">
      <c r="A1352" s="542"/>
      <c r="B1352" s="542"/>
      <c r="C1352" s="542"/>
      <c r="D1352" s="543" t="s">
        <v>515</v>
      </c>
      <c r="E1352" s="544" t="s">
        <v>1651</v>
      </c>
      <c r="G1352" s="545">
        <v>0</v>
      </c>
      <c r="P1352" s="543">
        <v>2</v>
      </c>
      <c r="Q1352" s="543" t="s">
        <v>134</v>
      </c>
      <c r="R1352" s="543" t="s">
        <v>516</v>
      </c>
      <c r="S1352" s="543" t="s">
        <v>134</v>
      </c>
    </row>
    <row r="1353" spans="1:19" s="546" customFormat="1" ht="11.25" customHeight="1">
      <c r="A1353" s="542"/>
      <c r="B1353" s="542"/>
      <c r="C1353" s="542"/>
      <c r="D1353" s="546" t="s">
        <v>515</v>
      </c>
      <c r="E1353" s="547" t="s">
        <v>1690</v>
      </c>
      <c r="G1353" s="548">
        <v>5.45</v>
      </c>
      <c r="P1353" s="546">
        <v>2</v>
      </c>
      <c r="Q1353" s="546" t="s">
        <v>134</v>
      </c>
      <c r="R1353" s="546" t="s">
        <v>516</v>
      </c>
      <c r="S1353" s="546" t="s">
        <v>134</v>
      </c>
    </row>
    <row r="1354" spans="1:19" s="546" customFormat="1" ht="11.25" customHeight="1">
      <c r="A1354" s="542"/>
      <c r="B1354" s="542"/>
      <c r="C1354" s="542"/>
      <c r="D1354" s="546" t="s">
        <v>515</v>
      </c>
      <c r="E1354" s="547" t="s">
        <v>1691</v>
      </c>
      <c r="G1354" s="548">
        <v>0.9</v>
      </c>
      <c r="P1354" s="546">
        <v>2</v>
      </c>
      <c r="Q1354" s="546" t="s">
        <v>134</v>
      </c>
      <c r="R1354" s="546" t="s">
        <v>516</v>
      </c>
      <c r="S1354" s="546" t="s">
        <v>134</v>
      </c>
    </row>
    <row r="1355" spans="1:19" s="543" customFormat="1" ht="11.25" customHeight="1">
      <c r="A1355" s="542"/>
      <c r="B1355" s="542"/>
      <c r="C1355" s="542"/>
      <c r="D1355" s="543" t="s">
        <v>515</v>
      </c>
      <c r="E1355" s="544" t="s">
        <v>1655</v>
      </c>
      <c r="G1355" s="545">
        <v>0</v>
      </c>
      <c r="P1355" s="543">
        <v>2</v>
      </c>
      <c r="Q1355" s="543" t="s">
        <v>134</v>
      </c>
      <c r="R1355" s="543" t="s">
        <v>516</v>
      </c>
      <c r="S1355" s="543" t="s">
        <v>134</v>
      </c>
    </row>
    <row r="1356" spans="1:19" s="546" customFormat="1" ht="11.25" customHeight="1">
      <c r="A1356" s="542"/>
      <c r="B1356" s="542"/>
      <c r="C1356" s="542"/>
      <c r="D1356" s="546" t="s">
        <v>515</v>
      </c>
      <c r="E1356" s="547" t="s">
        <v>1692</v>
      </c>
      <c r="G1356" s="548">
        <v>34.3</v>
      </c>
      <c r="P1356" s="546">
        <v>2</v>
      </c>
      <c r="Q1356" s="546" t="s">
        <v>134</v>
      </c>
      <c r="R1356" s="546" t="s">
        <v>516</v>
      </c>
      <c r="S1356" s="546" t="s">
        <v>134</v>
      </c>
    </row>
    <row r="1357" spans="1:19" s="546" customFormat="1" ht="11.25" customHeight="1">
      <c r="A1357" s="542"/>
      <c r="B1357" s="542"/>
      <c r="C1357" s="542"/>
      <c r="D1357" s="546" t="s">
        <v>515</v>
      </c>
      <c r="E1357" s="547" t="s">
        <v>1658</v>
      </c>
      <c r="G1357" s="548">
        <v>18</v>
      </c>
      <c r="P1357" s="546">
        <v>2</v>
      </c>
      <c r="Q1357" s="546" t="s">
        <v>134</v>
      </c>
      <c r="R1357" s="546" t="s">
        <v>516</v>
      </c>
      <c r="S1357" s="546" t="s">
        <v>134</v>
      </c>
    </row>
    <row r="1358" spans="1:19" s="552" customFormat="1" ht="11.25" customHeight="1">
      <c r="A1358" s="542"/>
      <c r="B1358" s="542"/>
      <c r="C1358" s="542"/>
      <c r="D1358" s="552" t="s">
        <v>515</v>
      </c>
      <c r="E1358" s="553" t="s">
        <v>539</v>
      </c>
      <c r="G1358" s="554">
        <v>1076.156</v>
      </c>
      <c r="P1358" s="552">
        <v>2</v>
      </c>
      <c r="Q1358" s="552" t="s">
        <v>134</v>
      </c>
      <c r="R1358" s="552" t="s">
        <v>516</v>
      </c>
      <c r="S1358" s="552" t="s">
        <v>134</v>
      </c>
    </row>
    <row r="1359" spans="1:19" s="543" customFormat="1" ht="11.25" customHeight="1">
      <c r="A1359" s="542"/>
      <c r="B1359" s="542"/>
      <c r="C1359" s="542"/>
      <c r="D1359" s="543" t="s">
        <v>515</v>
      </c>
      <c r="E1359" s="544" t="s">
        <v>1693</v>
      </c>
      <c r="G1359" s="545">
        <v>0</v>
      </c>
      <c r="P1359" s="543">
        <v>2</v>
      </c>
      <c r="Q1359" s="543" t="s">
        <v>134</v>
      </c>
      <c r="R1359" s="543" t="s">
        <v>516</v>
      </c>
      <c r="S1359" s="543" t="s">
        <v>134</v>
      </c>
    </row>
    <row r="1360" spans="1:19" s="546" customFormat="1" ht="11.25" customHeight="1">
      <c r="A1360" s="542"/>
      <c r="B1360" s="542"/>
      <c r="C1360" s="542"/>
      <c r="D1360" s="546" t="s">
        <v>515</v>
      </c>
      <c r="E1360" s="547" t="s">
        <v>1694</v>
      </c>
      <c r="G1360" s="548">
        <v>23</v>
      </c>
      <c r="P1360" s="546">
        <v>2</v>
      </c>
      <c r="Q1360" s="546" t="s">
        <v>134</v>
      </c>
      <c r="R1360" s="546" t="s">
        <v>516</v>
      </c>
      <c r="S1360" s="546" t="s">
        <v>134</v>
      </c>
    </row>
    <row r="1361" spans="1:19" s="546" customFormat="1" ht="11.25" customHeight="1">
      <c r="A1361" s="542"/>
      <c r="B1361" s="542"/>
      <c r="C1361" s="542"/>
      <c r="D1361" s="546" t="s">
        <v>515</v>
      </c>
      <c r="E1361" s="547" t="s">
        <v>1695</v>
      </c>
      <c r="G1361" s="548">
        <v>5.39</v>
      </c>
      <c r="P1361" s="546">
        <v>2</v>
      </c>
      <c r="Q1361" s="546" t="s">
        <v>134</v>
      </c>
      <c r="R1361" s="546" t="s">
        <v>516</v>
      </c>
      <c r="S1361" s="546" t="s">
        <v>134</v>
      </c>
    </row>
    <row r="1362" spans="1:19" s="546" customFormat="1" ht="11.25" customHeight="1">
      <c r="A1362" s="542"/>
      <c r="B1362" s="542"/>
      <c r="C1362" s="542"/>
      <c r="D1362" s="546" t="s">
        <v>515</v>
      </c>
      <c r="E1362" s="547" t="s">
        <v>1696</v>
      </c>
      <c r="G1362" s="548">
        <v>3.68</v>
      </c>
      <c r="P1362" s="546">
        <v>2</v>
      </c>
      <c r="Q1362" s="546" t="s">
        <v>134</v>
      </c>
      <c r="R1362" s="546" t="s">
        <v>516</v>
      </c>
      <c r="S1362" s="546" t="s">
        <v>134</v>
      </c>
    </row>
    <row r="1363" spans="1:19" s="546" customFormat="1" ht="11.25" customHeight="1">
      <c r="A1363" s="542"/>
      <c r="B1363" s="542"/>
      <c r="C1363" s="542"/>
      <c r="D1363" s="546" t="s">
        <v>515</v>
      </c>
      <c r="E1363" s="547" t="s">
        <v>1697</v>
      </c>
      <c r="G1363" s="548">
        <v>2.84</v>
      </c>
      <c r="P1363" s="546">
        <v>2</v>
      </c>
      <c r="Q1363" s="546" t="s">
        <v>134</v>
      </c>
      <c r="R1363" s="546" t="s">
        <v>516</v>
      </c>
      <c r="S1363" s="546" t="s">
        <v>134</v>
      </c>
    </row>
    <row r="1364" spans="1:19" s="546" customFormat="1" ht="11.25" customHeight="1">
      <c r="A1364" s="542"/>
      <c r="B1364" s="542"/>
      <c r="C1364" s="542"/>
      <c r="D1364" s="546" t="s">
        <v>515</v>
      </c>
      <c r="E1364" s="547" t="s">
        <v>1698</v>
      </c>
      <c r="G1364" s="548">
        <v>5.04</v>
      </c>
      <c r="P1364" s="546">
        <v>2</v>
      </c>
      <c r="Q1364" s="546" t="s">
        <v>134</v>
      </c>
      <c r="R1364" s="546" t="s">
        <v>516</v>
      </c>
      <c r="S1364" s="546" t="s">
        <v>134</v>
      </c>
    </row>
    <row r="1365" spans="1:19" s="546" customFormat="1" ht="11.25" customHeight="1">
      <c r="A1365" s="542"/>
      <c r="B1365" s="542"/>
      <c r="C1365" s="542"/>
      <c r="D1365" s="546" t="s">
        <v>515</v>
      </c>
      <c r="E1365" s="547" t="s">
        <v>1699</v>
      </c>
      <c r="G1365" s="548">
        <v>3.84</v>
      </c>
      <c r="P1365" s="546">
        <v>2</v>
      </c>
      <c r="Q1365" s="546" t="s">
        <v>134</v>
      </c>
      <c r="R1365" s="546" t="s">
        <v>516</v>
      </c>
      <c r="S1365" s="546" t="s">
        <v>134</v>
      </c>
    </row>
    <row r="1366" spans="1:19" s="546" customFormat="1" ht="11.25" customHeight="1">
      <c r="A1366" s="542"/>
      <c r="B1366" s="542"/>
      <c r="C1366" s="542"/>
      <c r="D1366" s="546" t="s">
        <v>515</v>
      </c>
      <c r="E1366" s="547" t="s">
        <v>1700</v>
      </c>
      <c r="G1366" s="548">
        <v>5.52</v>
      </c>
      <c r="P1366" s="546">
        <v>2</v>
      </c>
      <c r="Q1366" s="546" t="s">
        <v>134</v>
      </c>
      <c r="R1366" s="546" t="s">
        <v>516</v>
      </c>
      <c r="S1366" s="546" t="s">
        <v>134</v>
      </c>
    </row>
    <row r="1367" spans="1:19" s="546" customFormat="1" ht="11.25" customHeight="1">
      <c r="A1367" s="542"/>
      <c r="B1367" s="542"/>
      <c r="C1367" s="542"/>
      <c r="D1367" s="546" t="s">
        <v>515</v>
      </c>
      <c r="E1367" s="547" t="s">
        <v>1700</v>
      </c>
      <c r="G1367" s="548">
        <v>5.52</v>
      </c>
      <c r="P1367" s="546">
        <v>2</v>
      </c>
      <c r="Q1367" s="546" t="s">
        <v>134</v>
      </c>
      <c r="R1367" s="546" t="s">
        <v>516</v>
      </c>
      <c r="S1367" s="546" t="s">
        <v>134</v>
      </c>
    </row>
    <row r="1368" spans="1:19" s="546" customFormat="1" ht="11.25" customHeight="1">
      <c r="A1368" s="542"/>
      <c r="B1368" s="542"/>
      <c r="C1368" s="542"/>
      <c r="D1368" s="546" t="s">
        <v>515</v>
      </c>
      <c r="E1368" s="547" t="s">
        <v>1699</v>
      </c>
      <c r="G1368" s="548">
        <v>3.84</v>
      </c>
      <c r="P1368" s="546">
        <v>2</v>
      </c>
      <c r="Q1368" s="546" t="s">
        <v>134</v>
      </c>
      <c r="R1368" s="546" t="s">
        <v>516</v>
      </c>
      <c r="S1368" s="546" t="s">
        <v>134</v>
      </c>
    </row>
    <row r="1369" spans="1:19" s="546" customFormat="1" ht="11.25" customHeight="1">
      <c r="A1369" s="542"/>
      <c r="B1369" s="542"/>
      <c r="C1369" s="542"/>
      <c r="D1369" s="546" t="s">
        <v>515</v>
      </c>
      <c r="E1369" s="547" t="s">
        <v>1698</v>
      </c>
      <c r="G1369" s="548">
        <v>5.04</v>
      </c>
      <c r="P1369" s="546">
        <v>2</v>
      </c>
      <c r="Q1369" s="546" t="s">
        <v>134</v>
      </c>
      <c r="R1369" s="546" t="s">
        <v>516</v>
      </c>
      <c r="S1369" s="546" t="s">
        <v>134</v>
      </c>
    </row>
    <row r="1370" spans="1:19" s="546" customFormat="1" ht="11.25" customHeight="1">
      <c r="A1370" s="542"/>
      <c r="B1370" s="542"/>
      <c r="C1370" s="542"/>
      <c r="D1370" s="546" t="s">
        <v>515</v>
      </c>
      <c r="E1370" s="547" t="s">
        <v>1701</v>
      </c>
      <c r="G1370" s="548">
        <v>3.34</v>
      </c>
      <c r="P1370" s="546">
        <v>2</v>
      </c>
      <c r="Q1370" s="546" t="s">
        <v>134</v>
      </c>
      <c r="R1370" s="546" t="s">
        <v>516</v>
      </c>
      <c r="S1370" s="546" t="s">
        <v>134</v>
      </c>
    </row>
    <row r="1371" spans="1:19" s="546" customFormat="1" ht="11.25" customHeight="1">
      <c r="A1371" s="542"/>
      <c r="B1371" s="542"/>
      <c r="C1371" s="542"/>
      <c r="D1371" s="546" t="s">
        <v>515</v>
      </c>
      <c r="E1371" s="547" t="s">
        <v>1702</v>
      </c>
      <c r="G1371" s="548">
        <v>2.5</v>
      </c>
      <c r="P1371" s="546">
        <v>2</v>
      </c>
      <c r="Q1371" s="546" t="s">
        <v>134</v>
      </c>
      <c r="R1371" s="546" t="s">
        <v>516</v>
      </c>
      <c r="S1371" s="546" t="s">
        <v>134</v>
      </c>
    </row>
    <row r="1372" spans="1:19" s="546" customFormat="1" ht="11.25" customHeight="1">
      <c r="A1372" s="542"/>
      <c r="B1372" s="542"/>
      <c r="C1372" s="542"/>
      <c r="D1372" s="546" t="s">
        <v>515</v>
      </c>
      <c r="E1372" s="547" t="s">
        <v>1703</v>
      </c>
      <c r="G1372" s="548">
        <v>6.47</v>
      </c>
      <c r="P1372" s="546">
        <v>2</v>
      </c>
      <c r="Q1372" s="546" t="s">
        <v>134</v>
      </c>
      <c r="R1372" s="546" t="s">
        <v>516</v>
      </c>
      <c r="S1372" s="546" t="s">
        <v>134</v>
      </c>
    </row>
    <row r="1373" spans="1:19" s="546" customFormat="1" ht="11.25" customHeight="1">
      <c r="A1373" s="542"/>
      <c r="B1373" s="542"/>
      <c r="C1373" s="542"/>
      <c r="D1373" s="546" t="s">
        <v>515</v>
      </c>
      <c r="E1373" s="547" t="s">
        <v>1704</v>
      </c>
      <c r="G1373" s="548">
        <v>8.3</v>
      </c>
      <c r="P1373" s="546">
        <v>2</v>
      </c>
      <c r="Q1373" s="546" t="s">
        <v>134</v>
      </c>
      <c r="R1373" s="546" t="s">
        <v>516</v>
      </c>
      <c r="S1373" s="546" t="s">
        <v>134</v>
      </c>
    </row>
    <row r="1374" spans="1:19" s="546" customFormat="1" ht="11.25" customHeight="1">
      <c r="A1374" s="542"/>
      <c r="B1374" s="542"/>
      <c r="C1374" s="542"/>
      <c r="D1374" s="546" t="s">
        <v>515</v>
      </c>
      <c r="E1374" s="547" t="s">
        <v>1705</v>
      </c>
      <c r="G1374" s="548">
        <v>4.65</v>
      </c>
      <c r="P1374" s="546">
        <v>2</v>
      </c>
      <c r="Q1374" s="546" t="s">
        <v>134</v>
      </c>
      <c r="R1374" s="546" t="s">
        <v>516</v>
      </c>
      <c r="S1374" s="546" t="s">
        <v>134</v>
      </c>
    </row>
    <row r="1375" spans="1:19" s="546" customFormat="1" ht="11.25" customHeight="1">
      <c r="A1375" s="542"/>
      <c r="B1375" s="542"/>
      <c r="C1375" s="542"/>
      <c r="D1375" s="546" t="s">
        <v>515</v>
      </c>
      <c r="E1375" s="547" t="s">
        <v>1706</v>
      </c>
      <c r="G1375" s="548">
        <v>4.58</v>
      </c>
      <c r="P1375" s="546">
        <v>2</v>
      </c>
      <c r="Q1375" s="546" t="s">
        <v>134</v>
      </c>
      <c r="R1375" s="546" t="s">
        <v>516</v>
      </c>
      <c r="S1375" s="546" t="s">
        <v>134</v>
      </c>
    </row>
    <row r="1376" spans="1:19" s="552" customFormat="1" ht="11.25" customHeight="1">
      <c r="A1376" s="542"/>
      <c r="B1376" s="542"/>
      <c r="C1376" s="542"/>
      <c r="D1376" s="552" t="s">
        <v>515</v>
      </c>
      <c r="E1376" s="553" t="s">
        <v>539</v>
      </c>
      <c r="G1376" s="554">
        <v>93.55</v>
      </c>
      <c r="P1376" s="552">
        <v>2</v>
      </c>
      <c r="Q1376" s="552" t="s">
        <v>134</v>
      </c>
      <c r="R1376" s="552" t="s">
        <v>516</v>
      </c>
      <c r="S1376" s="552" t="s">
        <v>134</v>
      </c>
    </row>
    <row r="1377" spans="1:19" s="543" customFormat="1" ht="11.25" customHeight="1">
      <c r="A1377" s="542"/>
      <c r="B1377" s="542"/>
      <c r="C1377" s="542"/>
      <c r="D1377" s="543" t="s">
        <v>515</v>
      </c>
      <c r="E1377" s="544" t="s">
        <v>524</v>
      </c>
      <c r="G1377" s="545">
        <v>0</v>
      </c>
      <c r="P1377" s="543">
        <v>2</v>
      </c>
      <c r="Q1377" s="543" t="s">
        <v>134</v>
      </c>
      <c r="R1377" s="543" t="s">
        <v>516</v>
      </c>
      <c r="S1377" s="543" t="s">
        <v>134</v>
      </c>
    </row>
    <row r="1378" spans="1:19" s="543" customFormat="1" ht="11.25" customHeight="1">
      <c r="A1378" s="542"/>
      <c r="B1378" s="542"/>
      <c r="C1378" s="542"/>
      <c r="D1378" s="543" t="s">
        <v>515</v>
      </c>
      <c r="E1378" s="544" t="s">
        <v>1707</v>
      </c>
      <c r="G1378" s="545">
        <v>0</v>
      </c>
      <c r="P1378" s="543">
        <v>2</v>
      </c>
      <c r="Q1378" s="543" t="s">
        <v>134</v>
      </c>
      <c r="R1378" s="543" t="s">
        <v>516</v>
      </c>
      <c r="S1378" s="543" t="s">
        <v>134</v>
      </c>
    </row>
    <row r="1379" spans="1:19" s="546" customFormat="1" ht="11.25" customHeight="1">
      <c r="A1379" s="542"/>
      <c r="B1379" s="542"/>
      <c r="C1379" s="542"/>
      <c r="D1379" s="546" t="s">
        <v>515</v>
      </c>
      <c r="E1379" s="547" t="s">
        <v>1708</v>
      </c>
      <c r="G1379" s="548">
        <v>38.48</v>
      </c>
      <c r="P1379" s="546">
        <v>2</v>
      </c>
      <c r="Q1379" s="546" t="s">
        <v>134</v>
      </c>
      <c r="R1379" s="546" t="s">
        <v>516</v>
      </c>
      <c r="S1379" s="546" t="s">
        <v>134</v>
      </c>
    </row>
    <row r="1380" spans="1:19" s="543" customFormat="1" ht="11.25" customHeight="1">
      <c r="A1380" s="542"/>
      <c r="B1380" s="542"/>
      <c r="C1380" s="542"/>
      <c r="D1380" s="543" t="s">
        <v>515</v>
      </c>
      <c r="E1380" s="544" t="s">
        <v>1709</v>
      </c>
      <c r="G1380" s="545">
        <v>0</v>
      </c>
      <c r="P1380" s="543">
        <v>2</v>
      </c>
      <c r="Q1380" s="543" t="s">
        <v>134</v>
      </c>
      <c r="R1380" s="543" t="s">
        <v>516</v>
      </c>
      <c r="S1380" s="543" t="s">
        <v>134</v>
      </c>
    </row>
    <row r="1381" spans="1:19" s="546" customFormat="1" ht="11.25" customHeight="1">
      <c r="A1381" s="542"/>
      <c r="B1381" s="542"/>
      <c r="C1381" s="542"/>
      <c r="D1381" s="546" t="s">
        <v>515</v>
      </c>
      <c r="E1381" s="547" t="s">
        <v>1710</v>
      </c>
      <c r="G1381" s="548">
        <v>41.86</v>
      </c>
      <c r="P1381" s="546">
        <v>2</v>
      </c>
      <c r="Q1381" s="546" t="s">
        <v>134</v>
      </c>
      <c r="R1381" s="546" t="s">
        <v>516</v>
      </c>
      <c r="S1381" s="546" t="s">
        <v>134</v>
      </c>
    </row>
    <row r="1382" spans="1:19" s="543" customFormat="1" ht="11.25" customHeight="1">
      <c r="A1382" s="542"/>
      <c r="B1382" s="542"/>
      <c r="C1382" s="542"/>
      <c r="D1382" s="543" t="s">
        <v>515</v>
      </c>
      <c r="E1382" s="544" t="s">
        <v>1711</v>
      </c>
      <c r="G1382" s="545">
        <v>0</v>
      </c>
      <c r="P1382" s="543">
        <v>2</v>
      </c>
      <c r="Q1382" s="543" t="s">
        <v>134</v>
      </c>
      <c r="R1382" s="543" t="s">
        <v>516</v>
      </c>
      <c r="S1382" s="543" t="s">
        <v>134</v>
      </c>
    </row>
    <row r="1383" spans="1:19" s="546" customFormat="1" ht="11.25" customHeight="1">
      <c r="A1383" s="542"/>
      <c r="B1383" s="542"/>
      <c r="C1383" s="542"/>
      <c r="D1383" s="546" t="s">
        <v>515</v>
      </c>
      <c r="E1383" s="547" t="s">
        <v>1712</v>
      </c>
      <c r="G1383" s="548">
        <v>49.816</v>
      </c>
      <c r="P1383" s="546">
        <v>2</v>
      </c>
      <c r="Q1383" s="546" t="s">
        <v>134</v>
      </c>
      <c r="R1383" s="546" t="s">
        <v>516</v>
      </c>
      <c r="S1383" s="546" t="s">
        <v>134</v>
      </c>
    </row>
    <row r="1384" spans="1:19" s="543" customFormat="1" ht="11.25" customHeight="1">
      <c r="A1384" s="542"/>
      <c r="B1384" s="542"/>
      <c r="C1384" s="542"/>
      <c r="D1384" s="543" t="s">
        <v>515</v>
      </c>
      <c r="E1384" s="544" t="s">
        <v>1713</v>
      </c>
      <c r="G1384" s="545">
        <v>0</v>
      </c>
      <c r="P1384" s="543">
        <v>2</v>
      </c>
      <c r="Q1384" s="543" t="s">
        <v>134</v>
      </c>
      <c r="R1384" s="543" t="s">
        <v>516</v>
      </c>
      <c r="S1384" s="543" t="s">
        <v>134</v>
      </c>
    </row>
    <row r="1385" spans="1:19" s="546" customFormat="1" ht="11.25" customHeight="1">
      <c r="A1385" s="542"/>
      <c r="B1385" s="542"/>
      <c r="C1385" s="542"/>
      <c r="D1385" s="546" t="s">
        <v>515</v>
      </c>
      <c r="E1385" s="547" t="s">
        <v>1714</v>
      </c>
      <c r="G1385" s="548">
        <v>70.98</v>
      </c>
      <c r="P1385" s="546">
        <v>2</v>
      </c>
      <c r="Q1385" s="546" t="s">
        <v>134</v>
      </c>
      <c r="R1385" s="546" t="s">
        <v>516</v>
      </c>
      <c r="S1385" s="546" t="s">
        <v>134</v>
      </c>
    </row>
    <row r="1386" spans="1:19" s="543" customFormat="1" ht="11.25" customHeight="1">
      <c r="A1386" s="542"/>
      <c r="B1386" s="542"/>
      <c r="C1386" s="542"/>
      <c r="D1386" s="543" t="s">
        <v>515</v>
      </c>
      <c r="E1386" s="544" t="s">
        <v>1715</v>
      </c>
      <c r="G1386" s="545">
        <v>0</v>
      </c>
      <c r="P1386" s="543">
        <v>2</v>
      </c>
      <c r="Q1386" s="543" t="s">
        <v>134</v>
      </c>
      <c r="R1386" s="543" t="s">
        <v>516</v>
      </c>
      <c r="S1386" s="543" t="s">
        <v>134</v>
      </c>
    </row>
    <row r="1387" spans="1:19" s="546" customFormat="1" ht="11.25" customHeight="1">
      <c r="A1387" s="542"/>
      <c r="B1387" s="542"/>
      <c r="C1387" s="542"/>
      <c r="D1387" s="546" t="s">
        <v>515</v>
      </c>
      <c r="E1387" s="547" t="s">
        <v>1716</v>
      </c>
      <c r="G1387" s="548">
        <v>200.2</v>
      </c>
      <c r="P1387" s="546">
        <v>2</v>
      </c>
      <c r="Q1387" s="546" t="s">
        <v>134</v>
      </c>
      <c r="R1387" s="546" t="s">
        <v>516</v>
      </c>
      <c r="S1387" s="546" t="s">
        <v>134</v>
      </c>
    </row>
    <row r="1388" spans="1:19" s="543" customFormat="1" ht="11.25" customHeight="1">
      <c r="A1388" s="542"/>
      <c r="B1388" s="542"/>
      <c r="C1388" s="542"/>
      <c r="D1388" s="543" t="s">
        <v>515</v>
      </c>
      <c r="E1388" s="544" t="s">
        <v>1717</v>
      </c>
      <c r="G1388" s="545">
        <v>0</v>
      </c>
      <c r="P1388" s="543">
        <v>2</v>
      </c>
      <c r="Q1388" s="543" t="s">
        <v>134</v>
      </c>
      <c r="R1388" s="543" t="s">
        <v>516</v>
      </c>
      <c r="S1388" s="543" t="s">
        <v>134</v>
      </c>
    </row>
    <row r="1389" spans="1:19" s="546" customFormat="1" ht="11.25" customHeight="1">
      <c r="A1389" s="542"/>
      <c r="B1389" s="542"/>
      <c r="C1389" s="542"/>
      <c r="D1389" s="546" t="s">
        <v>515</v>
      </c>
      <c r="E1389" s="547" t="s">
        <v>1718</v>
      </c>
      <c r="G1389" s="548">
        <v>220.2</v>
      </c>
      <c r="P1389" s="546">
        <v>2</v>
      </c>
      <c r="Q1389" s="546" t="s">
        <v>134</v>
      </c>
      <c r="R1389" s="546" t="s">
        <v>516</v>
      </c>
      <c r="S1389" s="546" t="s">
        <v>134</v>
      </c>
    </row>
    <row r="1390" spans="1:19" s="543" customFormat="1" ht="11.25" customHeight="1">
      <c r="A1390" s="542"/>
      <c r="B1390" s="542"/>
      <c r="C1390" s="542"/>
      <c r="D1390" s="543" t="s">
        <v>515</v>
      </c>
      <c r="E1390" s="544" t="s">
        <v>1693</v>
      </c>
      <c r="G1390" s="545">
        <v>0</v>
      </c>
      <c r="P1390" s="543">
        <v>2</v>
      </c>
      <c r="Q1390" s="543" t="s">
        <v>134</v>
      </c>
      <c r="R1390" s="543" t="s">
        <v>516</v>
      </c>
      <c r="S1390" s="543" t="s">
        <v>134</v>
      </c>
    </row>
    <row r="1391" spans="1:19" s="546" customFormat="1" ht="11.25" customHeight="1">
      <c r="A1391" s="542"/>
      <c r="B1391" s="542"/>
      <c r="C1391" s="542"/>
      <c r="D1391" s="546" t="s">
        <v>515</v>
      </c>
      <c r="E1391" s="547" t="s">
        <v>1719</v>
      </c>
      <c r="G1391" s="548">
        <v>2.8</v>
      </c>
      <c r="P1391" s="546">
        <v>2</v>
      </c>
      <c r="Q1391" s="546" t="s">
        <v>134</v>
      </c>
      <c r="R1391" s="546" t="s">
        <v>516</v>
      </c>
      <c r="S1391" s="546" t="s">
        <v>134</v>
      </c>
    </row>
    <row r="1392" spans="1:19" s="546" customFormat="1" ht="11.25" customHeight="1">
      <c r="A1392" s="542"/>
      <c r="B1392" s="542"/>
      <c r="C1392" s="542"/>
      <c r="D1392" s="546" t="s">
        <v>515</v>
      </c>
      <c r="E1392" s="547" t="s">
        <v>1719</v>
      </c>
      <c r="G1392" s="548">
        <v>2.8</v>
      </c>
      <c r="P1392" s="546">
        <v>2</v>
      </c>
      <c r="Q1392" s="546" t="s">
        <v>134</v>
      </c>
      <c r="R1392" s="546" t="s">
        <v>516</v>
      </c>
      <c r="S1392" s="546" t="s">
        <v>134</v>
      </c>
    </row>
    <row r="1393" spans="1:19" s="546" customFormat="1" ht="11.25" customHeight="1">
      <c r="A1393" s="542"/>
      <c r="B1393" s="542"/>
      <c r="C1393" s="542"/>
      <c r="D1393" s="546" t="s">
        <v>515</v>
      </c>
      <c r="E1393" s="547" t="s">
        <v>1720</v>
      </c>
      <c r="G1393" s="548">
        <v>12.03</v>
      </c>
      <c r="P1393" s="546">
        <v>2</v>
      </c>
      <c r="Q1393" s="546" t="s">
        <v>134</v>
      </c>
      <c r="R1393" s="546" t="s">
        <v>516</v>
      </c>
      <c r="S1393" s="546" t="s">
        <v>134</v>
      </c>
    </row>
    <row r="1394" spans="1:19" s="546" customFormat="1" ht="11.25" customHeight="1">
      <c r="A1394" s="542"/>
      <c r="B1394" s="542"/>
      <c r="C1394" s="542"/>
      <c r="D1394" s="546" t="s">
        <v>515</v>
      </c>
      <c r="E1394" s="547" t="s">
        <v>1721</v>
      </c>
      <c r="G1394" s="548">
        <v>3.35</v>
      </c>
      <c r="P1394" s="546">
        <v>2</v>
      </c>
      <c r="Q1394" s="546" t="s">
        <v>134</v>
      </c>
      <c r="R1394" s="546" t="s">
        <v>516</v>
      </c>
      <c r="S1394" s="546" t="s">
        <v>134</v>
      </c>
    </row>
    <row r="1395" spans="1:19" s="546" customFormat="1" ht="22.5" customHeight="1">
      <c r="A1395" s="542"/>
      <c r="B1395" s="542"/>
      <c r="C1395" s="542"/>
      <c r="D1395" s="546" t="s">
        <v>515</v>
      </c>
      <c r="E1395" s="547" t="s">
        <v>1722</v>
      </c>
      <c r="G1395" s="548">
        <v>22.8</v>
      </c>
      <c r="P1395" s="546">
        <v>2</v>
      </c>
      <c r="Q1395" s="546" t="s">
        <v>134</v>
      </c>
      <c r="R1395" s="546" t="s">
        <v>516</v>
      </c>
      <c r="S1395" s="546" t="s">
        <v>134</v>
      </c>
    </row>
    <row r="1396" spans="1:19" s="552" customFormat="1" ht="11.25" customHeight="1">
      <c r="A1396" s="542"/>
      <c r="B1396" s="542"/>
      <c r="C1396" s="542"/>
      <c r="D1396" s="552" t="s">
        <v>515</v>
      </c>
      <c r="E1396" s="553" t="s">
        <v>539</v>
      </c>
      <c r="G1396" s="554">
        <v>665.316</v>
      </c>
      <c r="P1396" s="552">
        <v>2</v>
      </c>
      <c r="Q1396" s="552" t="s">
        <v>134</v>
      </c>
      <c r="R1396" s="552" t="s">
        <v>516</v>
      </c>
      <c r="S1396" s="552" t="s">
        <v>134</v>
      </c>
    </row>
    <row r="1397" spans="1:19" s="549" customFormat="1" ht="11.25" customHeight="1">
      <c r="A1397" s="542"/>
      <c r="B1397" s="542"/>
      <c r="C1397" s="542"/>
      <c r="D1397" s="549" t="s">
        <v>515</v>
      </c>
      <c r="E1397" s="550" t="s">
        <v>517</v>
      </c>
      <c r="G1397" s="551">
        <v>1835.022</v>
      </c>
      <c r="P1397" s="549">
        <v>2</v>
      </c>
      <c r="Q1397" s="549" t="s">
        <v>134</v>
      </c>
      <c r="R1397" s="549" t="s">
        <v>516</v>
      </c>
      <c r="S1397" s="549" t="s">
        <v>137</v>
      </c>
    </row>
    <row r="1398" spans="5:13" s="567" customFormat="1" ht="15">
      <c r="E1398" s="567" t="s">
        <v>237</v>
      </c>
      <c r="I1398" s="568">
        <f>I14+I628</f>
        <v>0</v>
      </c>
      <c r="K1398" s="569">
        <f>K14+K628</f>
        <v>5725.559905890002</v>
      </c>
      <c r="M1398" s="569">
        <f>M14+M628</f>
        <v>2214.6255</v>
      </c>
    </row>
  </sheetData>
  <sheetProtection formatCells="0" formatColumns="0" formatRows="0" insertColumns="0" insertRows="0" insertHyperlinks="0" deleteColumns="0" deleteRows="0" sort="0" autoFilter="0" pivotTables="0"/>
  <autoFilter ref="A14:N1398"/>
  <printOptions horizontalCentered="1"/>
  <pageMargins left="0.5902777910232544" right="0.5902777910232544" top="0.5902777910232544" bottom="0.5902777910232544" header="0.511805534362793" footer="0.511805534362793"/>
  <pageSetup errors="blank" fitToHeight="999" fitToWidth="1" horizontalDpi="1200" verticalDpi="12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W161"/>
  <sheetViews>
    <sheetView showGridLines="0" tabSelected="1" workbookViewId="0" topLeftCell="A1">
      <pane ySplit="13" topLeftCell="A150" activePane="bottomLeft" state="frozen"/>
      <selection pane="bottomLeft" activeCell="X157" sqref="X157"/>
    </sheetView>
  </sheetViews>
  <sheetFormatPr defaultColWidth="9.140625" defaultRowHeight="15"/>
  <cols>
    <col min="1" max="1" width="5.57421875" style="505" customWidth="1"/>
    <col min="2" max="2" width="4.421875" style="505" customWidth="1"/>
    <col min="3" max="3" width="4.7109375" style="505" customWidth="1"/>
    <col min="4" max="4" width="12.7109375" style="505" customWidth="1"/>
    <col min="5" max="5" width="55.57421875" style="505" customWidth="1"/>
    <col min="6" max="6" width="4.7109375" style="505" customWidth="1"/>
    <col min="7" max="7" width="9.8515625" style="505" customWidth="1"/>
    <col min="8" max="8" width="9.7109375" style="505" customWidth="1"/>
    <col min="9" max="9" width="13.57421875" style="505" customWidth="1"/>
    <col min="10" max="10" width="10.57421875" style="505" hidden="1" customWidth="1"/>
    <col min="11" max="11" width="10.8515625" style="505" hidden="1" customWidth="1"/>
    <col min="12" max="12" width="9.7109375" style="505" hidden="1" customWidth="1"/>
    <col min="13" max="13" width="11.57421875" style="505" hidden="1" customWidth="1"/>
    <col min="14" max="14" width="5.28125" style="505" customWidth="1"/>
    <col min="15" max="15" width="7.00390625" style="505" hidden="1" customWidth="1"/>
    <col min="16" max="16" width="7.28125" style="505" hidden="1" customWidth="1"/>
    <col min="17" max="19" width="9.140625" style="505" hidden="1" customWidth="1"/>
    <col min="20" max="20" width="18.7109375" style="505" hidden="1" customWidth="1"/>
    <col min="21" max="256" width="9.140625" style="505" customWidth="1"/>
    <col min="257" max="257" width="5.57421875" style="505" customWidth="1"/>
    <col min="258" max="258" width="4.421875" style="505" customWidth="1"/>
    <col min="259" max="259" width="4.7109375" style="505" customWidth="1"/>
    <col min="260" max="260" width="12.7109375" style="505" customWidth="1"/>
    <col min="261" max="261" width="55.57421875" style="505" customWidth="1"/>
    <col min="262" max="262" width="4.7109375" style="505" customWidth="1"/>
    <col min="263" max="263" width="9.8515625" style="505" customWidth="1"/>
    <col min="264" max="264" width="9.7109375" style="505" customWidth="1"/>
    <col min="265" max="265" width="13.57421875" style="505" customWidth="1"/>
    <col min="266" max="269" width="9.140625" style="505" hidden="1" customWidth="1"/>
    <col min="270" max="270" width="5.28125" style="505" customWidth="1"/>
    <col min="271" max="276" width="9.140625" style="505" hidden="1" customWidth="1"/>
    <col min="277" max="512" width="9.140625" style="505" customWidth="1"/>
    <col min="513" max="513" width="5.57421875" style="505" customWidth="1"/>
    <col min="514" max="514" width="4.421875" style="505" customWidth="1"/>
    <col min="515" max="515" width="4.7109375" style="505" customWidth="1"/>
    <col min="516" max="516" width="12.7109375" style="505" customWidth="1"/>
    <col min="517" max="517" width="55.57421875" style="505" customWidth="1"/>
    <col min="518" max="518" width="4.7109375" style="505" customWidth="1"/>
    <col min="519" max="519" width="9.8515625" style="505" customWidth="1"/>
    <col min="520" max="520" width="9.7109375" style="505" customWidth="1"/>
    <col min="521" max="521" width="13.57421875" style="505" customWidth="1"/>
    <col min="522" max="525" width="9.140625" style="505" hidden="1" customWidth="1"/>
    <col min="526" max="526" width="5.28125" style="505" customWidth="1"/>
    <col min="527" max="532" width="9.140625" style="505" hidden="1" customWidth="1"/>
    <col min="533" max="768" width="9.140625" style="505" customWidth="1"/>
    <col min="769" max="769" width="5.57421875" style="505" customWidth="1"/>
    <col min="770" max="770" width="4.421875" style="505" customWidth="1"/>
    <col min="771" max="771" width="4.7109375" style="505" customWidth="1"/>
    <col min="772" max="772" width="12.7109375" style="505" customWidth="1"/>
    <col min="773" max="773" width="55.57421875" style="505" customWidth="1"/>
    <col min="774" max="774" width="4.7109375" style="505" customWidth="1"/>
    <col min="775" max="775" width="9.8515625" style="505" customWidth="1"/>
    <col min="776" max="776" width="9.7109375" style="505" customWidth="1"/>
    <col min="777" max="777" width="13.57421875" style="505" customWidth="1"/>
    <col min="778" max="781" width="9.140625" style="505" hidden="1" customWidth="1"/>
    <col min="782" max="782" width="5.28125" style="505" customWidth="1"/>
    <col min="783" max="788" width="9.140625" style="505" hidden="1" customWidth="1"/>
    <col min="789" max="1024" width="9.140625" style="505" customWidth="1"/>
    <col min="1025" max="1025" width="5.57421875" style="505" customWidth="1"/>
    <col min="1026" max="1026" width="4.421875" style="505" customWidth="1"/>
    <col min="1027" max="1027" width="4.7109375" style="505" customWidth="1"/>
    <col min="1028" max="1028" width="12.7109375" style="505" customWidth="1"/>
    <col min="1029" max="1029" width="55.57421875" style="505" customWidth="1"/>
    <col min="1030" max="1030" width="4.7109375" style="505" customWidth="1"/>
    <col min="1031" max="1031" width="9.8515625" style="505" customWidth="1"/>
    <col min="1032" max="1032" width="9.7109375" style="505" customWidth="1"/>
    <col min="1033" max="1033" width="13.57421875" style="505" customWidth="1"/>
    <col min="1034" max="1037" width="9.140625" style="505" hidden="1" customWidth="1"/>
    <col min="1038" max="1038" width="5.28125" style="505" customWidth="1"/>
    <col min="1039" max="1044" width="9.140625" style="505" hidden="1" customWidth="1"/>
    <col min="1045" max="1280" width="9.140625" style="505" customWidth="1"/>
    <col min="1281" max="1281" width="5.57421875" style="505" customWidth="1"/>
    <col min="1282" max="1282" width="4.421875" style="505" customWidth="1"/>
    <col min="1283" max="1283" width="4.7109375" style="505" customWidth="1"/>
    <col min="1284" max="1284" width="12.7109375" style="505" customWidth="1"/>
    <col min="1285" max="1285" width="55.57421875" style="505" customWidth="1"/>
    <col min="1286" max="1286" width="4.7109375" style="505" customWidth="1"/>
    <col min="1287" max="1287" width="9.8515625" style="505" customWidth="1"/>
    <col min="1288" max="1288" width="9.7109375" style="505" customWidth="1"/>
    <col min="1289" max="1289" width="13.57421875" style="505" customWidth="1"/>
    <col min="1290" max="1293" width="9.140625" style="505" hidden="1" customWidth="1"/>
    <col min="1294" max="1294" width="5.28125" style="505" customWidth="1"/>
    <col min="1295" max="1300" width="9.140625" style="505" hidden="1" customWidth="1"/>
    <col min="1301" max="1536" width="9.140625" style="505" customWidth="1"/>
    <col min="1537" max="1537" width="5.57421875" style="505" customWidth="1"/>
    <col min="1538" max="1538" width="4.421875" style="505" customWidth="1"/>
    <col min="1539" max="1539" width="4.7109375" style="505" customWidth="1"/>
    <col min="1540" max="1540" width="12.7109375" style="505" customWidth="1"/>
    <col min="1541" max="1541" width="55.57421875" style="505" customWidth="1"/>
    <col min="1542" max="1542" width="4.7109375" style="505" customWidth="1"/>
    <col min="1543" max="1543" width="9.8515625" style="505" customWidth="1"/>
    <col min="1544" max="1544" width="9.7109375" style="505" customWidth="1"/>
    <col min="1545" max="1545" width="13.57421875" style="505" customWidth="1"/>
    <col min="1546" max="1549" width="9.140625" style="505" hidden="1" customWidth="1"/>
    <col min="1550" max="1550" width="5.28125" style="505" customWidth="1"/>
    <col min="1551" max="1556" width="9.140625" style="505" hidden="1" customWidth="1"/>
    <col min="1557" max="1792" width="9.140625" style="505" customWidth="1"/>
    <col min="1793" max="1793" width="5.57421875" style="505" customWidth="1"/>
    <col min="1794" max="1794" width="4.421875" style="505" customWidth="1"/>
    <col min="1795" max="1795" width="4.7109375" style="505" customWidth="1"/>
    <col min="1796" max="1796" width="12.7109375" style="505" customWidth="1"/>
    <col min="1797" max="1797" width="55.57421875" style="505" customWidth="1"/>
    <col min="1798" max="1798" width="4.7109375" style="505" customWidth="1"/>
    <col min="1799" max="1799" width="9.8515625" style="505" customWidth="1"/>
    <col min="1800" max="1800" width="9.7109375" style="505" customWidth="1"/>
    <col min="1801" max="1801" width="13.57421875" style="505" customWidth="1"/>
    <col min="1802" max="1805" width="9.140625" style="505" hidden="1" customWidth="1"/>
    <col min="1806" max="1806" width="5.28125" style="505" customWidth="1"/>
    <col min="1807" max="1812" width="9.140625" style="505" hidden="1" customWidth="1"/>
    <col min="1813" max="2048" width="9.140625" style="505" customWidth="1"/>
    <col min="2049" max="2049" width="5.57421875" style="505" customWidth="1"/>
    <col min="2050" max="2050" width="4.421875" style="505" customWidth="1"/>
    <col min="2051" max="2051" width="4.7109375" style="505" customWidth="1"/>
    <col min="2052" max="2052" width="12.7109375" style="505" customWidth="1"/>
    <col min="2053" max="2053" width="55.57421875" style="505" customWidth="1"/>
    <col min="2054" max="2054" width="4.7109375" style="505" customWidth="1"/>
    <col min="2055" max="2055" width="9.8515625" style="505" customWidth="1"/>
    <col min="2056" max="2056" width="9.7109375" style="505" customWidth="1"/>
    <col min="2057" max="2057" width="13.57421875" style="505" customWidth="1"/>
    <col min="2058" max="2061" width="9.140625" style="505" hidden="1" customWidth="1"/>
    <col min="2062" max="2062" width="5.28125" style="505" customWidth="1"/>
    <col min="2063" max="2068" width="9.140625" style="505" hidden="1" customWidth="1"/>
    <col min="2069" max="2304" width="9.140625" style="505" customWidth="1"/>
    <col min="2305" max="2305" width="5.57421875" style="505" customWidth="1"/>
    <col min="2306" max="2306" width="4.421875" style="505" customWidth="1"/>
    <col min="2307" max="2307" width="4.7109375" style="505" customWidth="1"/>
    <col min="2308" max="2308" width="12.7109375" style="505" customWidth="1"/>
    <col min="2309" max="2309" width="55.57421875" style="505" customWidth="1"/>
    <col min="2310" max="2310" width="4.7109375" style="505" customWidth="1"/>
    <col min="2311" max="2311" width="9.8515625" style="505" customWidth="1"/>
    <col min="2312" max="2312" width="9.7109375" style="505" customWidth="1"/>
    <col min="2313" max="2313" width="13.57421875" style="505" customWidth="1"/>
    <col min="2314" max="2317" width="9.140625" style="505" hidden="1" customWidth="1"/>
    <col min="2318" max="2318" width="5.28125" style="505" customWidth="1"/>
    <col min="2319" max="2324" width="9.140625" style="505" hidden="1" customWidth="1"/>
    <col min="2325" max="2560" width="9.140625" style="505" customWidth="1"/>
    <col min="2561" max="2561" width="5.57421875" style="505" customWidth="1"/>
    <col min="2562" max="2562" width="4.421875" style="505" customWidth="1"/>
    <col min="2563" max="2563" width="4.7109375" style="505" customWidth="1"/>
    <col min="2564" max="2564" width="12.7109375" style="505" customWidth="1"/>
    <col min="2565" max="2565" width="55.57421875" style="505" customWidth="1"/>
    <col min="2566" max="2566" width="4.7109375" style="505" customWidth="1"/>
    <col min="2567" max="2567" width="9.8515625" style="505" customWidth="1"/>
    <col min="2568" max="2568" width="9.7109375" style="505" customWidth="1"/>
    <col min="2569" max="2569" width="13.57421875" style="505" customWidth="1"/>
    <col min="2570" max="2573" width="9.140625" style="505" hidden="1" customWidth="1"/>
    <col min="2574" max="2574" width="5.28125" style="505" customWidth="1"/>
    <col min="2575" max="2580" width="9.140625" style="505" hidden="1" customWidth="1"/>
    <col min="2581" max="2816" width="9.140625" style="505" customWidth="1"/>
    <col min="2817" max="2817" width="5.57421875" style="505" customWidth="1"/>
    <col min="2818" max="2818" width="4.421875" style="505" customWidth="1"/>
    <col min="2819" max="2819" width="4.7109375" style="505" customWidth="1"/>
    <col min="2820" max="2820" width="12.7109375" style="505" customWidth="1"/>
    <col min="2821" max="2821" width="55.57421875" style="505" customWidth="1"/>
    <col min="2822" max="2822" width="4.7109375" style="505" customWidth="1"/>
    <col min="2823" max="2823" width="9.8515625" style="505" customWidth="1"/>
    <col min="2824" max="2824" width="9.7109375" style="505" customWidth="1"/>
    <col min="2825" max="2825" width="13.57421875" style="505" customWidth="1"/>
    <col min="2826" max="2829" width="9.140625" style="505" hidden="1" customWidth="1"/>
    <col min="2830" max="2830" width="5.28125" style="505" customWidth="1"/>
    <col min="2831" max="2836" width="9.140625" style="505" hidden="1" customWidth="1"/>
    <col min="2837" max="3072" width="9.140625" style="505" customWidth="1"/>
    <col min="3073" max="3073" width="5.57421875" style="505" customWidth="1"/>
    <col min="3074" max="3074" width="4.421875" style="505" customWidth="1"/>
    <col min="3075" max="3075" width="4.7109375" style="505" customWidth="1"/>
    <col min="3076" max="3076" width="12.7109375" style="505" customWidth="1"/>
    <col min="3077" max="3077" width="55.57421875" style="505" customWidth="1"/>
    <col min="3078" max="3078" width="4.7109375" style="505" customWidth="1"/>
    <col min="3079" max="3079" width="9.8515625" style="505" customWidth="1"/>
    <col min="3080" max="3080" width="9.7109375" style="505" customWidth="1"/>
    <col min="3081" max="3081" width="13.57421875" style="505" customWidth="1"/>
    <col min="3082" max="3085" width="9.140625" style="505" hidden="1" customWidth="1"/>
    <col min="3086" max="3086" width="5.28125" style="505" customWidth="1"/>
    <col min="3087" max="3092" width="9.140625" style="505" hidden="1" customWidth="1"/>
    <col min="3093" max="3328" width="9.140625" style="505" customWidth="1"/>
    <col min="3329" max="3329" width="5.57421875" style="505" customWidth="1"/>
    <col min="3330" max="3330" width="4.421875" style="505" customWidth="1"/>
    <col min="3331" max="3331" width="4.7109375" style="505" customWidth="1"/>
    <col min="3332" max="3332" width="12.7109375" style="505" customWidth="1"/>
    <col min="3333" max="3333" width="55.57421875" style="505" customWidth="1"/>
    <col min="3334" max="3334" width="4.7109375" style="505" customWidth="1"/>
    <col min="3335" max="3335" width="9.8515625" style="505" customWidth="1"/>
    <col min="3336" max="3336" width="9.7109375" style="505" customWidth="1"/>
    <col min="3337" max="3337" width="13.57421875" style="505" customWidth="1"/>
    <col min="3338" max="3341" width="9.140625" style="505" hidden="1" customWidth="1"/>
    <col min="3342" max="3342" width="5.28125" style="505" customWidth="1"/>
    <col min="3343" max="3348" width="9.140625" style="505" hidden="1" customWidth="1"/>
    <col min="3349" max="3584" width="9.140625" style="505" customWidth="1"/>
    <col min="3585" max="3585" width="5.57421875" style="505" customWidth="1"/>
    <col min="3586" max="3586" width="4.421875" style="505" customWidth="1"/>
    <col min="3587" max="3587" width="4.7109375" style="505" customWidth="1"/>
    <col min="3588" max="3588" width="12.7109375" style="505" customWidth="1"/>
    <col min="3589" max="3589" width="55.57421875" style="505" customWidth="1"/>
    <col min="3590" max="3590" width="4.7109375" style="505" customWidth="1"/>
    <col min="3591" max="3591" width="9.8515625" style="505" customWidth="1"/>
    <col min="3592" max="3592" width="9.7109375" style="505" customWidth="1"/>
    <col min="3593" max="3593" width="13.57421875" style="505" customWidth="1"/>
    <col min="3594" max="3597" width="9.140625" style="505" hidden="1" customWidth="1"/>
    <col min="3598" max="3598" width="5.28125" style="505" customWidth="1"/>
    <col min="3599" max="3604" width="9.140625" style="505" hidden="1" customWidth="1"/>
    <col min="3605" max="3840" width="9.140625" style="505" customWidth="1"/>
    <col min="3841" max="3841" width="5.57421875" style="505" customWidth="1"/>
    <col min="3842" max="3842" width="4.421875" style="505" customWidth="1"/>
    <col min="3843" max="3843" width="4.7109375" style="505" customWidth="1"/>
    <col min="3844" max="3844" width="12.7109375" style="505" customWidth="1"/>
    <col min="3845" max="3845" width="55.57421875" style="505" customWidth="1"/>
    <col min="3846" max="3846" width="4.7109375" style="505" customWidth="1"/>
    <col min="3847" max="3847" width="9.8515625" style="505" customWidth="1"/>
    <col min="3848" max="3848" width="9.7109375" style="505" customWidth="1"/>
    <col min="3849" max="3849" width="13.57421875" style="505" customWidth="1"/>
    <col min="3850" max="3853" width="9.140625" style="505" hidden="1" customWidth="1"/>
    <col min="3854" max="3854" width="5.28125" style="505" customWidth="1"/>
    <col min="3855" max="3860" width="9.140625" style="505" hidden="1" customWidth="1"/>
    <col min="3861" max="4096" width="9.140625" style="505" customWidth="1"/>
    <col min="4097" max="4097" width="5.57421875" style="505" customWidth="1"/>
    <col min="4098" max="4098" width="4.421875" style="505" customWidth="1"/>
    <col min="4099" max="4099" width="4.7109375" style="505" customWidth="1"/>
    <col min="4100" max="4100" width="12.7109375" style="505" customWidth="1"/>
    <col min="4101" max="4101" width="55.57421875" style="505" customWidth="1"/>
    <col min="4102" max="4102" width="4.7109375" style="505" customWidth="1"/>
    <col min="4103" max="4103" width="9.8515625" style="505" customWidth="1"/>
    <col min="4104" max="4104" width="9.7109375" style="505" customWidth="1"/>
    <col min="4105" max="4105" width="13.57421875" style="505" customWidth="1"/>
    <col min="4106" max="4109" width="9.140625" style="505" hidden="1" customWidth="1"/>
    <col min="4110" max="4110" width="5.28125" style="505" customWidth="1"/>
    <col min="4111" max="4116" width="9.140625" style="505" hidden="1" customWidth="1"/>
    <col min="4117" max="4352" width="9.140625" style="505" customWidth="1"/>
    <col min="4353" max="4353" width="5.57421875" style="505" customWidth="1"/>
    <col min="4354" max="4354" width="4.421875" style="505" customWidth="1"/>
    <col min="4355" max="4355" width="4.7109375" style="505" customWidth="1"/>
    <col min="4356" max="4356" width="12.7109375" style="505" customWidth="1"/>
    <col min="4357" max="4357" width="55.57421875" style="505" customWidth="1"/>
    <col min="4358" max="4358" width="4.7109375" style="505" customWidth="1"/>
    <col min="4359" max="4359" width="9.8515625" style="505" customWidth="1"/>
    <col min="4360" max="4360" width="9.7109375" style="505" customWidth="1"/>
    <col min="4361" max="4361" width="13.57421875" style="505" customWidth="1"/>
    <col min="4362" max="4365" width="9.140625" style="505" hidden="1" customWidth="1"/>
    <col min="4366" max="4366" width="5.28125" style="505" customWidth="1"/>
    <col min="4367" max="4372" width="9.140625" style="505" hidden="1" customWidth="1"/>
    <col min="4373" max="4608" width="9.140625" style="505" customWidth="1"/>
    <col min="4609" max="4609" width="5.57421875" style="505" customWidth="1"/>
    <col min="4610" max="4610" width="4.421875" style="505" customWidth="1"/>
    <col min="4611" max="4611" width="4.7109375" style="505" customWidth="1"/>
    <col min="4612" max="4612" width="12.7109375" style="505" customWidth="1"/>
    <col min="4613" max="4613" width="55.57421875" style="505" customWidth="1"/>
    <col min="4614" max="4614" width="4.7109375" style="505" customWidth="1"/>
    <col min="4615" max="4615" width="9.8515625" style="505" customWidth="1"/>
    <col min="4616" max="4616" width="9.7109375" style="505" customWidth="1"/>
    <col min="4617" max="4617" width="13.57421875" style="505" customWidth="1"/>
    <col min="4618" max="4621" width="9.140625" style="505" hidden="1" customWidth="1"/>
    <col min="4622" max="4622" width="5.28125" style="505" customWidth="1"/>
    <col min="4623" max="4628" width="9.140625" style="505" hidden="1" customWidth="1"/>
    <col min="4629" max="4864" width="9.140625" style="505" customWidth="1"/>
    <col min="4865" max="4865" width="5.57421875" style="505" customWidth="1"/>
    <col min="4866" max="4866" width="4.421875" style="505" customWidth="1"/>
    <col min="4867" max="4867" width="4.7109375" style="505" customWidth="1"/>
    <col min="4868" max="4868" width="12.7109375" style="505" customWidth="1"/>
    <col min="4869" max="4869" width="55.57421875" style="505" customWidth="1"/>
    <col min="4870" max="4870" width="4.7109375" style="505" customWidth="1"/>
    <col min="4871" max="4871" width="9.8515625" style="505" customWidth="1"/>
    <col min="4872" max="4872" width="9.7109375" style="505" customWidth="1"/>
    <col min="4873" max="4873" width="13.57421875" style="505" customWidth="1"/>
    <col min="4874" max="4877" width="9.140625" style="505" hidden="1" customWidth="1"/>
    <col min="4878" max="4878" width="5.28125" style="505" customWidth="1"/>
    <col min="4879" max="4884" width="9.140625" style="505" hidden="1" customWidth="1"/>
    <col min="4885" max="5120" width="9.140625" style="505" customWidth="1"/>
    <col min="5121" max="5121" width="5.57421875" style="505" customWidth="1"/>
    <col min="5122" max="5122" width="4.421875" style="505" customWidth="1"/>
    <col min="5123" max="5123" width="4.7109375" style="505" customWidth="1"/>
    <col min="5124" max="5124" width="12.7109375" style="505" customWidth="1"/>
    <col min="5125" max="5125" width="55.57421875" style="505" customWidth="1"/>
    <col min="5126" max="5126" width="4.7109375" style="505" customWidth="1"/>
    <col min="5127" max="5127" width="9.8515625" style="505" customWidth="1"/>
    <col min="5128" max="5128" width="9.7109375" style="505" customWidth="1"/>
    <col min="5129" max="5129" width="13.57421875" style="505" customWidth="1"/>
    <col min="5130" max="5133" width="9.140625" style="505" hidden="1" customWidth="1"/>
    <col min="5134" max="5134" width="5.28125" style="505" customWidth="1"/>
    <col min="5135" max="5140" width="9.140625" style="505" hidden="1" customWidth="1"/>
    <col min="5141" max="5376" width="9.140625" style="505" customWidth="1"/>
    <col min="5377" max="5377" width="5.57421875" style="505" customWidth="1"/>
    <col min="5378" max="5378" width="4.421875" style="505" customWidth="1"/>
    <col min="5379" max="5379" width="4.7109375" style="505" customWidth="1"/>
    <col min="5380" max="5380" width="12.7109375" style="505" customWidth="1"/>
    <col min="5381" max="5381" width="55.57421875" style="505" customWidth="1"/>
    <col min="5382" max="5382" width="4.7109375" style="505" customWidth="1"/>
    <col min="5383" max="5383" width="9.8515625" style="505" customWidth="1"/>
    <col min="5384" max="5384" width="9.7109375" style="505" customWidth="1"/>
    <col min="5385" max="5385" width="13.57421875" style="505" customWidth="1"/>
    <col min="5386" max="5389" width="9.140625" style="505" hidden="1" customWidth="1"/>
    <col min="5390" max="5390" width="5.28125" style="505" customWidth="1"/>
    <col min="5391" max="5396" width="9.140625" style="505" hidden="1" customWidth="1"/>
    <col min="5397" max="5632" width="9.140625" style="505" customWidth="1"/>
    <col min="5633" max="5633" width="5.57421875" style="505" customWidth="1"/>
    <col min="5634" max="5634" width="4.421875" style="505" customWidth="1"/>
    <col min="5635" max="5635" width="4.7109375" style="505" customWidth="1"/>
    <col min="5636" max="5636" width="12.7109375" style="505" customWidth="1"/>
    <col min="5637" max="5637" width="55.57421875" style="505" customWidth="1"/>
    <col min="5638" max="5638" width="4.7109375" style="505" customWidth="1"/>
    <col min="5639" max="5639" width="9.8515625" style="505" customWidth="1"/>
    <col min="5640" max="5640" width="9.7109375" style="505" customWidth="1"/>
    <col min="5641" max="5641" width="13.57421875" style="505" customWidth="1"/>
    <col min="5642" max="5645" width="9.140625" style="505" hidden="1" customWidth="1"/>
    <col min="5646" max="5646" width="5.28125" style="505" customWidth="1"/>
    <col min="5647" max="5652" width="9.140625" style="505" hidden="1" customWidth="1"/>
    <col min="5653" max="5888" width="9.140625" style="505" customWidth="1"/>
    <col min="5889" max="5889" width="5.57421875" style="505" customWidth="1"/>
    <col min="5890" max="5890" width="4.421875" style="505" customWidth="1"/>
    <col min="5891" max="5891" width="4.7109375" style="505" customWidth="1"/>
    <col min="5892" max="5892" width="12.7109375" style="505" customWidth="1"/>
    <col min="5893" max="5893" width="55.57421875" style="505" customWidth="1"/>
    <col min="5894" max="5894" width="4.7109375" style="505" customWidth="1"/>
    <col min="5895" max="5895" width="9.8515625" style="505" customWidth="1"/>
    <col min="5896" max="5896" width="9.7109375" style="505" customWidth="1"/>
    <col min="5897" max="5897" width="13.57421875" style="505" customWidth="1"/>
    <col min="5898" max="5901" width="9.140625" style="505" hidden="1" customWidth="1"/>
    <col min="5902" max="5902" width="5.28125" style="505" customWidth="1"/>
    <col min="5903" max="5908" width="9.140625" style="505" hidden="1" customWidth="1"/>
    <col min="5909" max="6144" width="9.140625" style="505" customWidth="1"/>
    <col min="6145" max="6145" width="5.57421875" style="505" customWidth="1"/>
    <col min="6146" max="6146" width="4.421875" style="505" customWidth="1"/>
    <col min="6147" max="6147" width="4.7109375" style="505" customWidth="1"/>
    <col min="6148" max="6148" width="12.7109375" style="505" customWidth="1"/>
    <col min="6149" max="6149" width="55.57421875" style="505" customWidth="1"/>
    <col min="6150" max="6150" width="4.7109375" style="505" customWidth="1"/>
    <col min="6151" max="6151" width="9.8515625" style="505" customWidth="1"/>
    <col min="6152" max="6152" width="9.7109375" style="505" customWidth="1"/>
    <col min="6153" max="6153" width="13.57421875" style="505" customWidth="1"/>
    <col min="6154" max="6157" width="9.140625" style="505" hidden="1" customWidth="1"/>
    <col min="6158" max="6158" width="5.28125" style="505" customWidth="1"/>
    <col min="6159" max="6164" width="9.140625" style="505" hidden="1" customWidth="1"/>
    <col min="6165" max="6400" width="9.140625" style="505" customWidth="1"/>
    <col min="6401" max="6401" width="5.57421875" style="505" customWidth="1"/>
    <col min="6402" max="6402" width="4.421875" style="505" customWidth="1"/>
    <col min="6403" max="6403" width="4.7109375" style="505" customWidth="1"/>
    <col min="6404" max="6404" width="12.7109375" style="505" customWidth="1"/>
    <col min="6405" max="6405" width="55.57421875" style="505" customWidth="1"/>
    <col min="6406" max="6406" width="4.7109375" style="505" customWidth="1"/>
    <col min="6407" max="6407" width="9.8515625" style="505" customWidth="1"/>
    <col min="6408" max="6408" width="9.7109375" style="505" customWidth="1"/>
    <col min="6409" max="6409" width="13.57421875" style="505" customWidth="1"/>
    <col min="6410" max="6413" width="9.140625" style="505" hidden="1" customWidth="1"/>
    <col min="6414" max="6414" width="5.28125" style="505" customWidth="1"/>
    <col min="6415" max="6420" width="9.140625" style="505" hidden="1" customWidth="1"/>
    <col min="6421" max="6656" width="9.140625" style="505" customWidth="1"/>
    <col min="6657" max="6657" width="5.57421875" style="505" customWidth="1"/>
    <col min="6658" max="6658" width="4.421875" style="505" customWidth="1"/>
    <col min="6659" max="6659" width="4.7109375" style="505" customWidth="1"/>
    <col min="6660" max="6660" width="12.7109375" style="505" customWidth="1"/>
    <col min="6661" max="6661" width="55.57421875" style="505" customWidth="1"/>
    <col min="6662" max="6662" width="4.7109375" style="505" customWidth="1"/>
    <col min="6663" max="6663" width="9.8515625" style="505" customWidth="1"/>
    <col min="6664" max="6664" width="9.7109375" style="505" customWidth="1"/>
    <col min="6665" max="6665" width="13.57421875" style="505" customWidth="1"/>
    <col min="6666" max="6669" width="9.140625" style="505" hidden="1" customWidth="1"/>
    <col min="6670" max="6670" width="5.28125" style="505" customWidth="1"/>
    <col min="6671" max="6676" width="9.140625" style="505" hidden="1" customWidth="1"/>
    <col min="6677" max="6912" width="9.140625" style="505" customWidth="1"/>
    <col min="6913" max="6913" width="5.57421875" style="505" customWidth="1"/>
    <col min="6914" max="6914" width="4.421875" style="505" customWidth="1"/>
    <col min="6915" max="6915" width="4.7109375" style="505" customWidth="1"/>
    <col min="6916" max="6916" width="12.7109375" style="505" customWidth="1"/>
    <col min="6917" max="6917" width="55.57421875" style="505" customWidth="1"/>
    <col min="6918" max="6918" width="4.7109375" style="505" customWidth="1"/>
    <col min="6919" max="6919" width="9.8515625" style="505" customWidth="1"/>
    <col min="6920" max="6920" width="9.7109375" style="505" customWidth="1"/>
    <col min="6921" max="6921" width="13.57421875" style="505" customWidth="1"/>
    <col min="6922" max="6925" width="9.140625" style="505" hidden="1" customWidth="1"/>
    <col min="6926" max="6926" width="5.28125" style="505" customWidth="1"/>
    <col min="6927" max="6932" width="9.140625" style="505" hidden="1" customWidth="1"/>
    <col min="6933" max="7168" width="9.140625" style="505" customWidth="1"/>
    <col min="7169" max="7169" width="5.57421875" style="505" customWidth="1"/>
    <col min="7170" max="7170" width="4.421875" style="505" customWidth="1"/>
    <col min="7171" max="7171" width="4.7109375" style="505" customWidth="1"/>
    <col min="7172" max="7172" width="12.7109375" style="505" customWidth="1"/>
    <col min="7173" max="7173" width="55.57421875" style="505" customWidth="1"/>
    <col min="7174" max="7174" width="4.7109375" style="505" customWidth="1"/>
    <col min="7175" max="7175" width="9.8515625" style="505" customWidth="1"/>
    <col min="7176" max="7176" width="9.7109375" style="505" customWidth="1"/>
    <col min="7177" max="7177" width="13.57421875" style="505" customWidth="1"/>
    <col min="7178" max="7181" width="9.140625" style="505" hidden="1" customWidth="1"/>
    <col min="7182" max="7182" width="5.28125" style="505" customWidth="1"/>
    <col min="7183" max="7188" width="9.140625" style="505" hidden="1" customWidth="1"/>
    <col min="7189" max="7424" width="9.140625" style="505" customWidth="1"/>
    <col min="7425" max="7425" width="5.57421875" style="505" customWidth="1"/>
    <col min="7426" max="7426" width="4.421875" style="505" customWidth="1"/>
    <col min="7427" max="7427" width="4.7109375" style="505" customWidth="1"/>
    <col min="7428" max="7428" width="12.7109375" style="505" customWidth="1"/>
    <col min="7429" max="7429" width="55.57421875" style="505" customWidth="1"/>
    <col min="7430" max="7430" width="4.7109375" style="505" customWidth="1"/>
    <col min="7431" max="7431" width="9.8515625" style="505" customWidth="1"/>
    <col min="7432" max="7432" width="9.7109375" style="505" customWidth="1"/>
    <col min="7433" max="7433" width="13.57421875" style="505" customWidth="1"/>
    <col min="7434" max="7437" width="9.140625" style="505" hidden="1" customWidth="1"/>
    <col min="7438" max="7438" width="5.28125" style="505" customWidth="1"/>
    <col min="7439" max="7444" width="9.140625" style="505" hidden="1" customWidth="1"/>
    <col min="7445" max="7680" width="9.140625" style="505" customWidth="1"/>
    <col min="7681" max="7681" width="5.57421875" style="505" customWidth="1"/>
    <col min="7682" max="7682" width="4.421875" style="505" customWidth="1"/>
    <col min="7683" max="7683" width="4.7109375" style="505" customWidth="1"/>
    <col min="7684" max="7684" width="12.7109375" style="505" customWidth="1"/>
    <col min="7685" max="7685" width="55.57421875" style="505" customWidth="1"/>
    <col min="7686" max="7686" width="4.7109375" style="505" customWidth="1"/>
    <col min="7687" max="7687" width="9.8515625" style="505" customWidth="1"/>
    <col min="7688" max="7688" width="9.7109375" style="505" customWidth="1"/>
    <col min="7689" max="7689" width="13.57421875" style="505" customWidth="1"/>
    <col min="7690" max="7693" width="9.140625" style="505" hidden="1" customWidth="1"/>
    <col min="7694" max="7694" width="5.28125" style="505" customWidth="1"/>
    <col min="7695" max="7700" width="9.140625" style="505" hidden="1" customWidth="1"/>
    <col min="7701" max="7936" width="9.140625" style="505" customWidth="1"/>
    <col min="7937" max="7937" width="5.57421875" style="505" customWidth="1"/>
    <col min="7938" max="7938" width="4.421875" style="505" customWidth="1"/>
    <col min="7939" max="7939" width="4.7109375" style="505" customWidth="1"/>
    <col min="7940" max="7940" width="12.7109375" style="505" customWidth="1"/>
    <col min="7941" max="7941" width="55.57421875" style="505" customWidth="1"/>
    <col min="7942" max="7942" width="4.7109375" style="505" customWidth="1"/>
    <col min="7943" max="7943" width="9.8515625" style="505" customWidth="1"/>
    <col min="7944" max="7944" width="9.7109375" style="505" customWidth="1"/>
    <col min="7945" max="7945" width="13.57421875" style="505" customWidth="1"/>
    <col min="7946" max="7949" width="9.140625" style="505" hidden="1" customWidth="1"/>
    <col min="7950" max="7950" width="5.28125" style="505" customWidth="1"/>
    <col min="7951" max="7956" width="9.140625" style="505" hidden="1" customWidth="1"/>
    <col min="7957" max="8192" width="9.140625" style="505" customWidth="1"/>
    <col min="8193" max="8193" width="5.57421875" style="505" customWidth="1"/>
    <col min="8194" max="8194" width="4.421875" style="505" customWidth="1"/>
    <col min="8195" max="8195" width="4.7109375" style="505" customWidth="1"/>
    <col min="8196" max="8196" width="12.7109375" style="505" customWidth="1"/>
    <col min="8197" max="8197" width="55.57421875" style="505" customWidth="1"/>
    <col min="8198" max="8198" width="4.7109375" style="505" customWidth="1"/>
    <col min="8199" max="8199" width="9.8515625" style="505" customWidth="1"/>
    <col min="8200" max="8200" width="9.7109375" style="505" customWidth="1"/>
    <col min="8201" max="8201" width="13.57421875" style="505" customWidth="1"/>
    <col min="8202" max="8205" width="9.140625" style="505" hidden="1" customWidth="1"/>
    <col min="8206" max="8206" width="5.28125" style="505" customWidth="1"/>
    <col min="8207" max="8212" width="9.140625" style="505" hidden="1" customWidth="1"/>
    <col min="8213" max="8448" width="9.140625" style="505" customWidth="1"/>
    <col min="8449" max="8449" width="5.57421875" style="505" customWidth="1"/>
    <col min="8450" max="8450" width="4.421875" style="505" customWidth="1"/>
    <col min="8451" max="8451" width="4.7109375" style="505" customWidth="1"/>
    <col min="8452" max="8452" width="12.7109375" style="505" customWidth="1"/>
    <col min="8453" max="8453" width="55.57421875" style="505" customWidth="1"/>
    <col min="8454" max="8454" width="4.7109375" style="505" customWidth="1"/>
    <col min="8455" max="8455" width="9.8515625" style="505" customWidth="1"/>
    <col min="8456" max="8456" width="9.7109375" style="505" customWidth="1"/>
    <col min="8457" max="8457" width="13.57421875" style="505" customWidth="1"/>
    <col min="8458" max="8461" width="9.140625" style="505" hidden="1" customWidth="1"/>
    <col min="8462" max="8462" width="5.28125" style="505" customWidth="1"/>
    <col min="8463" max="8468" width="9.140625" style="505" hidden="1" customWidth="1"/>
    <col min="8469" max="8704" width="9.140625" style="505" customWidth="1"/>
    <col min="8705" max="8705" width="5.57421875" style="505" customWidth="1"/>
    <col min="8706" max="8706" width="4.421875" style="505" customWidth="1"/>
    <col min="8707" max="8707" width="4.7109375" style="505" customWidth="1"/>
    <col min="8708" max="8708" width="12.7109375" style="505" customWidth="1"/>
    <col min="8709" max="8709" width="55.57421875" style="505" customWidth="1"/>
    <col min="8710" max="8710" width="4.7109375" style="505" customWidth="1"/>
    <col min="8711" max="8711" width="9.8515625" style="505" customWidth="1"/>
    <col min="8712" max="8712" width="9.7109375" style="505" customWidth="1"/>
    <col min="8713" max="8713" width="13.57421875" style="505" customWidth="1"/>
    <col min="8714" max="8717" width="9.140625" style="505" hidden="1" customWidth="1"/>
    <col min="8718" max="8718" width="5.28125" style="505" customWidth="1"/>
    <col min="8719" max="8724" width="9.140625" style="505" hidden="1" customWidth="1"/>
    <col min="8725" max="8960" width="9.140625" style="505" customWidth="1"/>
    <col min="8961" max="8961" width="5.57421875" style="505" customWidth="1"/>
    <col min="8962" max="8962" width="4.421875" style="505" customWidth="1"/>
    <col min="8963" max="8963" width="4.7109375" style="505" customWidth="1"/>
    <col min="8964" max="8964" width="12.7109375" style="505" customWidth="1"/>
    <col min="8965" max="8965" width="55.57421875" style="505" customWidth="1"/>
    <col min="8966" max="8966" width="4.7109375" style="505" customWidth="1"/>
    <col min="8967" max="8967" width="9.8515625" style="505" customWidth="1"/>
    <col min="8968" max="8968" width="9.7109375" style="505" customWidth="1"/>
    <col min="8969" max="8969" width="13.57421875" style="505" customWidth="1"/>
    <col min="8970" max="8973" width="9.140625" style="505" hidden="1" customWidth="1"/>
    <col min="8974" max="8974" width="5.28125" style="505" customWidth="1"/>
    <col min="8975" max="8980" width="9.140625" style="505" hidden="1" customWidth="1"/>
    <col min="8981" max="9216" width="9.140625" style="505" customWidth="1"/>
    <col min="9217" max="9217" width="5.57421875" style="505" customWidth="1"/>
    <col min="9218" max="9218" width="4.421875" style="505" customWidth="1"/>
    <col min="9219" max="9219" width="4.7109375" style="505" customWidth="1"/>
    <col min="9220" max="9220" width="12.7109375" style="505" customWidth="1"/>
    <col min="9221" max="9221" width="55.57421875" style="505" customWidth="1"/>
    <col min="9222" max="9222" width="4.7109375" style="505" customWidth="1"/>
    <col min="9223" max="9223" width="9.8515625" style="505" customWidth="1"/>
    <col min="9224" max="9224" width="9.7109375" style="505" customWidth="1"/>
    <col min="9225" max="9225" width="13.57421875" style="505" customWidth="1"/>
    <col min="9226" max="9229" width="9.140625" style="505" hidden="1" customWidth="1"/>
    <col min="9230" max="9230" width="5.28125" style="505" customWidth="1"/>
    <col min="9231" max="9236" width="9.140625" style="505" hidden="1" customWidth="1"/>
    <col min="9237" max="9472" width="9.140625" style="505" customWidth="1"/>
    <col min="9473" max="9473" width="5.57421875" style="505" customWidth="1"/>
    <col min="9474" max="9474" width="4.421875" style="505" customWidth="1"/>
    <col min="9475" max="9475" width="4.7109375" style="505" customWidth="1"/>
    <col min="9476" max="9476" width="12.7109375" style="505" customWidth="1"/>
    <col min="9477" max="9477" width="55.57421875" style="505" customWidth="1"/>
    <col min="9478" max="9478" width="4.7109375" style="505" customWidth="1"/>
    <col min="9479" max="9479" width="9.8515625" style="505" customWidth="1"/>
    <col min="9480" max="9480" width="9.7109375" style="505" customWidth="1"/>
    <col min="9481" max="9481" width="13.57421875" style="505" customWidth="1"/>
    <col min="9482" max="9485" width="9.140625" style="505" hidden="1" customWidth="1"/>
    <col min="9486" max="9486" width="5.28125" style="505" customWidth="1"/>
    <col min="9487" max="9492" width="9.140625" style="505" hidden="1" customWidth="1"/>
    <col min="9493" max="9728" width="9.140625" style="505" customWidth="1"/>
    <col min="9729" max="9729" width="5.57421875" style="505" customWidth="1"/>
    <col min="9730" max="9730" width="4.421875" style="505" customWidth="1"/>
    <col min="9731" max="9731" width="4.7109375" style="505" customWidth="1"/>
    <col min="9732" max="9732" width="12.7109375" style="505" customWidth="1"/>
    <col min="9733" max="9733" width="55.57421875" style="505" customWidth="1"/>
    <col min="9734" max="9734" width="4.7109375" style="505" customWidth="1"/>
    <col min="9735" max="9735" width="9.8515625" style="505" customWidth="1"/>
    <col min="9736" max="9736" width="9.7109375" style="505" customWidth="1"/>
    <col min="9737" max="9737" width="13.57421875" style="505" customWidth="1"/>
    <col min="9738" max="9741" width="9.140625" style="505" hidden="1" customWidth="1"/>
    <col min="9742" max="9742" width="5.28125" style="505" customWidth="1"/>
    <col min="9743" max="9748" width="9.140625" style="505" hidden="1" customWidth="1"/>
    <col min="9749" max="9984" width="9.140625" style="505" customWidth="1"/>
    <col min="9985" max="9985" width="5.57421875" style="505" customWidth="1"/>
    <col min="9986" max="9986" width="4.421875" style="505" customWidth="1"/>
    <col min="9987" max="9987" width="4.7109375" style="505" customWidth="1"/>
    <col min="9988" max="9988" width="12.7109375" style="505" customWidth="1"/>
    <col min="9989" max="9989" width="55.57421875" style="505" customWidth="1"/>
    <col min="9990" max="9990" width="4.7109375" style="505" customWidth="1"/>
    <col min="9991" max="9991" width="9.8515625" style="505" customWidth="1"/>
    <col min="9992" max="9992" width="9.7109375" style="505" customWidth="1"/>
    <col min="9993" max="9993" width="13.57421875" style="505" customWidth="1"/>
    <col min="9994" max="9997" width="9.140625" style="505" hidden="1" customWidth="1"/>
    <col min="9998" max="9998" width="5.28125" style="505" customWidth="1"/>
    <col min="9999" max="10004" width="9.140625" style="505" hidden="1" customWidth="1"/>
    <col min="10005" max="10240" width="9.140625" style="505" customWidth="1"/>
    <col min="10241" max="10241" width="5.57421875" style="505" customWidth="1"/>
    <col min="10242" max="10242" width="4.421875" style="505" customWidth="1"/>
    <col min="10243" max="10243" width="4.7109375" style="505" customWidth="1"/>
    <col min="10244" max="10244" width="12.7109375" style="505" customWidth="1"/>
    <col min="10245" max="10245" width="55.57421875" style="505" customWidth="1"/>
    <col min="10246" max="10246" width="4.7109375" style="505" customWidth="1"/>
    <col min="10247" max="10247" width="9.8515625" style="505" customWidth="1"/>
    <col min="10248" max="10248" width="9.7109375" style="505" customWidth="1"/>
    <col min="10249" max="10249" width="13.57421875" style="505" customWidth="1"/>
    <col min="10250" max="10253" width="9.140625" style="505" hidden="1" customWidth="1"/>
    <col min="10254" max="10254" width="5.28125" style="505" customWidth="1"/>
    <col min="10255" max="10260" width="9.140625" style="505" hidden="1" customWidth="1"/>
    <col min="10261" max="10496" width="9.140625" style="505" customWidth="1"/>
    <col min="10497" max="10497" width="5.57421875" style="505" customWidth="1"/>
    <col min="10498" max="10498" width="4.421875" style="505" customWidth="1"/>
    <col min="10499" max="10499" width="4.7109375" style="505" customWidth="1"/>
    <col min="10500" max="10500" width="12.7109375" style="505" customWidth="1"/>
    <col min="10501" max="10501" width="55.57421875" style="505" customWidth="1"/>
    <col min="10502" max="10502" width="4.7109375" style="505" customWidth="1"/>
    <col min="10503" max="10503" width="9.8515625" style="505" customWidth="1"/>
    <col min="10504" max="10504" width="9.7109375" style="505" customWidth="1"/>
    <col min="10505" max="10505" width="13.57421875" style="505" customWidth="1"/>
    <col min="10506" max="10509" width="9.140625" style="505" hidden="1" customWidth="1"/>
    <col min="10510" max="10510" width="5.28125" style="505" customWidth="1"/>
    <col min="10511" max="10516" width="9.140625" style="505" hidden="1" customWidth="1"/>
    <col min="10517" max="10752" width="9.140625" style="505" customWidth="1"/>
    <col min="10753" max="10753" width="5.57421875" style="505" customWidth="1"/>
    <col min="10754" max="10754" width="4.421875" style="505" customWidth="1"/>
    <col min="10755" max="10755" width="4.7109375" style="505" customWidth="1"/>
    <col min="10756" max="10756" width="12.7109375" style="505" customWidth="1"/>
    <col min="10757" max="10757" width="55.57421875" style="505" customWidth="1"/>
    <col min="10758" max="10758" width="4.7109375" style="505" customWidth="1"/>
    <col min="10759" max="10759" width="9.8515625" style="505" customWidth="1"/>
    <col min="10760" max="10760" width="9.7109375" style="505" customWidth="1"/>
    <col min="10761" max="10761" width="13.57421875" style="505" customWidth="1"/>
    <col min="10762" max="10765" width="9.140625" style="505" hidden="1" customWidth="1"/>
    <col min="10766" max="10766" width="5.28125" style="505" customWidth="1"/>
    <col min="10767" max="10772" width="9.140625" style="505" hidden="1" customWidth="1"/>
    <col min="10773" max="11008" width="9.140625" style="505" customWidth="1"/>
    <col min="11009" max="11009" width="5.57421875" style="505" customWidth="1"/>
    <col min="11010" max="11010" width="4.421875" style="505" customWidth="1"/>
    <col min="11011" max="11011" width="4.7109375" style="505" customWidth="1"/>
    <col min="11012" max="11012" width="12.7109375" style="505" customWidth="1"/>
    <col min="11013" max="11013" width="55.57421875" style="505" customWidth="1"/>
    <col min="11014" max="11014" width="4.7109375" style="505" customWidth="1"/>
    <col min="11015" max="11015" width="9.8515625" style="505" customWidth="1"/>
    <col min="11016" max="11016" width="9.7109375" style="505" customWidth="1"/>
    <col min="11017" max="11017" width="13.57421875" style="505" customWidth="1"/>
    <col min="11018" max="11021" width="9.140625" style="505" hidden="1" customWidth="1"/>
    <col min="11022" max="11022" width="5.28125" style="505" customWidth="1"/>
    <col min="11023" max="11028" width="9.140625" style="505" hidden="1" customWidth="1"/>
    <col min="11029" max="11264" width="9.140625" style="505" customWidth="1"/>
    <col min="11265" max="11265" width="5.57421875" style="505" customWidth="1"/>
    <col min="11266" max="11266" width="4.421875" style="505" customWidth="1"/>
    <col min="11267" max="11267" width="4.7109375" style="505" customWidth="1"/>
    <col min="11268" max="11268" width="12.7109375" style="505" customWidth="1"/>
    <col min="11269" max="11269" width="55.57421875" style="505" customWidth="1"/>
    <col min="11270" max="11270" width="4.7109375" style="505" customWidth="1"/>
    <col min="11271" max="11271" width="9.8515625" style="505" customWidth="1"/>
    <col min="11272" max="11272" width="9.7109375" style="505" customWidth="1"/>
    <col min="11273" max="11273" width="13.57421875" style="505" customWidth="1"/>
    <col min="11274" max="11277" width="9.140625" style="505" hidden="1" customWidth="1"/>
    <col min="11278" max="11278" width="5.28125" style="505" customWidth="1"/>
    <col min="11279" max="11284" width="9.140625" style="505" hidden="1" customWidth="1"/>
    <col min="11285" max="11520" width="9.140625" style="505" customWidth="1"/>
    <col min="11521" max="11521" width="5.57421875" style="505" customWidth="1"/>
    <col min="11522" max="11522" width="4.421875" style="505" customWidth="1"/>
    <col min="11523" max="11523" width="4.7109375" style="505" customWidth="1"/>
    <col min="11524" max="11524" width="12.7109375" style="505" customWidth="1"/>
    <col min="11525" max="11525" width="55.57421875" style="505" customWidth="1"/>
    <col min="11526" max="11526" width="4.7109375" style="505" customWidth="1"/>
    <col min="11527" max="11527" width="9.8515625" style="505" customWidth="1"/>
    <col min="11528" max="11528" width="9.7109375" style="505" customWidth="1"/>
    <col min="11529" max="11529" width="13.57421875" style="505" customWidth="1"/>
    <col min="11530" max="11533" width="9.140625" style="505" hidden="1" customWidth="1"/>
    <col min="11534" max="11534" width="5.28125" style="505" customWidth="1"/>
    <col min="11535" max="11540" width="9.140625" style="505" hidden="1" customWidth="1"/>
    <col min="11541" max="11776" width="9.140625" style="505" customWidth="1"/>
    <col min="11777" max="11777" width="5.57421875" style="505" customWidth="1"/>
    <col min="11778" max="11778" width="4.421875" style="505" customWidth="1"/>
    <col min="11779" max="11779" width="4.7109375" style="505" customWidth="1"/>
    <col min="11780" max="11780" width="12.7109375" style="505" customWidth="1"/>
    <col min="11781" max="11781" width="55.57421875" style="505" customWidth="1"/>
    <col min="11782" max="11782" width="4.7109375" style="505" customWidth="1"/>
    <col min="11783" max="11783" width="9.8515625" style="505" customWidth="1"/>
    <col min="11784" max="11784" width="9.7109375" style="505" customWidth="1"/>
    <col min="11785" max="11785" width="13.57421875" style="505" customWidth="1"/>
    <col min="11786" max="11789" width="9.140625" style="505" hidden="1" customWidth="1"/>
    <col min="11790" max="11790" width="5.28125" style="505" customWidth="1"/>
    <col min="11791" max="11796" width="9.140625" style="505" hidden="1" customWidth="1"/>
    <col min="11797" max="12032" width="9.140625" style="505" customWidth="1"/>
    <col min="12033" max="12033" width="5.57421875" style="505" customWidth="1"/>
    <col min="12034" max="12034" width="4.421875" style="505" customWidth="1"/>
    <col min="12035" max="12035" width="4.7109375" style="505" customWidth="1"/>
    <col min="12036" max="12036" width="12.7109375" style="505" customWidth="1"/>
    <col min="12037" max="12037" width="55.57421875" style="505" customWidth="1"/>
    <col min="12038" max="12038" width="4.7109375" style="505" customWidth="1"/>
    <col min="12039" max="12039" width="9.8515625" style="505" customWidth="1"/>
    <col min="12040" max="12040" width="9.7109375" style="505" customWidth="1"/>
    <col min="12041" max="12041" width="13.57421875" style="505" customWidth="1"/>
    <col min="12042" max="12045" width="9.140625" style="505" hidden="1" customWidth="1"/>
    <col min="12046" max="12046" width="5.28125" style="505" customWidth="1"/>
    <col min="12047" max="12052" width="9.140625" style="505" hidden="1" customWidth="1"/>
    <col min="12053" max="12288" width="9.140625" style="505" customWidth="1"/>
    <col min="12289" max="12289" width="5.57421875" style="505" customWidth="1"/>
    <col min="12290" max="12290" width="4.421875" style="505" customWidth="1"/>
    <col min="12291" max="12291" width="4.7109375" style="505" customWidth="1"/>
    <col min="12292" max="12292" width="12.7109375" style="505" customWidth="1"/>
    <col min="12293" max="12293" width="55.57421875" style="505" customWidth="1"/>
    <col min="12294" max="12294" width="4.7109375" style="505" customWidth="1"/>
    <col min="12295" max="12295" width="9.8515625" style="505" customWidth="1"/>
    <col min="12296" max="12296" width="9.7109375" style="505" customWidth="1"/>
    <col min="12297" max="12297" width="13.57421875" style="505" customWidth="1"/>
    <col min="12298" max="12301" width="9.140625" style="505" hidden="1" customWidth="1"/>
    <col min="12302" max="12302" width="5.28125" style="505" customWidth="1"/>
    <col min="12303" max="12308" width="9.140625" style="505" hidden="1" customWidth="1"/>
    <col min="12309" max="12544" width="9.140625" style="505" customWidth="1"/>
    <col min="12545" max="12545" width="5.57421875" style="505" customWidth="1"/>
    <col min="12546" max="12546" width="4.421875" style="505" customWidth="1"/>
    <col min="12547" max="12547" width="4.7109375" style="505" customWidth="1"/>
    <col min="12548" max="12548" width="12.7109375" style="505" customWidth="1"/>
    <col min="12549" max="12549" width="55.57421875" style="505" customWidth="1"/>
    <col min="12550" max="12550" width="4.7109375" style="505" customWidth="1"/>
    <col min="12551" max="12551" width="9.8515625" style="505" customWidth="1"/>
    <col min="12552" max="12552" width="9.7109375" style="505" customWidth="1"/>
    <col min="12553" max="12553" width="13.57421875" style="505" customWidth="1"/>
    <col min="12554" max="12557" width="9.140625" style="505" hidden="1" customWidth="1"/>
    <col min="12558" max="12558" width="5.28125" style="505" customWidth="1"/>
    <col min="12559" max="12564" width="9.140625" style="505" hidden="1" customWidth="1"/>
    <col min="12565" max="12800" width="9.140625" style="505" customWidth="1"/>
    <col min="12801" max="12801" width="5.57421875" style="505" customWidth="1"/>
    <col min="12802" max="12802" width="4.421875" style="505" customWidth="1"/>
    <col min="12803" max="12803" width="4.7109375" style="505" customWidth="1"/>
    <col min="12804" max="12804" width="12.7109375" style="505" customWidth="1"/>
    <col min="12805" max="12805" width="55.57421875" style="505" customWidth="1"/>
    <col min="12806" max="12806" width="4.7109375" style="505" customWidth="1"/>
    <col min="12807" max="12807" width="9.8515625" style="505" customWidth="1"/>
    <col min="12808" max="12808" width="9.7109375" style="505" customWidth="1"/>
    <col min="12809" max="12809" width="13.57421875" style="505" customWidth="1"/>
    <col min="12810" max="12813" width="9.140625" style="505" hidden="1" customWidth="1"/>
    <col min="12814" max="12814" width="5.28125" style="505" customWidth="1"/>
    <col min="12815" max="12820" width="9.140625" style="505" hidden="1" customWidth="1"/>
    <col min="12821" max="13056" width="9.140625" style="505" customWidth="1"/>
    <col min="13057" max="13057" width="5.57421875" style="505" customWidth="1"/>
    <col min="13058" max="13058" width="4.421875" style="505" customWidth="1"/>
    <col min="13059" max="13059" width="4.7109375" style="505" customWidth="1"/>
    <col min="13060" max="13060" width="12.7109375" style="505" customWidth="1"/>
    <col min="13061" max="13061" width="55.57421875" style="505" customWidth="1"/>
    <col min="13062" max="13062" width="4.7109375" style="505" customWidth="1"/>
    <col min="13063" max="13063" width="9.8515625" style="505" customWidth="1"/>
    <col min="13064" max="13064" width="9.7109375" style="505" customWidth="1"/>
    <col min="13065" max="13065" width="13.57421875" style="505" customWidth="1"/>
    <col min="13066" max="13069" width="9.140625" style="505" hidden="1" customWidth="1"/>
    <col min="13070" max="13070" width="5.28125" style="505" customWidth="1"/>
    <col min="13071" max="13076" width="9.140625" style="505" hidden="1" customWidth="1"/>
    <col min="13077" max="13312" width="9.140625" style="505" customWidth="1"/>
    <col min="13313" max="13313" width="5.57421875" style="505" customWidth="1"/>
    <col min="13314" max="13314" width="4.421875" style="505" customWidth="1"/>
    <col min="13315" max="13315" width="4.7109375" style="505" customWidth="1"/>
    <col min="13316" max="13316" width="12.7109375" style="505" customWidth="1"/>
    <col min="13317" max="13317" width="55.57421875" style="505" customWidth="1"/>
    <col min="13318" max="13318" width="4.7109375" style="505" customWidth="1"/>
    <col min="13319" max="13319" width="9.8515625" style="505" customWidth="1"/>
    <col min="13320" max="13320" width="9.7109375" style="505" customWidth="1"/>
    <col min="13321" max="13321" width="13.57421875" style="505" customWidth="1"/>
    <col min="13322" max="13325" width="9.140625" style="505" hidden="1" customWidth="1"/>
    <col min="13326" max="13326" width="5.28125" style="505" customWidth="1"/>
    <col min="13327" max="13332" width="9.140625" style="505" hidden="1" customWidth="1"/>
    <col min="13333" max="13568" width="9.140625" style="505" customWidth="1"/>
    <col min="13569" max="13569" width="5.57421875" style="505" customWidth="1"/>
    <col min="13570" max="13570" width="4.421875" style="505" customWidth="1"/>
    <col min="13571" max="13571" width="4.7109375" style="505" customWidth="1"/>
    <col min="13572" max="13572" width="12.7109375" style="505" customWidth="1"/>
    <col min="13573" max="13573" width="55.57421875" style="505" customWidth="1"/>
    <col min="13574" max="13574" width="4.7109375" style="505" customWidth="1"/>
    <col min="13575" max="13575" width="9.8515625" style="505" customWidth="1"/>
    <col min="13576" max="13576" width="9.7109375" style="505" customWidth="1"/>
    <col min="13577" max="13577" width="13.57421875" style="505" customWidth="1"/>
    <col min="13578" max="13581" width="9.140625" style="505" hidden="1" customWidth="1"/>
    <col min="13582" max="13582" width="5.28125" style="505" customWidth="1"/>
    <col min="13583" max="13588" width="9.140625" style="505" hidden="1" customWidth="1"/>
    <col min="13589" max="13824" width="9.140625" style="505" customWidth="1"/>
    <col min="13825" max="13825" width="5.57421875" style="505" customWidth="1"/>
    <col min="13826" max="13826" width="4.421875" style="505" customWidth="1"/>
    <col min="13827" max="13827" width="4.7109375" style="505" customWidth="1"/>
    <col min="13828" max="13828" width="12.7109375" style="505" customWidth="1"/>
    <col min="13829" max="13829" width="55.57421875" style="505" customWidth="1"/>
    <col min="13830" max="13830" width="4.7109375" style="505" customWidth="1"/>
    <col min="13831" max="13831" width="9.8515625" style="505" customWidth="1"/>
    <col min="13832" max="13832" width="9.7109375" style="505" customWidth="1"/>
    <col min="13833" max="13833" width="13.57421875" style="505" customWidth="1"/>
    <col min="13834" max="13837" width="9.140625" style="505" hidden="1" customWidth="1"/>
    <col min="13838" max="13838" width="5.28125" style="505" customWidth="1"/>
    <col min="13839" max="13844" width="9.140625" style="505" hidden="1" customWidth="1"/>
    <col min="13845" max="14080" width="9.140625" style="505" customWidth="1"/>
    <col min="14081" max="14081" width="5.57421875" style="505" customWidth="1"/>
    <col min="14082" max="14082" width="4.421875" style="505" customWidth="1"/>
    <col min="14083" max="14083" width="4.7109375" style="505" customWidth="1"/>
    <col min="14084" max="14084" width="12.7109375" style="505" customWidth="1"/>
    <col min="14085" max="14085" width="55.57421875" style="505" customWidth="1"/>
    <col min="14086" max="14086" width="4.7109375" style="505" customWidth="1"/>
    <col min="14087" max="14087" width="9.8515625" style="505" customWidth="1"/>
    <col min="14088" max="14088" width="9.7109375" style="505" customWidth="1"/>
    <col min="14089" max="14089" width="13.57421875" style="505" customWidth="1"/>
    <col min="14090" max="14093" width="9.140625" style="505" hidden="1" customWidth="1"/>
    <col min="14094" max="14094" width="5.28125" style="505" customWidth="1"/>
    <col min="14095" max="14100" width="9.140625" style="505" hidden="1" customWidth="1"/>
    <col min="14101" max="14336" width="9.140625" style="505" customWidth="1"/>
    <col min="14337" max="14337" width="5.57421875" style="505" customWidth="1"/>
    <col min="14338" max="14338" width="4.421875" style="505" customWidth="1"/>
    <col min="14339" max="14339" width="4.7109375" style="505" customWidth="1"/>
    <col min="14340" max="14340" width="12.7109375" style="505" customWidth="1"/>
    <col min="14341" max="14341" width="55.57421875" style="505" customWidth="1"/>
    <col min="14342" max="14342" width="4.7109375" style="505" customWidth="1"/>
    <col min="14343" max="14343" width="9.8515625" style="505" customWidth="1"/>
    <col min="14344" max="14344" width="9.7109375" style="505" customWidth="1"/>
    <col min="14345" max="14345" width="13.57421875" style="505" customWidth="1"/>
    <col min="14346" max="14349" width="9.140625" style="505" hidden="1" customWidth="1"/>
    <col min="14350" max="14350" width="5.28125" style="505" customWidth="1"/>
    <col min="14351" max="14356" width="9.140625" style="505" hidden="1" customWidth="1"/>
    <col min="14357" max="14592" width="9.140625" style="505" customWidth="1"/>
    <col min="14593" max="14593" width="5.57421875" style="505" customWidth="1"/>
    <col min="14594" max="14594" width="4.421875" style="505" customWidth="1"/>
    <col min="14595" max="14595" width="4.7109375" style="505" customWidth="1"/>
    <col min="14596" max="14596" width="12.7109375" style="505" customWidth="1"/>
    <col min="14597" max="14597" width="55.57421875" style="505" customWidth="1"/>
    <col min="14598" max="14598" width="4.7109375" style="505" customWidth="1"/>
    <col min="14599" max="14599" width="9.8515625" style="505" customWidth="1"/>
    <col min="14600" max="14600" width="9.7109375" style="505" customWidth="1"/>
    <col min="14601" max="14601" width="13.57421875" style="505" customWidth="1"/>
    <col min="14602" max="14605" width="9.140625" style="505" hidden="1" customWidth="1"/>
    <col min="14606" max="14606" width="5.28125" style="505" customWidth="1"/>
    <col min="14607" max="14612" width="9.140625" style="505" hidden="1" customWidth="1"/>
    <col min="14613" max="14848" width="9.140625" style="505" customWidth="1"/>
    <col min="14849" max="14849" width="5.57421875" style="505" customWidth="1"/>
    <col min="14850" max="14850" width="4.421875" style="505" customWidth="1"/>
    <col min="14851" max="14851" width="4.7109375" style="505" customWidth="1"/>
    <col min="14852" max="14852" width="12.7109375" style="505" customWidth="1"/>
    <col min="14853" max="14853" width="55.57421875" style="505" customWidth="1"/>
    <col min="14854" max="14854" width="4.7109375" style="505" customWidth="1"/>
    <col min="14855" max="14855" width="9.8515625" style="505" customWidth="1"/>
    <col min="14856" max="14856" width="9.7109375" style="505" customWidth="1"/>
    <col min="14857" max="14857" width="13.57421875" style="505" customWidth="1"/>
    <col min="14858" max="14861" width="9.140625" style="505" hidden="1" customWidth="1"/>
    <col min="14862" max="14862" width="5.28125" style="505" customWidth="1"/>
    <col min="14863" max="14868" width="9.140625" style="505" hidden="1" customWidth="1"/>
    <col min="14869" max="15104" width="9.140625" style="505" customWidth="1"/>
    <col min="15105" max="15105" width="5.57421875" style="505" customWidth="1"/>
    <col min="15106" max="15106" width="4.421875" style="505" customWidth="1"/>
    <col min="15107" max="15107" width="4.7109375" style="505" customWidth="1"/>
    <col min="15108" max="15108" width="12.7109375" style="505" customWidth="1"/>
    <col min="15109" max="15109" width="55.57421875" style="505" customWidth="1"/>
    <col min="15110" max="15110" width="4.7109375" style="505" customWidth="1"/>
    <col min="15111" max="15111" width="9.8515625" style="505" customWidth="1"/>
    <col min="15112" max="15112" width="9.7109375" style="505" customWidth="1"/>
    <col min="15113" max="15113" width="13.57421875" style="505" customWidth="1"/>
    <col min="15114" max="15117" width="9.140625" style="505" hidden="1" customWidth="1"/>
    <col min="15118" max="15118" width="5.28125" style="505" customWidth="1"/>
    <col min="15119" max="15124" width="9.140625" style="505" hidden="1" customWidth="1"/>
    <col min="15125" max="15360" width="9.140625" style="505" customWidth="1"/>
    <col min="15361" max="15361" width="5.57421875" style="505" customWidth="1"/>
    <col min="15362" max="15362" width="4.421875" style="505" customWidth="1"/>
    <col min="15363" max="15363" width="4.7109375" style="505" customWidth="1"/>
    <col min="15364" max="15364" width="12.7109375" style="505" customWidth="1"/>
    <col min="15365" max="15365" width="55.57421875" style="505" customWidth="1"/>
    <col min="15366" max="15366" width="4.7109375" style="505" customWidth="1"/>
    <col min="15367" max="15367" width="9.8515625" style="505" customWidth="1"/>
    <col min="15368" max="15368" width="9.7109375" style="505" customWidth="1"/>
    <col min="15369" max="15369" width="13.57421875" style="505" customWidth="1"/>
    <col min="15370" max="15373" width="9.140625" style="505" hidden="1" customWidth="1"/>
    <col min="15374" max="15374" width="5.28125" style="505" customWidth="1"/>
    <col min="15375" max="15380" width="9.140625" style="505" hidden="1" customWidth="1"/>
    <col min="15381" max="15616" width="9.140625" style="505" customWidth="1"/>
    <col min="15617" max="15617" width="5.57421875" style="505" customWidth="1"/>
    <col min="15618" max="15618" width="4.421875" style="505" customWidth="1"/>
    <col min="15619" max="15619" width="4.7109375" style="505" customWidth="1"/>
    <col min="15620" max="15620" width="12.7109375" style="505" customWidth="1"/>
    <col min="15621" max="15621" width="55.57421875" style="505" customWidth="1"/>
    <col min="15622" max="15622" width="4.7109375" style="505" customWidth="1"/>
    <col min="15623" max="15623" width="9.8515625" style="505" customWidth="1"/>
    <col min="15624" max="15624" width="9.7109375" style="505" customWidth="1"/>
    <col min="15625" max="15625" width="13.57421875" style="505" customWidth="1"/>
    <col min="15626" max="15629" width="9.140625" style="505" hidden="1" customWidth="1"/>
    <col min="15630" max="15630" width="5.28125" style="505" customWidth="1"/>
    <col min="15631" max="15636" width="9.140625" style="505" hidden="1" customWidth="1"/>
    <col min="15637" max="15872" width="9.140625" style="505" customWidth="1"/>
    <col min="15873" max="15873" width="5.57421875" style="505" customWidth="1"/>
    <col min="15874" max="15874" width="4.421875" style="505" customWidth="1"/>
    <col min="15875" max="15875" width="4.7109375" style="505" customWidth="1"/>
    <col min="15876" max="15876" width="12.7109375" style="505" customWidth="1"/>
    <col min="15877" max="15877" width="55.57421875" style="505" customWidth="1"/>
    <col min="15878" max="15878" width="4.7109375" style="505" customWidth="1"/>
    <col min="15879" max="15879" width="9.8515625" style="505" customWidth="1"/>
    <col min="15880" max="15880" width="9.7109375" style="505" customWidth="1"/>
    <col min="15881" max="15881" width="13.57421875" style="505" customWidth="1"/>
    <col min="15882" max="15885" width="9.140625" style="505" hidden="1" customWidth="1"/>
    <col min="15886" max="15886" width="5.28125" style="505" customWidth="1"/>
    <col min="15887" max="15892" width="9.140625" style="505" hidden="1" customWidth="1"/>
    <col min="15893" max="16128" width="9.140625" style="505" customWidth="1"/>
    <col min="16129" max="16129" width="5.57421875" style="505" customWidth="1"/>
    <col min="16130" max="16130" width="4.421875" style="505" customWidth="1"/>
    <col min="16131" max="16131" width="4.7109375" style="505" customWidth="1"/>
    <col min="16132" max="16132" width="12.7109375" style="505" customWidth="1"/>
    <col min="16133" max="16133" width="55.57421875" style="505" customWidth="1"/>
    <col min="16134" max="16134" width="4.7109375" style="505" customWidth="1"/>
    <col min="16135" max="16135" width="9.8515625" style="505" customWidth="1"/>
    <col min="16136" max="16136" width="9.7109375" style="505" customWidth="1"/>
    <col min="16137" max="16137" width="13.57421875" style="505" customWidth="1"/>
    <col min="16138" max="16141" width="9.140625" style="505" hidden="1" customWidth="1"/>
    <col min="16142" max="16142" width="5.28125" style="505" customWidth="1"/>
    <col min="16143" max="16148" width="9.140625" style="505" hidden="1" customWidth="1"/>
    <col min="16149" max="16384" width="9.140625" style="505" customWidth="1"/>
  </cols>
  <sheetData>
    <row r="1" spans="1:23" ht="18">
      <c r="A1" s="502" t="s">
        <v>110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4"/>
      <c r="P1" s="504"/>
      <c r="Q1" s="503"/>
      <c r="R1" s="503"/>
      <c r="S1" s="503"/>
      <c r="T1" s="503"/>
      <c r="U1" s="572"/>
      <c r="V1" s="572"/>
      <c r="W1" s="572"/>
    </row>
    <row r="2" spans="1:23" ht="15">
      <c r="A2" s="506" t="s">
        <v>111</v>
      </c>
      <c r="B2" s="507"/>
      <c r="C2" s="508" t="s">
        <v>3202</v>
      </c>
      <c r="D2" s="509"/>
      <c r="E2" s="509"/>
      <c r="F2" s="507"/>
      <c r="G2" s="507"/>
      <c r="H2" s="507"/>
      <c r="I2" s="507"/>
      <c r="J2" s="507"/>
      <c r="K2" s="507"/>
      <c r="L2" s="503"/>
      <c r="M2" s="503"/>
      <c r="N2" s="503"/>
      <c r="O2" s="504"/>
      <c r="P2" s="504"/>
      <c r="Q2" s="503"/>
      <c r="R2" s="503"/>
      <c r="S2" s="503"/>
      <c r="T2" s="503"/>
      <c r="U2" s="572"/>
      <c r="V2" s="572"/>
      <c r="W2" s="572"/>
    </row>
    <row r="3" spans="1:23" ht="15">
      <c r="A3" s="506" t="s">
        <v>112</v>
      </c>
      <c r="B3" s="507"/>
      <c r="C3" s="508" t="s">
        <v>3231</v>
      </c>
      <c r="D3" s="509"/>
      <c r="E3" s="509"/>
      <c r="F3" s="507"/>
      <c r="G3" s="507"/>
      <c r="H3" s="507"/>
      <c r="I3" s="508"/>
      <c r="J3" s="509"/>
      <c r="K3" s="509"/>
      <c r="L3" s="503"/>
      <c r="M3" s="503"/>
      <c r="N3" s="503"/>
      <c r="O3" s="504"/>
      <c r="P3" s="504"/>
      <c r="Q3" s="503"/>
      <c r="R3" s="503"/>
      <c r="S3" s="503"/>
      <c r="T3" s="503"/>
      <c r="U3" s="572"/>
      <c r="V3" s="572"/>
      <c r="W3" s="572"/>
    </row>
    <row r="4" spans="1:23" ht="15">
      <c r="A4" s="506" t="s">
        <v>113</v>
      </c>
      <c r="B4" s="507"/>
      <c r="C4" s="508" t="s">
        <v>2126</v>
      </c>
      <c r="D4" s="509"/>
      <c r="E4" s="509"/>
      <c r="F4" s="507"/>
      <c r="G4" s="507"/>
      <c r="H4" s="507"/>
      <c r="I4" s="508"/>
      <c r="J4" s="509"/>
      <c r="K4" s="509"/>
      <c r="L4" s="503"/>
      <c r="M4" s="503"/>
      <c r="N4" s="503"/>
      <c r="O4" s="504"/>
      <c r="P4" s="504"/>
      <c r="Q4" s="503"/>
      <c r="R4" s="503"/>
      <c r="S4" s="503"/>
      <c r="T4" s="503"/>
      <c r="U4" s="572"/>
      <c r="V4" s="572"/>
      <c r="W4" s="572"/>
    </row>
    <row r="5" spans="1:23" ht="15">
      <c r="A5" s="507" t="s">
        <v>114</v>
      </c>
      <c r="B5" s="507"/>
      <c r="C5" s="508" t="s">
        <v>2126</v>
      </c>
      <c r="D5" s="509"/>
      <c r="E5" s="509"/>
      <c r="F5" s="507"/>
      <c r="G5" s="507"/>
      <c r="H5" s="507"/>
      <c r="I5" s="508"/>
      <c r="J5" s="509"/>
      <c r="K5" s="509"/>
      <c r="L5" s="503"/>
      <c r="M5" s="503"/>
      <c r="N5" s="503"/>
      <c r="O5" s="504"/>
      <c r="P5" s="504"/>
      <c r="Q5" s="503"/>
      <c r="R5" s="503"/>
      <c r="S5" s="503"/>
      <c r="T5" s="503"/>
      <c r="U5" s="572"/>
      <c r="V5" s="572"/>
      <c r="W5" s="572"/>
    </row>
    <row r="6" spans="1:23" ht="6" customHeight="1">
      <c r="A6" s="507"/>
      <c r="B6" s="507"/>
      <c r="C6" s="508"/>
      <c r="D6" s="509"/>
      <c r="E6" s="509"/>
      <c r="F6" s="507"/>
      <c r="G6" s="507"/>
      <c r="H6" s="507"/>
      <c r="I6" s="508"/>
      <c r="J6" s="509"/>
      <c r="K6" s="509"/>
      <c r="L6" s="503"/>
      <c r="M6" s="503"/>
      <c r="N6" s="503"/>
      <c r="O6" s="504"/>
      <c r="P6" s="504"/>
      <c r="Q6" s="503"/>
      <c r="R6" s="503"/>
      <c r="S6" s="503"/>
      <c r="T6" s="503"/>
      <c r="U6" s="572"/>
      <c r="V6" s="572"/>
      <c r="W6" s="572"/>
    </row>
    <row r="7" spans="1:23" ht="15">
      <c r="A7" s="507" t="s">
        <v>115</v>
      </c>
      <c r="B7" s="507"/>
      <c r="C7" s="508" t="s">
        <v>2126</v>
      </c>
      <c r="D7" s="509"/>
      <c r="E7" s="509"/>
      <c r="F7" s="507"/>
      <c r="G7" s="507"/>
      <c r="H7" s="507"/>
      <c r="I7" s="508"/>
      <c r="J7" s="509"/>
      <c r="K7" s="509"/>
      <c r="L7" s="503"/>
      <c r="M7" s="503"/>
      <c r="N7" s="503"/>
      <c r="O7" s="504"/>
      <c r="P7" s="504"/>
      <c r="Q7" s="503"/>
      <c r="R7" s="503"/>
      <c r="S7" s="503"/>
      <c r="T7" s="503"/>
      <c r="U7" s="572"/>
      <c r="V7" s="572"/>
      <c r="W7" s="572"/>
    </row>
    <row r="8" spans="1:23" ht="15">
      <c r="A8" s="507" t="s">
        <v>116</v>
      </c>
      <c r="B8" s="507"/>
      <c r="C8" s="508" t="s">
        <v>2126</v>
      </c>
      <c r="D8" s="509"/>
      <c r="E8" s="509"/>
      <c r="F8" s="507"/>
      <c r="G8" s="507"/>
      <c r="H8" s="507"/>
      <c r="I8" s="508"/>
      <c r="J8" s="509"/>
      <c r="K8" s="509"/>
      <c r="L8" s="503"/>
      <c r="M8" s="503"/>
      <c r="N8" s="503"/>
      <c r="O8" s="504"/>
      <c r="P8" s="504"/>
      <c r="Q8" s="503"/>
      <c r="R8" s="503"/>
      <c r="S8" s="503"/>
      <c r="T8" s="503"/>
      <c r="U8" s="572"/>
      <c r="V8" s="572"/>
      <c r="W8" s="572"/>
    </row>
    <row r="9" spans="1:23" ht="15">
      <c r="A9" s="507" t="s">
        <v>117</v>
      </c>
      <c r="B9" s="507"/>
      <c r="C9" s="508" t="s">
        <v>1724</v>
      </c>
      <c r="D9" s="509"/>
      <c r="E9" s="509"/>
      <c r="F9" s="507"/>
      <c r="G9" s="507"/>
      <c r="H9" s="507"/>
      <c r="I9" s="508"/>
      <c r="J9" s="509"/>
      <c r="K9" s="509"/>
      <c r="L9" s="503"/>
      <c r="M9" s="503"/>
      <c r="N9" s="503"/>
      <c r="O9" s="504"/>
      <c r="P9" s="504"/>
      <c r="Q9" s="503"/>
      <c r="R9" s="503"/>
      <c r="S9" s="503"/>
      <c r="T9" s="503"/>
      <c r="U9" s="572"/>
      <c r="V9" s="572"/>
      <c r="W9" s="572"/>
    </row>
    <row r="10" spans="1:23" ht="5.25" customHeight="1">
      <c r="A10" s="503"/>
      <c r="B10" s="503"/>
      <c r="C10" s="503"/>
      <c r="D10" s="503"/>
      <c r="E10" s="503"/>
      <c r="F10" s="503"/>
      <c r="G10" s="503"/>
      <c r="H10" s="573"/>
      <c r="I10" s="503"/>
      <c r="J10" s="503"/>
      <c r="K10" s="503"/>
      <c r="L10" s="503"/>
      <c r="M10" s="503"/>
      <c r="N10" s="573"/>
      <c r="O10" s="504"/>
      <c r="P10" s="504"/>
      <c r="Q10" s="503"/>
      <c r="R10" s="503"/>
      <c r="S10" s="503"/>
      <c r="T10" s="503"/>
      <c r="U10" s="572"/>
      <c r="V10" s="572"/>
      <c r="W10" s="572"/>
    </row>
    <row r="11" spans="1:23" ht="22.5">
      <c r="A11" s="510" t="s">
        <v>118</v>
      </c>
      <c r="B11" s="511" t="s">
        <v>119</v>
      </c>
      <c r="C11" s="511" t="s">
        <v>120</v>
      </c>
      <c r="D11" s="511" t="s">
        <v>121</v>
      </c>
      <c r="E11" s="511" t="s">
        <v>2</v>
      </c>
      <c r="F11" s="511" t="s">
        <v>3</v>
      </c>
      <c r="G11" s="511" t="s">
        <v>122</v>
      </c>
      <c r="H11" s="574" t="s">
        <v>123</v>
      </c>
      <c r="I11" s="511" t="s">
        <v>124</v>
      </c>
      <c r="J11" s="511" t="s">
        <v>5</v>
      </c>
      <c r="K11" s="511" t="s">
        <v>125</v>
      </c>
      <c r="L11" s="511" t="s">
        <v>126</v>
      </c>
      <c r="M11" s="511" t="s">
        <v>127</v>
      </c>
      <c r="N11" s="574" t="s">
        <v>6</v>
      </c>
      <c r="O11" s="512" t="s">
        <v>128</v>
      </c>
      <c r="P11" s="513" t="s">
        <v>129</v>
      </c>
      <c r="Q11" s="511"/>
      <c r="R11" s="511"/>
      <c r="S11" s="511"/>
      <c r="T11" s="514" t="s">
        <v>130</v>
      </c>
      <c r="U11" s="575"/>
      <c r="V11" s="572"/>
      <c r="W11" s="572"/>
    </row>
    <row r="12" spans="1:23" ht="15">
      <c r="A12" s="516">
        <v>1</v>
      </c>
      <c r="B12" s="517">
        <v>2</v>
      </c>
      <c r="C12" s="517">
        <v>3</v>
      </c>
      <c r="D12" s="517">
        <v>4</v>
      </c>
      <c r="E12" s="517">
        <v>5</v>
      </c>
      <c r="F12" s="517">
        <v>6</v>
      </c>
      <c r="G12" s="517">
        <v>7</v>
      </c>
      <c r="H12" s="576">
        <v>8</v>
      </c>
      <c r="I12" s="517">
        <v>9</v>
      </c>
      <c r="J12" s="517"/>
      <c r="K12" s="517"/>
      <c r="L12" s="517"/>
      <c r="M12" s="517"/>
      <c r="N12" s="576">
        <v>10</v>
      </c>
      <c r="O12" s="518">
        <v>11</v>
      </c>
      <c r="P12" s="519">
        <v>12</v>
      </c>
      <c r="Q12" s="517"/>
      <c r="R12" s="517"/>
      <c r="S12" s="517"/>
      <c r="T12" s="520">
        <v>11</v>
      </c>
      <c r="U12" s="575"/>
      <c r="V12" s="572"/>
      <c r="W12" s="572"/>
    </row>
    <row r="13" spans="1:23" ht="4.5" customHeight="1">
      <c r="A13" s="503"/>
      <c r="B13" s="503"/>
      <c r="C13" s="503"/>
      <c r="D13" s="503"/>
      <c r="E13" s="503"/>
      <c r="F13" s="503"/>
      <c r="G13" s="503"/>
      <c r="H13" s="573"/>
      <c r="I13" s="503"/>
      <c r="J13" s="503"/>
      <c r="K13" s="503"/>
      <c r="L13" s="503"/>
      <c r="M13" s="503"/>
      <c r="N13" s="577"/>
      <c r="O13" s="522"/>
      <c r="P13" s="523"/>
      <c r="Q13" s="521"/>
      <c r="R13" s="521"/>
      <c r="S13" s="521"/>
      <c r="T13" s="521"/>
      <c r="U13" s="572"/>
      <c r="V13" s="572"/>
      <c r="W13" s="572"/>
    </row>
    <row r="14" spans="1:16" s="528" customFormat="1" ht="11.25" customHeight="1">
      <c r="A14" s="524"/>
      <c r="B14" s="525" t="s">
        <v>131</v>
      </c>
      <c r="C14" s="524"/>
      <c r="D14" s="524" t="s">
        <v>132</v>
      </c>
      <c r="E14" s="524" t="s">
        <v>133</v>
      </c>
      <c r="F14" s="524"/>
      <c r="G14" s="524"/>
      <c r="H14" s="578"/>
      <c r="I14" s="526">
        <f>I15+I24</f>
        <v>0</v>
      </c>
      <c r="J14" s="524"/>
      <c r="K14" s="527">
        <f>K15+K24</f>
        <v>0</v>
      </c>
      <c r="L14" s="524"/>
      <c r="M14" s="527">
        <f>M15+M24</f>
        <v>0</v>
      </c>
      <c r="N14" s="578"/>
      <c r="P14" s="528" t="s">
        <v>134</v>
      </c>
    </row>
    <row r="15" spans="2:16" s="529" customFormat="1" ht="11.25" customHeight="1">
      <c r="B15" s="530" t="s">
        <v>131</v>
      </c>
      <c r="D15" s="529" t="s">
        <v>137</v>
      </c>
      <c r="E15" s="529" t="s">
        <v>598</v>
      </c>
      <c r="H15" s="579"/>
      <c r="I15" s="531">
        <f>SUM(I16:I23)</f>
        <v>0</v>
      </c>
      <c r="K15" s="532">
        <f>SUM(K16:K23)</f>
        <v>0</v>
      </c>
      <c r="M15" s="532">
        <f>SUM(M16:M23)</f>
        <v>0</v>
      </c>
      <c r="N15" s="579"/>
      <c r="P15" s="529" t="s">
        <v>137</v>
      </c>
    </row>
    <row r="16" spans="1:16" s="541" customFormat="1" ht="11.25" customHeight="1">
      <c r="A16" s="533">
        <v>1</v>
      </c>
      <c r="B16" s="533" t="s">
        <v>138</v>
      </c>
      <c r="C16" s="533" t="s">
        <v>9</v>
      </c>
      <c r="D16" s="534" t="s">
        <v>1725</v>
      </c>
      <c r="E16" s="535" t="s">
        <v>1726</v>
      </c>
      <c r="F16" s="533" t="s">
        <v>16</v>
      </c>
      <c r="G16" s="536">
        <v>296.6</v>
      </c>
      <c r="H16" s="608">
        <v>0</v>
      </c>
      <c r="I16" s="537">
        <f aca="true" t="shared" si="0" ref="I16:I23">ROUND(G16*H16,2)</f>
        <v>0</v>
      </c>
      <c r="J16" s="538">
        <v>0</v>
      </c>
      <c r="K16" s="536">
        <f aca="true" t="shared" si="1" ref="K16:K23">G16*J16</f>
        <v>0</v>
      </c>
      <c r="L16" s="538">
        <v>0</v>
      </c>
      <c r="M16" s="536">
        <f aca="true" t="shared" si="2" ref="M16:M23">G16*L16</f>
        <v>0</v>
      </c>
      <c r="N16" s="580">
        <v>21</v>
      </c>
      <c r="O16" s="540">
        <v>4</v>
      </c>
      <c r="P16" s="541" t="s">
        <v>140</v>
      </c>
    </row>
    <row r="17" spans="1:16" s="541" customFormat="1" ht="11.25" customHeight="1">
      <c r="A17" s="533">
        <v>2</v>
      </c>
      <c r="B17" s="533" t="s">
        <v>138</v>
      </c>
      <c r="C17" s="533" t="s">
        <v>9</v>
      </c>
      <c r="D17" s="534" t="s">
        <v>17</v>
      </c>
      <c r="E17" s="535" t="s">
        <v>18</v>
      </c>
      <c r="F17" s="533" t="s">
        <v>10</v>
      </c>
      <c r="G17" s="536">
        <v>165.4</v>
      </c>
      <c r="H17" s="608">
        <v>0</v>
      </c>
      <c r="I17" s="537">
        <f t="shared" si="0"/>
        <v>0</v>
      </c>
      <c r="J17" s="538">
        <v>0</v>
      </c>
      <c r="K17" s="536">
        <f t="shared" si="1"/>
        <v>0</v>
      </c>
      <c r="L17" s="538">
        <v>0</v>
      </c>
      <c r="M17" s="536">
        <f t="shared" si="2"/>
        <v>0</v>
      </c>
      <c r="N17" s="580">
        <v>21</v>
      </c>
      <c r="O17" s="540">
        <v>4</v>
      </c>
      <c r="P17" s="541" t="s">
        <v>140</v>
      </c>
    </row>
    <row r="18" spans="1:16" s="541" customFormat="1" ht="11.25" customHeight="1">
      <c r="A18" s="533">
        <v>3</v>
      </c>
      <c r="B18" s="533" t="s">
        <v>138</v>
      </c>
      <c r="C18" s="533" t="s">
        <v>9</v>
      </c>
      <c r="D18" s="534" t="s">
        <v>19</v>
      </c>
      <c r="E18" s="535" t="s">
        <v>20</v>
      </c>
      <c r="F18" s="533" t="s">
        <v>10</v>
      </c>
      <c r="G18" s="536">
        <v>165.4</v>
      </c>
      <c r="H18" s="608">
        <v>0</v>
      </c>
      <c r="I18" s="537">
        <f t="shared" si="0"/>
        <v>0</v>
      </c>
      <c r="J18" s="538">
        <v>0</v>
      </c>
      <c r="K18" s="536">
        <f t="shared" si="1"/>
        <v>0</v>
      </c>
      <c r="L18" s="538">
        <v>0</v>
      </c>
      <c r="M18" s="536">
        <f t="shared" si="2"/>
        <v>0</v>
      </c>
      <c r="N18" s="580">
        <v>21</v>
      </c>
      <c r="O18" s="540">
        <v>4</v>
      </c>
      <c r="P18" s="541" t="s">
        <v>140</v>
      </c>
    </row>
    <row r="19" spans="1:16" s="541" customFormat="1" ht="11.25" customHeight="1">
      <c r="A19" s="533">
        <v>4</v>
      </c>
      <c r="B19" s="533" t="s">
        <v>138</v>
      </c>
      <c r="C19" s="533" t="s">
        <v>9</v>
      </c>
      <c r="D19" s="534" t="s">
        <v>1727</v>
      </c>
      <c r="E19" s="535" t="s">
        <v>1728</v>
      </c>
      <c r="F19" s="533" t="s">
        <v>16</v>
      </c>
      <c r="G19" s="536">
        <v>38.8</v>
      </c>
      <c r="H19" s="608">
        <v>0</v>
      </c>
      <c r="I19" s="537">
        <f t="shared" si="0"/>
        <v>0</v>
      </c>
      <c r="J19" s="538">
        <v>0</v>
      </c>
      <c r="K19" s="536">
        <f t="shared" si="1"/>
        <v>0</v>
      </c>
      <c r="L19" s="538">
        <v>0</v>
      </c>
      <c r="M19" s="536">
        <f t="shared" si="2"/>
        <v>0</v>
      </c>
      <c r="N19" s="580">
        <v>21</v>
      </c>
      <c r="O19" s="540">
        <v>4</v>
      </c>
      <c r="P19" s="541" t="s">
        <v>140</v>
      </c>
    </row>
    <row r="20" spans="1:16" s="541" customFormat="1" ht="11.25" customHeight="1">
      <c r="A20" s="533">
        <v>5</v>
      </c>
      <c r="B20" s="533" t="s">
        <v>138</v>
      </c>
      <c r="C20" s="533" t="s">
        <v>9</v>
      </c>
      <c r="D20" s="534" t="s">
        <v>1729</v>
      </c>
      <c r="E20" s="535" t="s">
        <v>1730</v>
      </c>
      <c r="F20" s="533" t="s">
        <v>16</v>
      </c>
      <c r="G20" s="536">
        <v>65.9</v>
      </c>
      <c r="H20" s="608">
        <v>0</v>
      </c>
      <c r="I20" s="537">
        <f t="shared" si="0"/>
        <v>0</v>
      </c>
      <c r="J20" s="538">
        <v>0</v>
      </c>
      <c r="K20" s="536">
        <f t="shared" si="1"/>
        <v>0</v>
      </c>
      <c r="L20" s="538">
        <v>0</v>
      </c>
      <c r="M20" s="536">
        <f t="shared" si="2"/>
        <v>0</v>
      </c>
      <c r="N20" s="580">
        <v>21</v>
      </c>
      <c r="O20" s="540">
        <v>4</v>
      </c>
      <c r="P20" s="541" t="s">
        <v>140</v>
      </c>
    </row>
    <row r="21" spans="1:16" s="541" customFormat="1" ht="11.25" customHeight="1">
      <c r="A21" s="533">
        <v>6</v>
      </c>
      <c r="B21" s="533" t="s">
        <v>138</v>
      </c>
      <c r="C21" s="533" t="s">
        <v>9</v>
      </c>
      <c r="D21" s="534" t="s">
        <v>21</v>
      </c>
      <c r="E21" s="535" t="s">
        <v>22</v>
      </c>
      <c r="F21" s="533" t="s">
        <v>16</v>
      </c>
      <c r="G21" s="536">
        <v>65.9</v>
      </c>
      <c r="H21" s="608">
        <v>0</v>
      </c>
      <c r="I21" s="537">
        <f t="shared" si="0"/>
        <v>0</v>
      </c>
      <c r="J21" s="538">
        <v>0</v>
      </c>
      <c r="K21" s="536">
        <f t="shared" si="1"/>
        <v>0</v>
      </c>
      <c r="L21" s="538">
        <v>0</v>
      </c>
      <c r="M21" s="536">
        <f t="shared" si="2"/>
        <v>0</v>
      </c>
      <c r="N21" s="580">
        <v>21</v>
      </c>
      <c r="O21" s="540">
        <v>4</v>
      </c>
      <c r="P21" s="541" t="s">
        <v>140</v>
      </c>
    </row>
    <row r="22" spans="1:16" s="541" customFormat="1" ht="11.25" customHeight="1">
      <c r="A22" s="533">
        <v>7</v>
      </c>
      <c r="B22" s="533" t="s">
        <v>138</v>
      </c>
      <c r="C22" s="533" t="s">
        <v>9</v>
      </c>
      <c r="D22" s="534" t="s">
        <v>23</v>
      </c>
      <c r="E22" s="535" t="s">
        <v>24</v>
      </c>
      <c r="F22" s="533" t="s">
        <v>25</v>
      </c>
      <c r="G22" s="536">
        <v>105.44</v>
      </c>
      <c r="H22" s="608">
        <v>0</v>
      </c>
      <c r="I22" s="537">
        <f t="shared" si="0"/>
        <v>0</v>
      </c>
      <c r="J22" s="538">
        <v>0</v>
      </c>
      <c r="K22" s="536">
        <f t="shared" si="1"/>
        <v>0</v>
      </c>
      <c r="L22" s="538">
        <v>0</v>
      </c>
      <c r="M22" s="536">
        <f t="shared" si="2"/>
        <v>0</v>
      </c>
      <c r="N22" s="580">
        <v>21</v>
      </c>
      <c r="O22" s="540">
        <v>4</v>
      </c>
      <c r="P22" s="541" t="s">
        <v>140</v>
      </c>
    </row>
    <row r="23" spans="1:16" s="541" customFormat="1" ht="11.25" customHeight="1">
      <c r="A23" s="533">
        <v>8</v>
      </c>
      <c r="B23" s="533" t="s">
        <v>138</v>
      </c>
      <c r="C23" s="533" t="s">
        <v>9</v>
      </c>
      <c r="D23" s="534" t="s">
        <v>702</v>
      </c>
      <c r="E23" s="535" t="s">
        <v>703</v>
      </c>
      <c r="F23" s="533" t="s">
        <v>16</v>
      </c>
      <c r="G23" s="536">
        <v>99.5</v>
      </c>
      <c r="H23" s="608">
        <v>0</v>
      </c>
      <c r="I23" s="537">
        <f t="shared" si="0"/>
        <v>0</v>
      </c>
      <c r="J23" s="538">
        <v>0</v>
      </c>
      <c r="K23" s="536">
        <f t="shared" si="1"/>
        <v>0</v>
      </c>
      <c r="L23" s="538">
        <v>0</v>
      </c>
      <c r="M23" s="536">
        <f t="shared" si="2"/>
        <v>0</v>
      </c>
      <c r="N23" s="580">
        <v>21</v>
      </c>
      <c r="O23" s="540">
        <v>4</v>
      </c>
      <c r="P23" s="541" t="s">
        <v>140</v>
      </c>
    </row>
    <row r="24" spans="2:16" s="529" customFormat="1" ht="11.25" customHeight="1">
      <c r="B24" s="530" t="s">
        <v>131</v>
      </c>
      <c r="D24" s="529" t="s">
        <v>209</v>
      </c>
      <c r="E24" s="529" t="s">
        <v>521</v>
      </c>
      <c r="H24" s="579"/>
      <c r="I24" s="531">
        <f>I25</f>
        <v>0</v>
      </c>
      <c r="K24" s="532">
        <f>K25</f>
        <v>0</v>
      </c>
      <c r="M24" s="532">
        <f>M25</f>
        <v>0</v>
      </c>
      <c r="N24" s="579"/>
      <c r="P24" s="529" t="s">
        <v>137</v>
      </c>
    </row>
    <row r="25" spans="1:16" s="541" customFormat="1" ht="11.25" customHeight="1">
      <c r="A25" s="533">
        <v>9</v>
      </c>
      <c r="B25" s="533" t="s">
        <v>138</v>
      </c>
      <c r="C25" s="533" t="s">
        <v>139</v>
      </c>
      <c r="D25" s="534" t="s">
        <v>708</v>
      </c>
      <c r="E25" s="535" t="s">
        <v>709</v>
      </c>
      <c r="F25" s="533" t="s">
        <v>16</v>
      </c>
      <c r="G25" s="536">
        <v>65.9</v>
      </c>
      <c r="H25" s="608">
        <v>0</v>
      </c>
      <c r="I25" s="537">
        <f>ROUND(G25*H25,2)</f>
        <v>0</v>
      </c>
      <c r="J25" s="538">
        <v>0</v>
      </c>
      <c r="K25" s="536">
        <f>G25*J25</f>
        <v>0</v>
      </c>
      <c r="L25" s="538">
        <v>0</v>
      </c>
      <c r="M25" s="536">
        <f>G25*L25</f>
        <v>0</v>
      </c>
      <c r="N25" s="580">
        <v>21</v>
      </c>
      <c r="O25" s="540">
        <v>4</v>
      </c>
      <c r="P25" s="541" t="s">
        <v>140</v>
      </c>
    </row>
    <row r="26" spans="2:16" s="528" customFormat="1" ht="11.25" customHeight="1">
      <c r="B26" s="564" t="s">
        <v>131</v>
      </c>
      <c r="D26" s="528" t="s">
        <v>148</v>
      </c>
      <c r="E26" s="528" t="s">
        <v>149</v>
      </c>
      <c r="H26" s="581"/>
      <c r="I26" s="565">
        <f>I27+I63+I119+I125+I151+I154</f>
        <v>0</v>
      </c>
      <c r="K26" s="566">
        <f>K27+K63+K119+K125+K151+K154</f>
        <v>0</v>
      </c>
      <c r="M26" s="566">
        <f>M27+M63+M119+M125+M151+M154</f>
        <v>0</v>
      </c>
      <c r="N26" s="581"/>
      <c r="P26" s="528" t="s">
        <v>134</v>
      </c>
    </row>
    <row r="27" spans="2:16" s="529" customFormat="1" ht="11.25" customHeight="1">
      <c r="B27" s="530" t="s">
        <v>131</v>
      </c>
      <c r="D27" s="529" t="s">
        <v>150</v>
      </c>
      <c r="E27" s="529" t="s">
        <v>151</v>
      </c>
      <c r="H27" s="579"/>
      <c r="I27" s="531">
        <f>SUM(I28:I62)</f>
        <v>0</v>
      </c>
      <c r="K27" s="532">
        <f>SUM(K28:K62)</f>
        <v>0</v>
      </c>
      <c r="M27" s="532">
        <f>SUM(M28:M62)</f>
        <v>0</v>
      </c>
      <c r="N27" s="579"/>
      <c r="P27" s="529" t="s">
        <v>137</v>
      </c>
    </row>
    <row r="28" spans="1:16" s="541" customFormat="1" ht="11.25" customHeight="1">
      <c r="A28" s="533">
        <v>10</v>
      </c>
      <c r="B28" s="533" t="s">
        <v>138</v>
      </c>
      <c r="C28" s="533" t="s">
        <v>150</v>
      </c>
      <c r="D28" s="534" t="s">
        <v>1731</v>
      </c>
      <c r="E28" s="535" t="s">
        <v>1732</v>
      </c>
      <c r="F28" s="533" t="s">
        <v>8</v>
      </c>
      <c r="G28" s="536">
        <v>5</v>
      </c>
      <c r="H28" s="608">
        <v>0</v>
      </c>
      <c r="I28" s="537">
        <f aca="true" t="shared" si="3" ref="I28:I62">ROUND(G28*H28,2)</f>
        <v>0</v>
      </c>
      <c r="J28" s="538">
        <v>0</v>
      </c>
      <c r="K28" s="536">
        <f aca="true" t="shared" si="4" ref="K28:K62">G28*J28</f>
        <v>0</v>
      </c>
      <c r="L28" s="538">
        <v>0</v>
      </c>
      <c r="M28" s="536">
        <f aca="true" t="shared" si="5" ref="M28:M62">G28*L28</f>
        <v>0</v>
      </c>
      <c r="N28" s="580">
        <v>21</v>
      </c>
      <c r="O28" s="540">
        <v>16</v>
      </c>
      <c r="P28" s="541" t="s">
        <v>140</v>
      </c>
    </row>
    <row r="29" spans="1:16" s="541" customFormat="1" ht="11.25" customHeight="1">
      <c r="A29" s="533">
        <v>11</v>
      </c>
      <c r="B29" s="533" t="s">
        <v>138</v>
      </c>
      <c r="C29" s="533" t="s">
        <v>150</v>
      </c>
      <c r="D29" s="534" t="s">
        <v>1733</v>
      </c>
      <c r="E29" s="535" t="s">
        <v>1734</v>
      </c>
      <c r="F29" s="533" t="s">
        <v>15</v>
      </c>
      <c r="G29" s="536">
        <v>25</v>
      </c>
      <c r="H29" s="608">
        <v>0</v>
      </c>
      <c r="I29" s="537">
        <f t="shared" si="3"/>
        <v>0</v>
      </c>
      <c r="J29" s="538">
        <v>0</v>
      </c>
      <c r="K29" s="536">
        <f t="shared" si="4"/>
        <v>0</v>
      </c>
      <c r="L29" s="538">
        <v>0</v>
      </c>
      <c r="M29" s="536">
        <f t="shared" si="5"/>
        <v>0</v>
      </c>
      <c r="N29" s="580">
        <v>21</v>
      </c>
      <c r="O29" s="540">
        <v>16</v>
      </c>
      <c r="P29" s="541" t="s">
        <v>140</v>
      </c>
    </row>
    <row r="30" spans="1:16" s="541" customFormat="1" ht="11.25" customHeight="1">
      <c r="A30" s="533">
        <v>12</v>
      </c>
      <c r="B30" s="533" t="s">
        <v>138</v>
      </c>
      <c r="C30" s="533" t="s">
        <v>150</v>
      </c>
      <c r="D30" s="534" t="s">
        <v>1735</v>
      </c>
      <c r="E30" s="535" t="s">
        <v>1736</v>
      </c>
      <c r="F30" s="533" t="s">
        <v>15</v>
      </c>
      <c r="G30" s="536">
        <v>34</v>
      </c>
      <c r="H30" s="608">
        <v>0</v>
      </c>
      <c r="I30" s="537">
        <f t="shared" si="3"/>
        <v>0</v>
      </c>
      <c r="J30" s="538">
        <v>0</v>
      </c>
      <c r="K30" s="536">
        <f t="shared" si="4"/>
        <v>0</v>
      </c>
      <c r="L30" s="538">
        <v>0</v>
      </c>
      <c r="M30" s="536">
        <f t="shared" si="5"/>
        <v>0</v>
      </c>
      <c r="N30" s="580">
        <v>21</v>
      </c>
      <c r="O30" s="540">
        <v>16</v>
      </c>
      <c r="P30" s="541" t="s">
        <v>140</v>
      </c>
    </row>
    <row r="31" spans="1:16" s="541" customFormat="1" ht="11.25" customHeight="1">
      <c r="A31" s="533">
        <v>13</v>
      </c>
      <c r="B31" s="533" t="s">
        <v>138</v>
      </c>
      <c r="C31" s="533" t="s">
        <v>150</v>
      </c>
      <c r="D31" s="534" t="s">
        <v>1737</v>
      </c>
      <c r="E31" s="535" t="s">
        <v>1738</v>
      </c>
      <c r="F31" s="533" t="s">
        <v>15</v>
      </c>
      <c r="G31" s="536">
        <v>35</v>
      </c>
      <c r="H31" s="608">
        <v>0</v>
      </c>
      <c r="I31" s="537">
        <f t="shared" si="3"/>
        <v>0</v>
      </c>
      <c r="J31" s="538">
        <v>0</v>
      </c>
      <c r="K31" s="536">
        <f t="shared" si="4"/>
        <v>0</v>
      </c>
      <c r="L31" s="538">
        <v>0</v>
      </c>
      <c r="M31" s="536">
        <f t="shared" si="5"/>
        <v>0</v>
      </c>
      <c r="N31" s="580">
        <v>21</v>
      </c>
      <c r="O31" s="540">
        <v>16</v>
      </c>
      <c r="P31" s="541" t="s">
        <v>140</v>
      </c>
    </row>
    <row r="32" spans="1:16" s="541" customFormat="1" ht="11.25" customHeight="1">
      <c r="A32" s="533">
        <v>14</v>
      </c>
      <c r="B32" s="533" t="s">
        <v>138</v>
      </c>
      <c r="C32" s="533" t="s">
        <v>150</v>
      </c>
      <c r="D32" s="534" t="s">
        <v>1739</v>
      </c>
      <c r="E32" s="535" t="s">
        <v>1740</v>
      </c>
      <c r="F32" s="533" t="s">
        <v>15</v>
      </c>
      <c r="G32" s="536">
        <v>84</v>
      </c>
      <c r="H32" s="608">
        <v>0</v>
      </c>
      <c r="I32" s="537">
        <f t="shared" si="3"/>
        <v>0</v>
      </c>
      <c r="J32" s="538">
        <v>0</v>
      </c>
      <c r="K32" s="536">
        <f t="shared" si="4"/>
        <v>0</v>
      </c>
      <c r="L32" s="538">
        <v>0</v>
      </c>
      <c r="M32" s="536">
        <f t="shared" si="5"/>
        <v>0</v>
      </c>
      <c r="N32" s="580">
        <v>21</v>
      </c>
      <c r="O32" s="540">
        <v>16</v>
      </c>
      <c r="P32" s="541" t="s">
        <v>140</v>
      </c>
    </row>
    <row r="33" spans="1:16" s="541" customFormat="1" ht="11.25" customHeight="1">
      <c r="A33" s="533">
        <v>15</v>
      </c>
      <c r="B33" s="533" t="s">
        <v>138</v>
      </c>
      <c r="C33" s="533" t="s">
        <v>150</v>
      </c>
      <c r="D33" s="534" t="s">
        <v>1741</v>
      </c>
      <c r="E33" s="535" t="s">
        <v>1742</v>
      </c>
      <c r="F33" s="533" t="s">
        <v>15</v>
      </c>
      <c r="G33" s="536">
        <v>30</v>
      </c>
      <c r="H33" s="608">
        <v>0</v>
      </c>
      <c r="I33" s="537">
        <f t="shared" si="3"/>
        <v>0</v>
      </c>
      <c r="J33" s="538">
        <v>0</v>
      </c>
      <c r="K33" s="536">
        <f t="shared" si="4"/>
        <v>0</v>
      </c>
      <c r="L33" s="538">
        <v>0</v>
      </c>
      <c r="M33" s="536">
        <f t="shared" si="5"/>
        <v>0</v>
      </c>
      <c r="N33" s="580">
        <v>21</v>
      </c>
      <c r="O33" s="540">
        <v>16</v>
      </c>
      <c r="P33" s="541" t="s">
        <v>140</v>
      </c>
    </row>
    <row r="34" spans="1:16" s="541" customFormat="1" ht="11.25" customHeight="1">
      <c r="A34" s="533">
        <v>16</v>
      </c>
      <c r="B34" s="533" t="s">
        <v>138</v>
      </c>
      <c r="C34" s="533" t="s">
        <v>150</v>
      </c>
      <c r="D34" s="534" t="s">
        <v>152</v>
      </c>
      <c r="E34" s="535" t="s">
        <v>153</v>
      </c>
      <c r="F34" s="533" t="s">
        <v>15</v>
      </c>
      <c r="G34" s="536">
        <v>19</v>
      </c>
      <c r="H34" s="608">
        <v>0</v>
      </c>
      <c r="I34" s="537">
        <f t="shared" si="3"/>
        <v>0</v>
      </c>
      <c r="J34" s="538">
        <v>0</v>
      </c>
      <c r="K34" s="536">
        <f t="shared" si="4"/>
        <v>0</v>
      </c>
      <c r="L34" s="538">
        <v>0</v>
      </c>
      <c r="M34" s="536">
        <f t="shared" si="5"/>
        <v>0</v>
      </c>
      <c r="N34" s="580">
        <v>21</v>
      </c>
      <c r="O34" s="540">
        <v>16</v>
      </c>
      <c r="P34" s="541" t="s">
        <v>140</v>
      </c>
    </row>
    <row r="35" spans="1:16" s="541" customFormat="1" ht="11.25" customHeight="1">
      <c r="A35" s="533">
        <v>17</v>
      </c>
      <c r="B35" s="533" t="s">
        <v>138</v>
      </c>
      <c r="C35" s="533" t="s">
        <v>150</v>
      </c>
      <c r="D35" s="534" t="s">
        <v>154</v>
      </c>
      <c r="E35" s="535" t="s">
        <v>155</v>
      </c>
      <c r="F35" s="533" t="s">
        <v>15</v>
      </c>
      <c r="G35" s="536">
        <v>50</v>
      </c>
      <c r="H35" s="608">
        <v>0</v>
      </c>
      <c r="I35" s="537">
        <f t="shared" si="3"/>
        <v>0</v>
      </c>
      <c r="J35" s="538">
        <v>0</v>
      </c>
      <c r="K35" s="536">
        <f t="shared" si="4"/>
        <v>0</v>
      </c>
      <c r="L35" s="538">
        <v>0</v>
      </c>
      <c r="M35" s="536">
        <f t="shared" si="5"/>
        <v>0</v>
      </c>
      <c r="N35" s="580">
        <v>21</v>
      </c>
      <c r="O35" s="540">
        <v>16</v>
      </c>
      <c r="P35" s="541" t="s">
        <v>140</v>
      </c>
    </row>
    <row r="36" spans="1:16" s="541" customFormat="1" ht="11.25" customHeight="1">
      <c r="A36" s="533">
        <v>18</v>
      </c>
      <c r="B36" s="533" t="s">
        <v>138</v>
      </c>
      <c r="C36" s="533" t="s">
        <v>150</v>
      </c>
      <c r="D36" s="534" t="s">
        <v>156</v>
      </c>
      <c r="E36" s="535" t="s">
        <v>157</v>
      </c>
      <c r="F36" s="533" t="s">
        <v>15</v>
      </c>
      <c r="G36" s="536">
        <v>36</v>
      </c>
      <c r="H36" s="608">
        <v>0</v>
      </c>
      <c r="I36" s="537">
        <f t="shared" si="3"/>
        <v>0</v>
      </c>
      <c r="J36" s="538">
        <v>0</v>
      </c>
      <c r="K36" s="536">
        <f t="shared" si="4"/>
        <v>0</v>
      </c>
      <c r="L36" s="538">
        <v>0</v>
      </c>
      <c r="M36" s="536">
        <f t="shared" si="5"/>
        <v>0</v>
      </c>
      <c r="N36" s="580">
        <v>21</v>
      </c>
      <c r="O36" s="540">
        <v>16</v>
      </c>
      <c r="P36" s="541" t="s">
        <v>140</v>
      </c>
    </row>
    <row r="37" spans="1:16" s="541" customFormat="1" ht="11.25" customHeight="1">
      <c r="A37" s="533">
        <v>19</v>
      </c>
      <c r="B37" s="533" t="s">
        <v>138</v>
      </c>
      <c r="C37" s="533" t="s">
        <v>150</v>
      </c>
      <c r="D37" s="534" t="s">
        <v>158</v>
      </c>
      <c r="E37" s="535" t="s">
        <v>159</v>
      </c>
      <c r="F37" s="533" t="s">
        <v>15</v>
      </c>
      <c r="G37" s="536">
        <v>3</v>
      </c>
      <c r="H37" s="608">
        <v>0</v>
      </c>
      <c r="I37" s="537">
        <f t="shared" si="3"/>
        <v>0</v>
      </c>
      <c r="J37" s="538">
        <v>0</v>
      </c>
      <c r="K37" s="536">
        <f t="shared" si="4"/>
        <v>0</v>
      </c>
      <c r="L37" s="538">
        <v>0</v>
      </c>
      <c r="M37" s="536">
        <f t="shared" si="5"/>
        <v>0</v>
      </c>
      <c r="N37" s="580">
        <v>21</v>
      </c>
      <c r="O37" s="540">
        <v>16</v>
      </c>
      <c r="P37" s="541" t="s">
        <v>140</v>
      </c>
    </row>
    <row r="38" spans="1:16" s="541" customFormat="1" ht="11.25" customHeight="1">
      <c r="A38" s="533">
        <v>20</v>
      </c>
      <c r="B38" s="533" t="s">
        <v>138</v>
      </c>
      <c r="C38" s="533" t="s">
        <v>150</v>
      </c>
      <c r="D38" s="534" t="s">
        <v>1743</v>
      </c>
      <c r="E38" s="535" t="s">
        <v>1744</v>
      </c>
      <c r="F38" s="533" t="s">
        <v>15</v>
      </c>
      <c r="G38" s="536">
        <v>18</v>
      </c>
      <c r="H38" s="608">
        <v>0</v>
      </c>
      <c r="I38" s="537">
        <f t="shared" si="3"/>
        <v>0</v>
      </c>
      <c r="J38" s="538">
        <v>0</v>
      </c>
      <c r="K38" s="536">
        <f t="shared" si="4"/>
        <v>0</v>
      </c>
      <c r="L38" s="538">
        <v>0</v>
      </c>
      <c r="M38" s="536">
        <f t="shared" si="5"/>
        <v>0</v>
      </c>
      <c r="N38" s="580">
        <v>21</v>
      </c>
      <c r="O38" s="540">
        <v>16</v>
      </c>
      <c r="P38" s="541" t="s">
        <v>140</v>
      </c>
    </row>
    <row r="39" spans="1:16" s="541" customFormat="1" ht="11.25" customHeight="1">
      <c r="A39" s="533">
        <v>21</v>
      </c>
      <c r="B39" s="533" t="s">
        <v>138</v>
      </c>
      <c r="C39" s="533" t="s">
        <v>150</v>
      </c>
      <c r="D39" s="534" t="s">
        <v>1745</v>
      </c>
      <c r="E39" s="535" t="s">
        <v>1746</v>
      </c>
      <c r="F39" s="533" t="s">
        <v>15</v>
      </c>
      <c r="G39" s="536">
        <v>30</v>
      </c>
      <c r="H39" s="608">
        <v>0</v>
      </c>
      <c r="I39" s="537">
        <f t="shared" si="3"/>
        <v>0</v>
      </c>
      <c r="J39" s="538">
        <v>0</v>
      </c>
      <c r="K39" s="536">
        <f t="shared" si="4"/>
        <v>0</v>
      </c>
      <c r="L39" s="538">
        <v>0</v>
      </c>
      <c r="M39" s="536">
        <f t="shared" si="5"/>
        <v>0</v>
      </c>
      <c r="N39" s="580">
        <v>21</v>
      </c>
      <c r="O39" s="540">
        <v>16</v>
      </c>
      <c r="P39" s="541" t="s">
        <v>140</v>
      </c>
    </row>
    <row r="40" spans="1:16" s="541" customFormat="1" ht="11.25" customHeight="1">
      <c r="A40" s="533">
        <v>22</v>
      </c>
      <c r="B40" s="533" t="s">
        <v>138</v>
      </c>
      <c r="C40" s="533" t="s">
        <v>150</v>
      </c>
      <c r="D40" s="534" t="s">
        <v>1747</v>
      </c>
      <c r="E40" s="535" t="s">
        <v>1748</v>
      </c>
      <c r="F40" s="533" t="s">
        <v>15</v>
      </c>
      <c r="G40" s="536">
        <v>4</v>
      </c>
      <c r="H40" s="608">
        <v>0</v>
      </c>
      <c r="I40" s="537">
        <f t="shared" si="3"/>
        <v>0</v>
      </c>
      <c r="J40" s="538">
        <v>0</v>
      </c>
      <c r="K40" s="536">
        <f t="shared" si="4"/>
        <v>0</v>
      </c>
      <c r="L40" s="538">
        <v>0</v>
      </c>
      <c r="M40" s="536">
        <f t="shared" si="5"/>
        <v>0</v>
      </c>
      <c r="N40" s="580">
        <v>21</v>
      </c>
      <c r="O40" s="540">
        <v>16</v>
      </c>
      <c r="P40" s="541" t="s">
        <v>140</v>
      </c>
    </row>
    <row r="41" spans="1:16" s="541" customFormat="1" ht="11.25" customHeight="1">
      <c r="A41" s="533">
        <v>23</v>
      </c>
      <c r="B41" s="533" t="s">
        <v>138</v>
      </c>
      <c r="C41" s="533" t="s">
        <v>150</v>
      </c>
      <c r="D41" s="534" t="s">
        <v>1749</v>
      </c>
      <c r="E41" s="535" t="s">
        <v>1750</v>
      </c>
      <c r="F41" s="533" t="s">
        <v>15</v>
      </c>
      <c r="G41" s="536">
        <v>60</v>
      </c>
      <c r="H41" s="608">
        <v>0</v>
      </c>
      <c r="I41" s="537">
        <f t="shared" si="3"/>
        <v>0</v>
      </c>
      <c r="J41" s="538">
        <v>0</v>
      </c>
      <c r="K41" s="536">
        <f t="shared" si="4"/>
        <v>0</v>
      </c>
      <c r="L41" s="538">
        <v>0</v>
      </c>
      <c r="M41" s="536">
        <f t="shared" si="5"/>
        <v>0</v>
      </c>
      <c r="N41" s="580">
        <v>21</v>
      </c>
      <c r="O41" s="540">
        <v>16</v>
      </c>
      <c r="P41" s="541" t="s">
        <v>140</v>
      </c>
    </row>
    <row r="42" spans="1:16" s="541" customFormat="1" ht="11.25" customHeight="1">
      <c r="A42" s="533">
        <v>24</v>
      </c>
      <c r="B42" s="533" t="s">
        <v>138</v>
      </c>
      <c r="C42" s="533" t="s">
        <v>150</v>
      </c>
      <c r="D42" s="534" t="s">
        <v>160</v>
      </c>
      <c r="E42" s="535" t="s">
        <v>161</v>
      </c>
      <c r="F42" s="533" t="s">
        <v>8</v>
      </c>
      <c r="G42" s="536">
        <v>18</v>
      </c>
      <c r="H42" s="608">
        <v>0</v>
      </c>
      <c r="I42" s="537">
        <f t="shared" si="3"/>
        <v>0</v>
      </c>
      <c r="J42" s="538">
        <v>0</v>
      </c>
      <c r="K42" s="536">
        <f t="shared" si="4"/>
        <v>0</v>
      </c>
      <c r="L42" s="538">
        <v>0</v>
      </c>
      <c r="M42" s="536">
        <f t="shared" si="5"/>
        <v>0</v>
      </c>
      <c r="N42" s="580">
        <v>21</v>
      </c>
      <c r="O42" s="540">
        <v>16</v>
      </c>
      <c r="P42" s="541" t="s">
        <v>140</v>
      </c>
    </row>
    <row r="43" spans="1:16" s="541" customFormat="1" ht="11.25" customHeight="1">
      <c r="A43" s="533">
        <v>25</v>
      </c>
      <c r="B43" s="533" t="s">
        <v>138</v>
      </c>
      <c r="C43" s="533" t="s">
        <v>150</v>
      </c>
      <c r="D43" s="534" t="s">
        <v>162</v>
      </c>
      <c r="E43" s="535" t="s">
        <v>163</v>
      </c>
      <c r="F43" s="533" t="s">
        <v>8</v>
      </c>
      <c r="G43" s="536">
        <v>4</v>
      </c>
      <c r="H43" s="608">
        <v>0</v>
      </c>
      <c r="I43" s="537">
        <f t="shared" si="3"/>
        <v>0</v>
      </c>
      <c r="J43" s="538">
        <v>0</v>
      </c>
      <c r="K43" s="536">
        <f t="shared" si="4"/>
        <v>0</v>
      </c>
      <c r="L43" s="538">
        <v>0</v>
      </c>
      <c r="M43" s="536">
        <f t="shared" si="5"/>
        <v>0</v>
      </c>
      <c r="N43" s="580">
        <v>21</v>
      </c>
      <c r="O43" s="540">
        <v>16</v>
      </c>
      <c r="P43" s="541" t="s">
        <v>140</v>
      </c>
    </row>
    <row r="44" spans="1:16" s="541" customFormat="1" ht="11.25" customHeight="1">
      <c r="A44" s="533">
        <v>26</v>
      </c>
      <c r="B44" s="533" t="s">
        <v>138</v>
      </c>
      <c r="C44" s="533" t="s">
        <v>150</v>
      </c>
      <c r="D44" s="534" t="s">
        <v>164</v>
      </c>
      <c r="E44" s="535" t="s">
        <v>165</v>
      </c>
      <c r="F44" s="533" t="s">
        <v>8</v>
      </c>
      <c r="G44" s="536">
        <v>9</v>
      </c>
      <c r="H44" s="608">
        <v>0</v>
      </c>
      <c r="I44" s="537">
        <f t="shared" si="3"/>
        <v>0</v>
      </c>
      <c r="J44" s="538">
        <v>0</v>
      </c>
      <c r="K44" s="536">
        <f t="shared" si="4"/>
        <v>0</v>
      </c>
      <c r="L44" s="538">
        <v>0</v>
      </c>
      <c r="M44" s="536">
        <f t="shared" si="5"/>
        <v>0</v>
      </c>
      <c r="N44" s="580">
        <v>21</v>
      </c>
      <c r="O44" s="540">
        <v>16</v>
      </c>
      <c r="P44" s="541" t="s">
        <v>140</v>
      </c>
    </row>
    <row r="45" spans="1:16" s="541" customFormat="1" ht="11.25" customHeight="1">
      <c r="A45" s="533">
        <v>27</v>
      </c>
      <c r="B45" s="533" t="s">
        <v>138</v>
      </c>
      <c r="C45" s="533" t="s">
        <v>150</v>
      </c>
      <c r="D45" s="534" t="s">
        <v>166</v>
      </c>
      <c r="E45" s="535" t="s">
        <v>167</v>
      </c>
      <c r="F45" s="533" t="s">
        <v>8</v>
      </c>
      <c r="G45" s="536">
        <v>26</v>
      </c>
      <c r="H45" s="608">
        <v>0</v>
      </c>
      <c r="I45" s="537">
        <f t="shared" si="3"/>
        <v>0</v>
      </c>
      <c r="J45" s="538">
        <v>0</v>
      </c>
      <c r="K45" s="536">
        <f t="shared" si="4"/>
        <v>0</v>
      </c>
      <c r="L45" s="538">
        <v>0</v>
      </c>
      <c r="M45" s="536">
        <f t="shared" si="5"/>
        <v>0</v>
      </c>
      <c r="N45" s="580">
        <v>21</v>
      </c>
      <c r="O45" s="540">
        <v>16</v>
      </c>
      <c r="P45" s="541" t="s">
        <v>140</v>
      </c>
    </row>
    <row r="46" spans="1:16" s="541" customFormat="1" ht="22.5" customHeight="1">
      <c r="A46" s="533">
        <v>28</v>
      </c>
      <c r="B46" s="533" t="s">
        <v>138</v>
      </c>
      <c r="C46" s="533" t="s">
        <v>150</v>
      </c>
      <c r="D46" s="534" t="s">
        <v>1751</v>
      </c>
      <c r="E46" s="535" t="s">
        <v>1752</v>
      </c>
      <c r="F46" s="533" t="s">
        <v>8</v>
      </c>
      <c r="G46" s="536">
        <v>1</v>
      </c>
      <c r="H46" s="608">
        <v>0</v>
      </c>
      <c r="I46" s="537">
        <f t="shared" si="3"/>
        <v>0</v>
      </c>
      <c r="J46" s="538">
        <v>0</v>
      </c>
      <c r="K46" s="536">
        <f t="shared" si="4"/>
        <v>0</v>
      </c>
      <c r="L46" s="538">
        <v>0</v>
      </c>
      <c r="M46" s="536">
        <f t="shared" si="5"/>
        <v>0</v>
      </c>
      <c r="N46" s="580">
        <v>21</v>
      </c>
      <c r="O46" s="540">
        <v>16</v>
      </c>
      <c r="P46" s="541" t="s">
        <v>140</v>
      </c>
    </row>
    <row r="47" spans="1:16" s="541" customFormat="1" ht="11.25" customHeight="1">
      <c r="A47" s="533">
        <v>29</v>
      </c>
      <c r="B47" s="533" t="s">
        <v>138</v>
      </c>
      <c r="C47" s="533" t="s">
        <v>150</v>
      </c>
      <c r="D47" s="534" t="s">
        <v>1753</v>
      </c>
      <c r="E47" s="535" t="s">
        <v>1754</v>
      </c>
      <c r="F47" s="533" t="s">
        <v>8</v>
      </c>
      <c r="G47" s="536">
        <v>2</v>
      </c>
      <c r="H47" s="608">
        <v>0</v>
      </c>
      <c r="I47" s="537">
        <f t="shared" si="3"/>
        <v>0</v>
      </c>
      <c r="J47" s="538">
        <v>0</v>
      </c>
      <c r="K47" s="536">
        <f t="shared" si="4"/>
        <v>0</v>
      </c>
      <c r="L47" s="538">
        <v>0</v>
      </c>
      <c r="M47" s="536">
        <f t="shared" si="5"/>
        <v>0</v>
      </c>
      <c r="N47" s="580">
        <v>21</v>
      </c>
      <c r="O47" s="540">
        <v>16</v>
      </c>
      <c r="P47" s="541" t="s">
        <v>140</v>
      </c>
    </row>
    <row r="48" spans="1:16" s="541" customFormat="1" ht="11.25" customHeight="1">
      <c r="A48" s="533">
        <v>30</v>
      </c>
      <c r="B48" s="533" t="s">
        <v>138</v>
      </c>
      <c r="C48" s="533" t="s">
        <v>150</v>
      </c>
      <c r="D48" s="534" t="s">
        <v>1755</v>
      </c>
      <c r="E48" s="535" t="s">
        <v>1756</v>
      </c>
      <c r="F48" s="533" t="s">
        <v>8</v>
      </c>
      <c r="G48" s="536">
        <v>1</v>
      </c>
      <c r="H48" s="608">
        <v>0</v>
      </c>
      <c r="I48" s="537">
        <f t="shared" si="3"/>
        <v>0</v>
      </c>
      <c r="J48" s="538">
        <v>0</v>
      </c>
      <c r="K48" s="536">
        <f t="shared" si="4"/>
        <v>0</v>
      </c>
      <c r="L48" s="538">
        <v>0</v>
      </c>
      <c r="M48" s="536">
        <f t="shared" si="5"/>
        <v>0</v>
      </c>
      <c r="N48" s="580">
        <v>21</v>
      </c>
      <c r="O48" s="540">
        <v>16</v>
      </c>
      <c r="P48" s="541" t="s">
        <v>140</v>
      </c>
    </row>
    <row r="49" spans="1:16" s="541" customFormat="1" ht="11.25" customHeight="1">
      <c r="A49" s="533">
        <v>31</v>
      </c>
      <c r="B49" s="533" t="s">
        <v>138</v>
      </c>
      <c r="C49" s="533" t="s">
        <v>150</v>
      </c>
      <c r="D49" s="534" t="s">
        <v>1757</v>
      </c>
      <c r="E49" s="535" t="s">
        <v>1758</v>
      </c>
      <c r="F49" s="533" t="s">
        <v>8</v>
      </c>
      <c r="G49" s="536">
        <v>1</v>
      </c>
      <c r="H49" s="608">
        <v>0</v>
      </c>
      <c r="I49" s="537">
        <f t="shared" si="3"/>
        <v>0</v>
      </c>
      <c r="J49" s="538">
        <v>0</v>
      </c>
      <c r="K49" s="536">
        <f t="shared" si="4"/>
        <v>0</v>
      </c>
      <c r="L49" s="538">
        <v>0</v>
      </c>
      <c r="M49" s="536">
        <f t="shared" si="5"/>
        <v>0</v>
      </c>
      <c r="N49" s="580">
        <v>21</v>
      </c>
      <c r="O49" s="540">
        <v>16</v>
      </c>
      <c r="P49" s="541" t="s">
        <v>140</v>
      </c>
    </row>
    <row r="50" spans="1:16" s="541" customFormat="1" ht="11.25" customHeight="1">
      <c r="A50" s="533">
        <v>32</v>
      </c>
      <c r="B50" s="533" t="s">
        <v>138</v>
      </c>
      <c r="C50" s="533" t="s">
        <v>150</v>
      </c>
      <c r="D50" s="534" t="s">
        <v>1759</v>
      </c>
      <c r="E50" s="535" t="s">
        <v>1760</v>
      </c>
      <c r="F50" s="533" t="s">
        <v>8</v>
      </c>
      <c r="G50" s="536">
        <v>2</v>
      </c>
      <c r="H50" s="608">
        <v>0</v>
      </c>
      <c r="I50" s="537">
        <f t="shared" si="3"/>
        <v>0</v>
      </c>
      <c r="J50" s="538">
        <v>0</v>
      </c>
      <c r="K50" s="536">
        <f t="shared" si="4"/>
        <v>0</v>
      </c>
      <c r="L50" s="538">
        <v>0</v>
      </c>
      <c r="M50" s="536">
        <f t="shared" si="5"/>
        <v>0</v>
      </c>
      <c r="N50" s="580">
        <v>21</v>
      </c>
      <c r="O50" s="540">
        <v>16</v>
      </c>
      <c r="P50" s="541" t="s">
        <v>140</v>
      </c>
    </row>
    <row r="51" spans="1:16" s="541" customFormat="1" ht="11.25" customHeight="1">
      <c r="A51" s="533">
        <v>33</v>
      </c>
      <c r="B51" s="533" t="s">
        <v>138</v>
      </c>
      <c r="C51" s="533" t="s">
        <v>150</v>
      </c>
      <c r="D51" s="534" t="s">
        <v>1761</v>
      </c>
      <c r="E51" s="535" t="s">
        <v>1762</v>
      </c>
      <c r="F51" s="533" t="s">
        <v>8</v>
      </c>
      <c r="G51" s="536">
        <v>6</v>
      </c>
      <c r="H51" s="608">
        <v>0</v>
      </c>
      <c r="I51" s="537">
        <f t="shared" si="3"/>
        <v>0</v>
      </c>
      <c r="J51" s="538">
        <v>0</v>
      </c>
      <c r="K51" s="536">
        <f t="shared" si="4"/>
        <v>0</v>
      </c>
      <c r="L51" s="538">
        <v>0</v>
      </c>
      <c r="M51" s="536">
        <f t="shared" si="5"/>
        <v>0</v>
      </c>
      <c r="N51" s="580">
        <v>21</v>
      </c>
      <c r="O51" s="540">
        <v>16</v>
      </c>
      <c r="P51" s="541" t="s">
        <v>140</v>
      </c>
    </row>
    <row r="52" spans="1:16" s="541" customFormat="1" ht="22.5" customHeight="1">
      <c r="A52" s="533">
        <v>34</v>
      </c>
      <c r="B52" s="533" t="s">
        <v>138</v>
      </c>
      <c r="C52" s="533" t="s">
        <v>150</v>
      </c>
      <c r="D52" s="534" t="s">
        <v>1763</v>
      </c>
      <c r="E52" s="535" t="s">
        <v>1764</v>
      </c>
      <c r="F52" s="533" t="s">
        <v>8</v>
      </c>
      <c r="G52" s="536">
        <v>8</v>
      </c>
      <c r="H52" s="608">
        <v>0</v>
      </c>
      <c r="I52" s="537">
        <f t="shared" si="3"/>
        <v>0</v>
      </c>
      <c r="J52" s="538">
        <v>0</v>
      </c>
      <c r="K52" s="536">
        <f t="shared" si="4"/>
        <v>0</v>
      </c>
      <c r="L52" s="538">
        <v>0</v>
      </c>
      <c r="M52" s="536">
        <f t="shared" si="5"/>
        <v>0</v>
      </c>
      <c r="N52" s="580">
        <v>21</v>
      </c>
      <c r="O52" s="540">
        <v>16</v>
      </c>
      <c r="P52" s="541" t="s">
        <v>140</v>
      </c>
    </row>
    <row r="53" spans="1:16" s="563" customFormat="1" ht="11.25" customHeight="1">
      <c r="A53" s="555">
        <v>35</v>
      </c>
      <c r="B53" s="555" t="s">
        <v>141</v>
      </c>
      <c r="C53" s="555" t="s">
        <v>142</v>
      </c>
      <c r="D53" s="556" t="s">
        <v>1765</v>
      </c>
      <c r="E53" s="557" t="s">
        <v>1766</v>
      </c>
      <c r="F53" s="555" t="s">
        <v>8</v>
      </c>
      <c r="G53" s="558">
        <v>2</v>
      </c>
      <c r="H53" s="609">
        <v>0</v>
      </c>
      <c r="I53" s="559">
        <f t="shared" si="3"/>
        <v>0</v>
      </c>
      <c r="J53" s="560">
        <v>0</v>
      </c>
      <c r="K53" s="558">
        <f t="shared" si="4"/>
        <v>0</v>
      </c>
      <c r="L53" s="560">
        <v>0</v>
      </c>
      <c r="M53" s="558">
        <f t="shared" si="5"/>
        <v>0</v>
      </c>
      <c r="N53" s="582">
        <v>21</v>
      </c>
      <c r="O53" s="562">
        <v>32</v>
      </c>
      <c r="P53" s="563" t="s">
        <v>140</v>
      </c>
    </row>
    <row r="54" spans="1:16" s="563" customFormat="1" ht="11.25" customHeight="1">
      <c r="A54" s="555">
        <v>36</v>
      </c>
      <c r="B54" s="555" t="s">
        <v>141</v>
      </c>
      <c r="C54" s="555" t="s">
        <v>142</v>
      </c>
      <c r="D54" s="556" t="s">
        <v>1767</v>
      </c>
      <c r="E54" s="557" t="s">
        <v>1768</v>
      </c>
      <c r="F54" s="555" t="s">
        <v>8</v>
      </c>
      <c r="G54" s="558">
        <v>10</v>
      </c>
      <c r="H54" s="609">
        <v>0</v>
      </c>
      <c r="I54" s="559">
        <f t="shared" si="3"/>
        <v>0</v>
      </c>
      <c r="J54" s="560">
        <v>0</v>
      </c>
      <c r="K54" s="558">
        <f t="shared" si="4"/>
        <v>0</v>
      </c>
      <c r="L54" s="560">
        <v>0</v>
      </c>
      <c r="M54" s="558">
        <f t="shared" si="5"/>
        <v>0</v>
      </c>
      <c r="N54" s="582">
        <v>21</v>
      </c>
      <c r="O54" s="562">
        <v>32</v>
      </c>
      <c r="P54" s="563" t="s">
        <v>140</v>
      </c>
    </row>
    <row r="55" spans="1:16" s="541" customFormat="1" ht="11.25" customHeight="1">
      <c r="A55" s="533">
        <v>37</v>
      </c>
      <c r="B55" s="533" t="s">
        <v>138</v>
      </c>
      <c r="C55" s="533" t="s">
        <v>150</v>
      </c>
      <c r="D55" s="534" t="s">
        <v>168</v>
      </c>
      <c r="E55" s="535" t="s">
        <v>169</v>
      </c>
      <c r="F55" s="533" t="s">
        <v>8</v>
      </c>
      <c r="G55" s="536">
        <v>1</v>
      </c>
      <c r="H55" s="608">
        <v>0</v>
      </c>
      <c r="I55" s="537">
        <f t="shared" si="3"/>
        <v>0</v>
      </c>
      <c r="J55" s="538">
        <v>0</v>
      </c>
      <c r="K55" s="536">
        <f t="shared" si="4"/>
        <v>0</v>
      </c>
      <c r="L55" s="538">
        <v>0</v>
      </c>
      <c r="M55" s="536">
        <f t="shared" si="5"/>
        <v>0</v>
      </c>
      <c r="N55" s="580">
        <v>21</v>
      </c>
      <c r="O55" s="540">
        <v>16</v>
      </c>
      <c r="P55" s="541" t="s">
        <v>140</v>
      </c>
    </row>
    <row r="56" spans="1:16" s="541" customFormat="1" ht="11.25" customHeight="1">
      <c r="A56" s="533">
        <v>38</v>
      </c>
      <c r="B56" s="533" t="s">
        <v>138</v>
      </c>
      <c r="C56" s="533" t="s">
        <v>150</v>
      </c>
      <c r="D56" s="534" t="s">
        <v>170</v>
      </c>
      <c r="E56" s="535" t="s">
        <v>171</v>
      </c>
      <c r="F56" s="533" t="s">
        <v>8</v>
      </c>
      <c r="G56" s="536">
        <v>4</v>
      </c>
      <c r="H56" s="608">
        <v>0</v>
      </c>
      <c r="I56" s="537">
        <f t="shared" si="3"/>
        <v>0</v>
      </c>
      <c r="J56" s="538">
        <v>0</v>
      </c>
      <c r="K56" s="536">
        <f t="shared" si="4"/>
        <v>0</v>
      </c>
      <c r="L56" s="538">
        <v>0</v>
      </c>
      <c r="M56" s="536">
        <f t="shared" si="5"/>
        <v>0</v>
      </c>
      <c r="N56" s="580">
        <v>21</v>
      </c>
      <c r="O56" s="540">
        <v>16</v>
      </c>
      <c r="P56" s="541" t="s">
        <v>140</v>
      </c>
    </row>
    <row r="57" spans="1:16" s="541" customFormat="1" ht="11.25" customHeight="1">
      <c r="A57" s="533">
        <v>39</v>
      </c>
      <c r="B57" s="533" t="s">
        <v>138</v>
      </c>
      <c r="C57" s="533" t="s">
        <v>150</v>
      </c>
      <c r="D57" s="534" t="s">
        <v>1769</v>
      </c>
      <c r="E57" s="535" t="s">
        <v>1770</v>
      </c>
      <c r="F57" s="533" t="s">
        <v>8</v>
      </c>
      <c r="G57" s="536">
        <v>1</v>
      </c>
      <c r="H57" s="608">
        <v>0</v>
      </c>
      <c r="I57" s="537">
        <f t="shared" si="3"/>
        <v>0</v>
      </c>
      <c r="J57" s="538">
        <v>0</v>
      </c>
      <c r="K57" s="536">
        <f t="shared" si="4"/>
        <v>0</v>
      </c>
      <c r="L57" s="538">
        <v>0</v>
      </c>
      <c r="M57" s="536">
        <f t="shared" si="5"/>
        <v>0</v>
      </c>
      <c r="N57" s="580">
        <v>21</v>
      </c>
      <c r="O57" s="540">
        <v>16</v>
      </c>
      <c r="P57" s="541" t="s">
        <v>140</v>
      </c>
    </row>
    <row r="58" spans="1:16" s="541" customFormat="1" ht="11.25" customHeight="1">
      <c r="A58" s="533">
        <v>40</v>
      </c>
      <c r="B58" s="533" t="s">
        <v>138</v>
      </c>
      <c r="C58" s="533" t="s">
        <v>150</v>
      </c>
      <c r="D58" s="534" t="s">
        <v>173</v>
      </c>
      <c r="E58" s="535" t="s">
        <v>174</v>
      </c>
      <c r="F58" s="533" t="s">
        <v>15</v>
      </c>
      <c r="G58" s="536">
        <v>107</v>
      </c>
      <c r="H58" s="608">
        <v>0</v>
      </c>
      <c r="I58" s="537">
        <f t="shared" si="3"/>
        <v>0</v>
      </c>
      <c r="J58" s="538">
        <v>0</v>
      </c>
      <c r="K58" s="536">
        <f t="shared" si="4"/>
        <v>0</v>
      </c>
      <c r="L58" s="538">
        <v>0</v>
      </c>
      <c r="M58" s="536">
        <f t="shared" si="5"/>
        <v>0</v>
      </c>
      <c r="N58" s="580">
        <v>21</v>
      </c>
      <c r="O58" s="540">
        <v>16</v>
      </c>
      <c r="P58" s="541" t="s">
        <v>140</v>
      </c>
    </row>
    <row r="59" spans="1:16" s="541" customFormat="1" ht="11.25" customHeight="1">
      <c r="A59" s="533">
        <v>41</v>
      </c>
      <c r="B59" s="533" t="s">
        <v>138</v>
      </c>
      <c r="C59" s="533" t="s">
        <v>150</v>
      </c>
      <c r="D59" s="534" t="s">
        <v>175</v>
      </c>
      <c r="E59" s="535" t="s">
        <v>176</v>
      </c>
      <c r="F59" s="533" t="s">
        <v>15</v>
      </c>
      <c r="G59" s="536">
        <v>183</v>
      </c>
      <c r="H59" s="608">
        <v>0</v>
      </c>
      <c r="I59" s="537">
        <f t="shared" si="3"/>
        <v>0</v>
      </c>
      <c r="J59" s="538">
        <v>0</v>
      </c>
      <c r="K59" s="536">
        <f t="shared" si="4"/>
        <v>0</v>
      </c>
      <c r="L59" s="538">
        <v>0</v>
      </c>
      <c r="M59" s="536">
        <f t="shared" si="5"/>
        <v>0</v>
      </c>
      <c r="N59" s="580">
        <v>21</v>
      </c>
      <c r="O59" s="540">
        <v>16</v>
      </c>
      <c r="P59" s="541" t="s">
        <v>140</v>
      </c>
    </row>
    <row r="60" spans="1:16" s="541" customFormat="1" ht="11.25" customHeight="1">
      <c r="A60" s="533">
        <v>42</v>
      </c>
      <c r="B60" s="533" t="s">
        <v>138</v>
      </c>
      <c r="C60" s="533" t="s">
        <v>150</v>
      </c>
      <c r="D60" s="534" t="s">
        <v>177</v>
      </c>
      <c r="E60" s="535" t="s">
        <v>178</v>
      </c>
      <c r="F60" s="533" t="s">
        <v>15</v>
      </c>
      <c r="G60" s="536">
        <v>30</v>
      </c>
      <c r="H60" s="608">
        <v>0</v>
      </c>
      <c r="I60" s="537">
        <f t="shared" si="3"/>
        <v>0</v>
      </c>
      <c r="J60" s="538">
        <v>0</v>
      </c>
      <c r="K60" s="536">
        <f t="shared" si="4"/>
        <v>0</v>
      </c>
      <c r="L60" s="538">
        <v>0</v>
      </c>
      <c r="M60" s="536">
        <f t="shared" si="5"/>
        <v>0</v>
      </c>
      <c r="N60" s="580">
        <v>21</v>
      </c>
      <c r="O60" s="540">
        <v>16</v>
      </c>
      <c r="P60" s="541" t="s">
        <v>140</v>
      </c>
    </row>
    <row r="61" spans="1:16" s="541" customFormat="1" ht="11.25" customHeight="1">
      <c r="A61" s="533">
        <v>43</v>
      </c>
      <c r="B61" s="533" t="s">
        <v>138</v>
      </c>
      <c r="C61" s="533" t="s">
        <v>150</v>
      </c>
      <c r="D61" s="534" t="s">
        <v>179</v>
      </c>
      <c r="E61" s="535" t="s">
        <v>180</v>
      </c>
      <c r="F61" s="533" t="s">
        <v>15</v>
      </c>
      <c r="G61" s="536">
        <v>108</v>
      </c>
      <c r="H61" s="608">
        <v>0</v>
      </c>
      <c r="I61" s="537">
        <f t="shared" si="3"/>
        <v>0</v>
      </c>
      <c r="J61" s="538">
        <v>0</v>
      </c>
      <c r="K61" s="536">
        <f t="shared" si="4"/>
        <v>0</v>
      </c>
      <c r="L61" s="538">
        <v>0</v>
      </c>
      <c r="M61" s="536">
        <f t="shared" si="5"/>
        <v>0</v>
      </c>
      <c r="N61" s="580">
        <v>21</v>
      </c>
      <c r="O61" s="540">
        <v>16</v>
      </c>
      <c r="P61" s="541" t="s">
        <v>140</v>
      </c>
    </row>
    <row r="62" spans="1:16" s="541" customFormat="1" ht="11.25" customHeight="1">
      <c r="A62" s="533">
        <v>44</v>
      </c>
      <c r="B62" s="533" t="s">
        <v>138</v>
      </c>
      <c r="C62" s="533" t="s">
        <v>150</v>
      </c>
      <c r="D62" s="534" t="s">
        <v>181</v>
      </c>
      <c r="E62" s="535" t="s">
        <v>182</v>
      </c>
      <c r="F62" s="533" t="s">
        <v>25</v>
      </c>
      <c r="G62" s="536">
        <v>1.272</v>
      </c>
      <c r="H62" s="608">
        <v>0</v>
      </c>
      <c r="I62" s="537">
        <f t="shared" si="3"/>
        <v>0</v>
      </c>
      <c r="J62" s="538">
        <v>0</v>
      </c>
      <c r="K62" s="536">
        <f t="shared" si="4"/>
        <v>0</v>
      </c>
      <c r="L62" s="538">
        <v>0</v>
      </c>
      <c r="M62" s="536">
        <f t="shared" si="5"/>
        <v>0</v>
      </c>
      <c r="N62" s="580">
        <v>21</v>
      </c>
      <c r="O62" s="540">
        <v>16</v>
      </c>
      <c r="P62" s="541" t="s">
        <v>140</v>
      </c>
    </row>
    <row r="63" spans="2:16" s="529" customFormat="1" ht="11.25" customHeight="1">
      <c r="B63" s="530" t="s">
        <v>131</v>
      </c>
      <c r="D63" s="529" t="s">
        <v>183</v>
      </c>
      <c r="E63" s="529" t="s">
        <v>184</v>
      </c>
      <c r="H63" s="579"/>
      <c r="I63" s="531">
        <f>SUM(I64:I118)</f>
        <v>0</v>
      </c>
      <c r="K63" s="532">
        <f>SUM(K64:K118)</f>
        <v>0</v>
      </c>
      <c r="M63" s="532">
        <f>SUM(M64:M118)</f>
        <v>0</v>
      </c>
      <c r="N63" s="579"/>
      <c r="P63" s="529" t="s">
        <v>137</v>
      </c>
    </row>
    <row r="64" spans="1:16" s="541" customFormat="1" ht="11.25" customHeight="1">
      <c r="A64" s="533">
        <v>45</v>
      </c>
      <c r="B64" s="533" t="s">
        <v>138</v>
      </c>
      <c r="C64" s="533" t="s">
        <v>150</v>
      </c>
      <c r="D64" s="534" t="s">
        <v>186</v>
      </c>
      <c r="E64" s="535" t="s">
        <v>187</v>
      </c>
      <c r="F64" s="533" t="s">
        <v>15</v>
      </c>
      <c r="G64" s="536">
        <v>18</v>
      </c>
      <c r="H64" s="608">
        <v>0</v>
      </c>
      <c r="I64" s="537">
        <f aca="true" t="shared" si="6" ref="I64:I118">ROUND(G64*H64,2)</f>
        <v>0</v>
      </c>
      <c r="J64" s="538">
        <v>0</v>
      </c>
      <c r="K64" s="536">
        <f aca="true" t="shared" si="7" ref="K64:K118">G64*J64</f>
        <v>0</v>
      </c>
      <c r="L64" s="538">
        <v>0</v>
      </c>
      <c r="M64" s="536">
        <f aca="true" t="shared" si="8" ref="M64:M118">G64*L64</f>
        <v>0</v>
      </c>
      <c r="N64" s="580">
        <v>21</v>
      </c>
      <c r="O64" s="540">
        <v>16</v>
      </c>
      <c r="P64" s="541" t="s">
        <v>140</v>
      </c>
    </row>
    <row r="65" spans="1:16" s="541" customFormat="1" ht="11.25" customHeight="1">
      <c r="A65" s="533">
        <v>46</v>
      </c>
      <c r="B65" s="533" t="s">
        <v>138</v>
      </c>
      <c r="C65" s="533" t="s">
        <v>150</v>
      </c>
      <c r="D65" s="534" t="s">
        <v>188</v>
      </c>
      <c r="E65" s="535" t="s">
        <v>189</v>
      </c>
      <c r="F65" s="533" t="s">
        <v>15</v>
      </c>
      <c r="G65" s="536">
        <v>54</v>
      </c>
      <c r="H65" s="608">
        <v>0</v>
      </c>
      <c r="I65" s="537">
        <f t="shared" si="6"/>
        <v>0</v>
      </c>
      <c r="J65" s="538">
        <v>0</v>
      </c>
      <c r="K65" s="536">
        <f t="shared" si="7"/>
        <v>0</v>
      </c>
      <c r="L65" s="538">
        <v>0</v>
      </c>
      <c r="M65" s="536">
        <f t="shared" si="8"/>
        <v>0</v>
      </c>
      <c r="N65" s="580">
        <v>21</v>
      </c>
      <c r="O65" s="540">
        <v>16</v>
      </c>
      <c r="P65" s="541" t="s">
        <v>140</v>
      </c>
    </row>
    <row r="66" spans="1:16" s="541" customFormat="1" ht="11.25" customHeight="1">
      <c r="A66" s="533">
        <v>47</v>
      </c>
      <c r="B66" s="533" t="s">
        <v>138</v>
      </c>
      <c r="C66" s="533" t="s">
        <v>150</v>
      </c>
      <c r="D66" s="534" t="s">
        <v>1771</v>
      </c>
      <c r="E66" s="535" t="s">
        <v>1772</v>
      </c>
      <c r="F66" s="533" t="s">
        <v>15</v>
      </c>
      <c r="G66" s="536">
        <v>84</v>
      </c>
      <c r="H66" s="608">
        <v>0</v>
      </c>
      <c r="I66" s="537">
        <f t="shared" si="6"/>
        <v>0</v>
      </c>
      <c r="J66" s="538">
        <v>0</v>
      </c>
      <c r="K66" s="536">
        <f t="shared" si="7"/>
        <v>0</v>
      </c>
      <c r="L66" s="538">
        <v>0</v>
      </c>
      <c r="M66" s="536">
        <f t="shared" si="8"/>
        <v>0</v>
      </c>
      <c r="N66" s="580">
        <v>21</v>
      </c>
      <c r="O66" s="540">
        <v>16</v>
      </c>
      <c r="P66" s="541" t="s">
        <v>140</v>
      </c>
    </row>
    <row r="67" spans="1:16" s="541" customFormat="1" ht="11.25" customHeight="1">
      <c r="A67" s="533">
        <v>48</v>
      </c>
      <c r="B67" s="533" t="s">
        <v>138</v>
      </c>
      <c r="C67" s="533" t="s">
        <v>150</v>
      </c>
      <c r="D67" s="534" t="s">
        <v>1773</v>
      </c>
      <c r="E67" s="535" t="s">
        <v>1774</v>
      </c>
      <c r="F67" s="533" t="s">
        <v>15</v>
      </c>
      <c r="G67" s="536">
        <v>54</v>
      </c>
      <c r="H67" s="608">
        <v>0</v>
      </c>
      <c r="I67" s="537">
        <f t="shared" si="6"/>
        <v>0</v>
      </c>
      <c r="J67" s="538">
        <v>0</v>
      </c>
      <c r="K67" s="536">
        <f t="shared" si="7"/>
        <v>0</v>
      </c>
      <c r="L67" s="538">
        <v>0</v>
      </c>
      <c r="M67" s="536">
        <f t="shared" si="8"/>
        <v>0</v>
      </c>
      <c r="N67" s="580">
        <v>21</v>
      </c>
      <c r="O67" s="540">
        <v>16</v>
      </c>
      <c r="P67" s="541" t="s">
        <v>140</v>
      </c>
    </row>
    <row r="68" spans="1:16" s="541" customFormat="1" ht="11.25" customHeight="1">
      <c r="A68" s="533">
        <v>49</v>
      </c>
      <c r="B68" s="533" t="s">
        <v>138</v>
      </c>
      <c r="C68" s="533" t="s">
        <v>150</v>
      </c>
      <c r="D68" s="534" t="s">
        <v>1775</v>
      </c>
      <c r="E68" s="535" t="s">
        <v>1776</v>
      </c>
      <c r="F68" s="533" t="s">
        <v>15</v>
      </c>
      <c r="G68" s="536">
        <v>9</v>
      </c>
      <c r="H68" s="608">
        <v>0</v>
      </c>
      <c r="I68" s="537">
        <f t="shared" si="6"/>
        <v>0</v>
      </c>
      <c r="J68" s="538">
        <v>0</v>
      </c>
      <c r="K68" s="536">
        <f t="shared" si="7"/>
        <v>0</v>
      </c>
      <c r="L68" s="538">
        <v>0</v>
      </c>
      <c r="M68" s="536">
        <f t="shared" si="8"/>
        <v>0</v>
      </c>
      <c r="N68" s="580">
        <v>21</v>
      </c>
      <c r="O68" s="540">
        <v>16</v>
      </c>
      <c r="P68" s="541" t="s">
        <v>140</v>
      </c>
    </row>
    <row r="69" spans="1:16" s="541" customFormat="1" ht="11.25" customHeight="1">
      <c r="A69" s="533">
        <v>50</v>
      </c>
      <c r="B69" s="533" t="s">
        <v>138</v>
      </c>
      <c r="C69" s="533" t="s">
        <v>150</v>
      </c>
      <c r="D69" s="534" t="s">
        <v>190</v>
      </c>
      <c r="E69" s="535" t="s">
        <v>191</v>
      </c>
      <c r="F69" s="533" t="s">
        <v>15</v>
      </c>
      <c r="G69" s="536">
        <v>6</v>
      </c>
      <c r="H69" s="608">
        <v>0</v>
      </c>
      <c r="I69" s="537">
        <f t="shared" si="6"/>
        <v>0</v>
      </c>
      <c r="J69" s="538">
        <v>0</v>
      </c>
      <c r="K69" s="536">
        <f t="shared" si="7"/>
        <v>0</v>
      </c>
      <c r="L69" s="538">
        <v>0</v>
      </c>
      <c r="M69" s="536">
        <f t="shared" si="8"/>
        <v>0</v>
      </c>
      <c r="N69" s="580">
        <v>21</v>
      </c>
      <c r="O69" s="540">
        <v>16</v>
      </c>
      <c r="P69" s="541" t="s">
        <v>140</v>
      </c>
    </row>
    <row r="70" spans="1:16" s="541" customFormat="1" ht="11.25" customHeight="1">
      <c r="A70" s="533">
        <v>51</v>
      </c>
      <c r="B70" s="533" t="s">
        <v>138</v>
      </c>
      <c r="C70" s="533" t="s">
        <v>150</v>
      </c>
      <c r="D70" s="534" t="s">
        <v>1777</v>
      </c>
      <c r="E70" s="535" t="s">
        <v>1778</v>
      </c>
      <c r="F70" s="533" t="s">
        <v>15</v>
      </c>
      <c r="G70" s="536">
        <v>84</v>
      </c>
      <c r="H70" s="608">
        <v>0</v>
      </c>
      <c r="I70" s="537">
        <f t="shared" si="6"/>
        <v>0</v>
      </c>
      <c r="J70" s="538">
        <v>0</v>
      </c>
      <c r="K70" s="536">
        <f t="shared" si="7"/>
        <v>0</v>
      </c>
      <c r="L70" s="538">
        <v>0</v>
      </c>
      <c r="M70" s="536">
        <f t="shared" si="8"/>
        <v>0</v>
      </c>
      <c r="N70" s="580">
        <v>21</v>
      </c>
      <c r="O70" s="540">
        <v>16</v>
      </c>
      <c r="P70" s="541" t="s">
        <v>140</v>
      </c>
    </row>
    <row r="71" spans="1:16" s="541" customFormat="1" ht="11.25" customHeight="1">
      <c r="A71" s="533">
        <v>52</v>
      </c>
      <c r="B71" s="533" t="s">
        <v>138</v>
      </c>
      <c r="C71" s="533" t="s">
        <v>150</v>
      </c>
      <c r="D71" s="534" t="s">
        <v>1779</v>
      </c>
      <c r="E71" s="535" t="s">
        <v>1780</v>
      </c>
      <c r="F71" s="533" t="s">
        <v>15</v>
      </c>
      <c r="G71" s="536">
        <v>204</v>
      </c>
      <c r="H71" s="608">
        <v>0</v>
      </c>
      <c r="I71" s="537">
        <f t="shared" si="6"/>
        <v>0</v>
      </c>
      <c r="J71" s="538">
        <v>0</v>
      </c>
      <c r="K71" s="536">
        <f t="shared" si="7"/>
        <v>0</v>
      </c>
      <c r="L71" s="538">
        <v>0</v>
      </c>
      <c r="M71" s="536">
        <f t="shared" si="8"/>
        <v>0</v>
      </c>
      <c r="N71" s="580">
        <v>21</v>
      </c>
      <c r="O71" s="540">
        <v>16</v>
      </c>
      <c r="P71" s="541" t="s">
        <v>140</v>
      </c>
    </row>
    <row r="72" spans="1:16" s="541" customFormat="1" ht="11.25" customHeight="1">
      <c r="A72" s="533">
        <v>53</v>
      </c>
      <c r="B72" s="533" t="s">
        <v>138</v>
      </c>
      <c r="C72" s="533" t="s">
        <v>150</v>
      </c>
      <c r="D72" s="534" t="s">
        <v>1781</v>
      </c>
      <c r="E72" s="535" t="s">
        <v>1782</v>
      </c>
      <c r="F72" s="533" t="s">
        <v>15</v>
      </c>
      <c r="G72" s="536">
        <v>96</v>
      </c>
      <c r="H72" s="608">
        <v>0</v>
      </c>
      <c r="I72" s="537">
        <f t="shared" si="6"/>
        <v>0</v>
      </c>
      <c r="J72" s="538">
        <v>0</v>
      </c>
      <c r="K72" s="536">
        <f t="shared" si="7"/>
        <v>0</v>
      </c>
      <c r="L72" s="538">
        <v>0</v>
      </c>
      <c r="M72" s="536">
        <f t="shared" si="8"/>
        <v>0</v>
      </c>
      <c r="N72" s="580">
        <v>21</v>
      </c>
      <c r="O72" s="540">
        <v>16</v>
      </c>
      <c r="P72" s="541" t="s">
        <v>140</v>
      </c>
    </row>
    <row r="73" spans="1:16" s="541" customFormat="1" ht="11.25" customHeight="1">
      <c r="A73" s="533">
        <v>54</v>
      </c>
      <c r="B73" s="533" t="s">
        <v>138</v>
      </c>
      <c r="C73" s="533" t="s">
        <v>150</v>
      </c>
      <c r="D73" s="534" t="s">
        <v>1783</v>
      </c>
      <c r="E73" s="535" t="s">
        <v>1784</v>
      </c>
      <c r="F73" s="533" t="s">
        <v>15</v>
      </c>
      <c r="G73" s="536">
        <v>60</v>
      </c>
      <c r="H73" s="608">
        <v>0</v>
      </c>
      <c r="I73" s="537">
        <f t="shared" si="6"/>
        <v>0</v>
      </c>
      <c r="J73" s="538">
        <v>0</v>
      </c>
      <c r="K73" s="536">
        <f t="shared" si="7"/>
        <v>0</v>
      </c>
      <c r="L73" s="538">
        <v>0</v>
      </c>
      <c r="M73" s="536">
        <f t="shared" si="8"/>
        <v>0</v>
      </c>
      <c r="N73" s="580">
        <v>21</v>
      </c>
      <c r="O73" s="540">
        <v>16</v>
      </c>
      <c r="P73" s="541" t="s">
        <v>140</v>
      </c>
    </row>
    <row r="74" spans="1:16" s="541" customFormat="1" ht="11.25" customHeight="1">
      <c r="A74" s="533">
        <v>55</v>
      </c>
      <c r="B74" s="533" t="s">
        <v>138</v>
      </c>
      <c r="C74" s="533" t="s">
        <v>150</v>
      </c>
      <c r="D74" s="534" t="s">
        <v>1785</v>
      </c>
      <c r="E74" s="535" t="s">
        <v>1786</v>
      </c>
      <c r="F74" s="533" t="s">
        <v>15</v>
      </c>
      <c r="G74" s="536">
        <v>192</v>
      </c>
      <c r="H74" s="608">
        <v>0</v>
      </c>
      <c r="I74" s="537">
        <f t="shared" si="6"/>
        <v>0</v>
      </c>
      <c r="J74" s="538">
        <v>0</v>
      </c>
      <c r="K74" s="536">
        <f t="shared" si="7"/>
        <v>0</v>
      </c>
      <c r="L74" s="538">
        <v>0</v>
      </c>
      <c r="M74" s="536">
        <f t="shared" si="8"/>
        <v>0</v>
      </c>
      <c r="N74" s="580">
        <v>21</v>
      </c>
      <c r="O74" s="540">
        <v>16</v>
      </c>
      <c r="P74" s="541" t="s">
        <v>140</v>
      </c>
    </row>
    <row r="75" spans="1:16" s="541" customFormat="1" ht="11.25" customHeight="1">
      <c r="A75" s="533">
        <v>56</v>
      </c>
      <c r="B75" s="533" t="s">
        <v>138</v>
      </c>
      <c r="C75" s="533" t="s">
        <v>150</v>
      </c>
      <c r="D75" s="534" t="s">
        <v>1787</v>
      </c>
      <c r="E75" s="535" t="s">
        <v>1788</v>
      </c>
      <c r="F75" s="533" t="s">
        <v>15</v>
      </c>
      <c r="G75" s="536">
        <v>6</v>
      </c>
      <c r="H75" s="608">
        <v>0</v>
      </c>
      <c r="I75" s="537">
        <f t="shared" si="6"/>
        <v>0</v>
      </c>
      <c r="J75" s="538">
        <v>0</v>
      </c>
      <c r="K75" s="536">
        <f t="shared" si="7"/>
        <v>0</v>
      </c>
      <c r="L75" s="538">
        <v>0</v>
      </c>
      <c r="M75" s="536">
        <f t="shared" si="8"/>
        <v>0</v>
      </c>
      <c r="N75" s="580">
        <v>21</v>
      </c>
      <c r="O75" s="540">
        <v>16</v>
      </c>
      <c r="P75" s="541" t="s">
        <v>140</v>
      </c>
    </row>
    <row r="76" spans="1:16" s="541" customFormat="1" ht="11.25" customHeight="1">
      <c r="A76" s="533">
        <v>57</v>
      </c>
      <c r="B76" s="533" t="s">
        <v>138</v>
      </c>
      <c r="C76" s="533" t="s">
        <v>150</v>
      </c>
      <c r="D76" s="534" t="s">
        <v>1789</v>
      </c>
      <c r="E76" s="535" t="s">
        <v>1790</v>
      </c>
      <c r="F76" s="533" t="s">
        <v>15</v>
      </c>
      <c r="G76" s="536">
        <v>120</v>
      </c>
      <c r="H76" s="608">
        <v>0</v>
      </c>
      <c r="I76" s="537">
        <f t="shared" si="6"/>
        <v>0</v>
      </c>
      <c r="J76" s="538">
        <v>0</v>
      </c>
      <c r="K76" s="536">
        <f t="shared" si="7"/>
        <v>0</v>
      </c>
      <c r="L76" s="538">
        <v>0</v>
      </c>
      <c r="M76" s="536">
        <f t="shared" si="8"/>
        <v>0</v>
      </c>
      <c r="N76" s="580">
        <v>21</v>
      </c>
      <c r="O76" s="540">
        <v>16</v>
      </c>
      <c r="P76" s="541" t="s">
        <v>140</v>
      </c>
    </row>
    <row r="77" spans="1:16" s="541" customFormat="1" ht="22.5" customHeight="1">
      <c r="A77" s="533">
        <v>58</v>
      </c>
      <c r="B77" s="533" t="s">
        <v>138</v>
      </c>
      <c r="C77" s="533" t="s">
        <v>150</v>
      </c>
      <c r="D77" s="534" t="s">
        <v>483</v>
      </c>
      <c r="E77" s="535" t="s">
        <v>484</v>
      </c>
      <c r="F77" s="533" t="s">
        <v>15</v>
      </c>
      <c r="G77" s="536">
        <v>84</v>
      </c>
      <c r="H77" s="608">
        <v>0</v>
      </c>
      <c r="I77" s="537">
        <f t="shared" si="6"/>
        <v>0</v>
      </c>
      <c r="J77" s="538">
        <v>0</v>
      </c>
      <c r="K77" s="536">
        <f t="shared" si="7"/>
        <v>0</v>
      </c>
      <c r="L77" s="538">
        <v>0</v>
      </c>
      <c r="M77" s="536">
        <f t="shared" si="8"/>
        <v>0</v>
      </c>
      <c r="N77" s="580">
        <v>21</v>
      </c>
      <c r="O77" s="540">
        <v>16</v>
      </c>
      <c r="P77" s="541" t="s">
        <v>140</v>
      </c>
    </row>
    <row r="78" spans="1:16" s="541" customFormat="1" ht="22.5" customHeight="1">
      <c r="A78" s="533">
        <v>59</v>
      </c>
      <c r="B78" s="533" t="s">
        <v>138</v>
      </c>
      <c r="C78" s="533" t="s">
        <v>150</v>
      </c>
      <c r="D78" s="534" t="s">
        <v>485</v>
      </c>
      <c r="E78" s="535" t="s">
        <v>486</v>
      </c>
      <c r="F78" s="533" t="s">
        <v>15</v>
      </c>
      <c r="G78" s="536">
        <v>562</v>
      </c>
      <c r="H78" s="608">
        <v>0</v>
      </c>
      <c r="I78" s="537">
        <f t="shared" si="6"/>
        <v>0</v>
      </c>
      <c r="J78" s="538">
        <v>0</v>
      </c>
      <c r="K78" s="536">
        <f t="shared" si="7"/>
        <v>0</v>
      </c>
      <c r="L78" s="538">
        <v>0</v>
      </c>
      <c r="M78" s="536">
        <f t="shared" si="8"/>
        <v>0</v>
      </c>
      <c r="N78" s="580">
        <v>21</v>
      </c>
      <c r="O78" s="540">
        <v>16</v>
      </c>
      <c r="P78" s="541" t="s">
        <v>140</v>
      </c>
    </row>
    <row r="79" spans="1:16" s="541" customFormat="1" ht="22.5" customHeight="1">
      <c r="A79" s="533">
        <v>60</v>
      </c>
      <c r="B79" s="533" t="s">
        <v>138</v>
      </c>
      <c r="C79" s="533" t="s">
        <v>150</v>
      </c>
      <c r="D79" s="534" t="s">
        <v>1791</v>
      </c>
      <c r="E79" s="535" t="s">
        <v>1792</v>
      </c>
      <c r="F79" s="533" t="s">
        <v>15</v>
      </c>
      <c r="G79" s="536">
        <v>336</v>
      </c>
      <c r="H79" s="608">
        <v>0</v>
      </c>
      <c r="I79" s="537">
        <f t="shared" si="6"/>
        <v>0</v>
      </c>
      <c r="J79" s="538">
        <v>0</v>
      </c>
      <c r="K79" s="536">
        <f t="shared" si="7"/>
        <v>0</v>
      </c>
      <c r="L79" s="538">
        <v>0</v>
      </c>
      <c r="M79" s="536">
        <f t="shared" si="8"/>
        <v>0</v>
      </c>
      <c r="N79" s="580">
        <v>21</v>
      </c>
      <c r="O79" s="540">
        <v>16</v>
      </c>
      <c r="P79" s="541" t="s">
        <v>140</v>
      </c>
    </row>
    <row r="80" spans="1:16" s="541" customFormat="1" ht="22.5" customHeight="1">
      <c r="A80" s="533">
        <v>61</v>
      </c>
      <c r="B80" s="533" t="s">
        <v>138</v>
      </c>
      <c r="C80" s="533" t="s">
        <v>150</v>
      </c>
      <c r="D80" s="534" t="s">
        <v>1793</v>
      </c>
      <c r="E80" s="535" t="s">
        <v>1794</v>
      </c>
      <c r="F80" s="533" t="s">
        <v>15</v>
      </c>
      <c r="G80" s="536">
        <v>9</v>
      </c>
      <c r="H80" s="608">
        <v>0</v>
      </c>
      <c r="I80" s="537">
        <f t="shared" si="6"/>
        <v>0</v>
      </c>
      <c r="J80" s="538">
        <v>0</v>
      </c>
      <c r="K80" s="536">
        <f t="shared" si="7"/>
        <v>0</v>
      </c>
      <c r="L80" s="538">
        <v>0</v>
      </c>
      <c r="M80" s="536">
        <f t="shared" si="8"/>
        <v>0</v>
      </c>
      <c r="N80" s="580">
        <v>21</v>
      </c>
      <c r="O80" s="540">
        <v>16</v>
      </c>
      <c r="P80" s="541" t="s">
        <v>140</v>
      </c>
    </row>
    <row r="81" spans="1:16" s="541" customFormat="1" ht="22.5" customHeight="1">
      <c r="A81" s="533">
        <v>62</v>
      </c>
      <c r="B81" s="533" t="s">
        <v>138</v>
      </c>
      <c r="C81" s="533" t="s">
        <v>150</v>
      </c>
      <c r="D81" s="534" t="s">
        <v>1795</v>
      </c>
      <c r="E81" s="535" t="s">
        <v>1796</v>
      </c>
      <c r="F81" s="533" t="s">
        <v>15</v>
      </c>
      <c r="G81" s="536">
        <v>126</v>
      </c>
      <c r="H81" s="608">
        <v>0</v>
      </c>
      <c r="I81" s="537">
        <f t="shared" si="6"/>
        <v>0</v>
      </c>
      <c r="J81" s="538">
        <v>0</v>
      </c>
      <c r="K81" s="536">
        <f t="shared" si="7"/>
        <v>0</v>
      </c>
      <c r="L81" s="538">
        <v>0</v>
      </c>
      <c r="M81" s="536">
        <f t="shared" si="8"/>
        <v>0</v>
      </c>
      <c r="N81" s="580">
        <v>21</v>
      </c>
      <c r="O81" s="540">
        <v>16</v>
      </c>
      <c r="P81" s="541" t="s">
        <v>140</v>
      </c>
    </row>
    <row r="82" spans="1:16" s="541" customFormat="1" ht="11.25" customHeight="1">
      <c r="A82" s="533">
        <v>63</v>
      </c>
      <c r="B82" s="533" t="s">
        <v>138</v>
      </c>
      <c r="C82" s="533" t="s">
        <v>150</v>
      </c>
      <c r="D82" s="534" t="s">
        <v>1797</v>
      </c>
      <c r="E82" s="535" t="s">
        <v>1798</v>
      </c>
      <c r="F82" s="533" t="s">
        <v>15</v>
      </c>
      <c r="G82" s="536">
        <v>168</v>
      </c>
      <c r="H82" s="608">
        <v>0</v>
      </c>
      <c r="I82" s="537">
        <f t="shared" si="6"/>
        <v>0</v>
      </c>
      <c r="J82" s="538">
        <v>0</v>
      </c>
      <c r="K82" s="536">
        <f t="shared" si="7"/>
        <v>0</v>
      </c>
      <c r="L82" s="538">
        <v>0</v>
      </c>
      <c r="M82" s="536">
        <f t="shared" si="8"/>
        <v>0</v>
      </c>
      <c r="N82" s="580">
        <v>21</v>
      </c>
      <c r="O82" s="540">
        <v>16</v>
      </c>
      <c r="P82" s="541" t="s">
        <v>140</v>
      </c>
    </row>
    <row r="83" spans="1:16" s="541" customFormat="1" ht="11.25" customHeight="1">
      <c r="A83" s="533">
        <v>64</v>
      </c>
      <c r="B83" s="533" t="s">
        <v>138</v>
      </c>
      <c r="C83" s="533" t="s">
        <v>150</v>
      </c>
      <c r="D83" s="534" t="s">
        <v>1799</v>
      </c>
      <c r="E83" s="535" t="s">
        <v>1800</v>
      </c>
      <c r="F83" s="533" t="s">
        <v>15</v>
      </c>
      <c r="G83" s="536">
        <v>112</v>
      </c>
      <c r="H83" s="608">
        <v>0</v>
      </c>
      <c r="I83" s="537">
        <f t="shared" si="6"/>
        <v>0</v>
      </c>
      <c r="J83" s="538">
        <v>0</v>
      </c>
      <c r="K83" s="536">
        <f t="shared" si="7"/>
        <v>0</v>
      </c>
      <c r="L83" s="538">
        <v>0</v>
      </c>
      <c r="M83" s="536">
        <f t="shared" si="8"/>
        <v>0</v>
      </c>
      <c r="N83" s="580">
        <v>21</v>
      </c>
      <c r="O83" s="540">
        <v>16</v>
      </c>
      <c r="P83" s="541" t="s">
        <v>140</v>
      </c>
    </row>
    <row r="84" spans="1:16" s="541" customFormat="1" ht="11.25" customHeight="1">
      <c r="A84" s="533">
        <v>65</v>
      </c>
      <c r="B84" s="533" t="s">
        <v>138</v>
      </c>
      <c r="C84" s="533" t="s">
        <v>150</v>
      </c>
      <c r="D84" s="534" t="s">
        <v>193</v>
      </c>
      <c r="E84" s="535" t="s">
        <v>194</v>
      </c>
      <c r="F84" s="533" t="s">
        <v>8</v>
      </c>
      <c r="G84" s="536">
        <v>84</v>
      </c>
      <c r="H84" s="608">
        <v>0</v>
      </c>
      <c r="I84" s="537">
        <f t="shared" si="6"/>
        <v>0</v>
      </c>
      <c r="J84" s="538">
        <v>0</v>
      </c>
      <c r="K84" s="536">
        <f t="shared" si="7"/>
        <v>0</v>
      </c>
      <c r="L84" s="538">
        <v>0</v>
      </c>
      <c r="M84" s="536">
        <f t="shared" si="8"/>
        <v>0</v>
      </c>
      <c r="N84" s="580">
        <v>21</v>
      </c>
      <c r="O84" s="540">
        <v>16</v>
      </c>
      <c r="P84" s="541" t="s">
        <v>140</v>
      </c>
    </row>
    <row r="85" spans="1:16" s="541" customFormat="1" ht="11.25" customHeight="1">
      <c r="A85" s="533">
        <v>66</v>
      </c>
      <c r="B85" s="533" t="s">
        <v>138</v>
      </c>
      <c r="C85" s="533" t="s">
        <v>150</v>
      </c>
      <c r="D85" s="534" t="s">
        <v>1801</v>
      </c>
      <c r="E85" s="535" t="s">
        <v>1802</v>
      </c>
      <c r="F85" s="533" t="s">
        <v>8</v>
      </c>
      <c r="G85" s="536">
        <v>7</v>
      </c>
      <c r="H85" s="608">
        <v>0</v>
      </c>
      <c r="I85" s="537">
        <f t="shared" si="6"/>
        <v>0</v>
      </c>
      <c r="J85" s="538">
        <v>0</v>
      </c>
      <c r="K85" s="536">
        <f t="shared" si="7"/>
        <v>0</v>
      </c>
      <c r="L85" s="538">
        <v>0</v>
      </c>
      <c r="M85" s="536">
        <f t="shared" si="8"/>
        <v>0</v>
      </c>
      <c r="N85" s="580">
        <v>21</v>
      </c>
      <c r="O85" s="540">
        <v>16</v>
      </c>
      <c r="P85" s="541" t="s">
        <v>140</v>
      </c>
    </row>
    <row r="86" spans="1:16" s="541" customFormat="1" ht="11.25" customHeight="1">
      <c r="A86" s="533">
        <v>67</v>
      </c>
      <c r="B86" s="533" t="s">
        <v>138</v>
      </c>
      <c r="C86" s="533" t="s">
        <v>150</v>
      </c>
      <c r="D86" s="534" t="s">
        <v>1803</v>
      </c>
      <c r="E86" s="535" t="s">
        <v>1804</v>
      </c>
      <c r="F86" s="533" t="s">
        <v>8</v>
      </c>
      <c r="G86" s="536">
        <v>4</v>
      </c>
      <c r="H86" s="608">
        <v>0</v>
      </c>
      <c r="I86" s="537">
        <f t="shared" si="6"/>
        <v>0</v>
      </c>
      <c r="J86" s="538">
        <v>0</v>
      </c>
      <c r="K86" s="536">
        <f t="shared" si="7"/>
        <v>0</v>
      </c>
      <c r="L86" s="538">
        <v>0</v>
      </c>
      <c r="M86" s="536">
        <f t="shared" si="8"/>
        <v>0</v>
      </c>
      <c r="N86" s="580">
        <v>21</v>
      </c>
      <c r="O86" s="540">
        <v>16</v>
      </c>
      <c r="P86" s="541" t="s">
        <v>140</v>
      </c>
    </row>
    <row r="87" spans="1:16" s="541" customFormat="1" ht="11.25" customHeight="1">
      <c r="A87" s="533">
        <v>68</v>
      </c>
      <c r="B87" s="533" t="s">
        <v>138</v>
      </c>
      <c r="C87" s="533" t="s">
        <v>150</v>
      </c>
      <c r="D87" s="534" t="s">
        <v>1805</v>
      </c>
      <c r="E87" s="535" t="s">
        <v>1806</v>
      </c>
      <c r="F87" s="533" t="s">
        <v>8</v>
      </c>
      <c r="G87" s="536">
        <v>10</v>
      </c>
      <c r="H87" s="608">
        <v>0</v>
      </c>
      <c r="I87" s="537">
        <f t="shared" si="6"/>
        <v>0</v>
      </c>
      <c r="J87" s="538">
        <v>0</v>
      </c>
      <c r="K87" s="536">
        <f t="shared" si="7"/>
        <v>0</v>
      </c>
      <c r="L87" s="538">
        <v>0</v>
      </c>
      <c r="M87" s="536">
        <f t="shared" si="8"/>
        <v>0</v>
      </c>
      <c r="N87" s="580">
        <v>21</v>
      </c>
      <c r="O87" s="540">
        <v>16</v>
      </c>
      <c r="P87" s="541" t="s">
        <v>140</v>
      </c>
    </row>
    <row r="88" spans="1:16" s="541" customFormat="1" ht="11.25" customHeight="1">
      <c r="A88" s="533">
        <v>69</v>
      </c>
      <c r="B88" s="533" t="s">
        <v>138</v>
      </c>
      <c r="C88" s="533" t="s">
        <v>150</v>
      </c>
      <c r="D88" s="534" t="s">
        <v>1807</v>
      </c>
      <c r="E88" s="535" t="s">
        <v>1808</v>
      </c>
      <c r="F88" s="533" t="s">
        <v>8</v>
      </c>
      <c r="G88" s="536">
        <v>9</v>
      </c>
      <c r="H88" s="608">
        <v>0</v>
      </c>
      <c r="I88" s="537">
        <f t="shared" si="6"/>
        <v>0</v>
      </c>
      <c r="J88" s="538">
        <v>0</v>
      </c>
      <c r="K88" s="536">
        <f t="shared" si="7"/>
        <v>0</v>
      </c>
      <c r="L88" s="538">
        <v>0</v>
      </c>
      <c r="M88" s="536">
        <f t="shared" si="8"/>
        <v>0</v>
      </c>
      <c r="N88" s="580">
        <v>21</v>
      </c>
      <c r="O88" s="540">
        <v>16</v>
      </c>
      <c r="P88" s="541" t="s">
        <v>140</v>
      </c>
    </row>
    <row r="89" spans="1:16" s="541" customFormat="1" ht="11.25" customHeight="1">
      <c r="A89" s="533">
        <v>70</v>
      </c>
      <c r="B89" s="533" t="s">
        <v>138</v>
      </c>
      <c r="C89" s="533" t="s">
        <v>150</v>
      </c>
      <c r="D89" s="534" t="s">
        <v>1809</v>
      </c>
      <c r="E89" s="535" t="s">
        <v>1810</v>
      </c>
      <c r="F89" s="533" t="s">
        <v>8</v>
      </c>
      <c r="G89" s="536">
        <v>1</v>
      </c>
      <c r="H89" s="608">
        <v>0</v>
      </c>
      <c r="I89" s="537">
        <f t="shared" si="6"/>
        <v>0</v>
      </c>
      <c r="J89" s="538">
        <v>0</v>
      </c>
      <c r="K89" s="536">
        <f t="shared" si="7"/>
        <v>0</v>
      </c>
      <c r="L89" s="538">
        <v>0</v>
      </c>
      <c r="M89" s="536">
        <f t="shared" si="8"/>
        <v>0</v>
      </c>
      <c r="N89" s="580">
        <v>21</v>
      </c>
      <c r="O89" s="540">
        <v>16</v>
      </c>
      <c r="P89" s="541" t="s">
        <v>140</v>
      </c>
    </row>
    <row r="90" spans="1:16" s="541" customFormat="1" ht="11.25" customHeight="1">
      <c r="A90" s="533">
        <v>71</v>
      </c>
      <c r="B90" s="533" t="s">
        <v>138</v>
      </c>
      <c r="C90" s="533" t="s">
        <v>150</v>
      </c>
      <c r="D90" s="534" t="s">
        <v>1811</v>
      </c>
      <c r="E90" s="535" t="s">
        <v>1812</v>
      </c>
      <c r="F90" s="533" t="s">
        <v>8</v>
      </c>
      <c r="G90" s="536">
        <v>1</v>
      </c>
      <c r="H90" s="608">
        <v>0</v>
      </c>
      <c r="I90" s="537">
        <f t="shared" si="6"/>
        <v>0</v>
      </c>
      <c r="J90" s="538">
        <v>0</v>
      </c>
      <c r="K90" s="536">
        <f t="shared" si="7"/>
        <v>0</v>
      </c>
      <c r="L90" s="538">
        <v>0</v>
      </c>
      <c r="M90" s="536">
        <f t="shared" si="8"/>
        <v>0</v>
      </c>
      <c r="N90" s="580">
        <v>21</v>
      </c>
      <c r="O90" s="540">
        <v>16</v>
      </c>
      <c r="P90" s="541" t="s">
        <v>140</v>
      </c>
    </row>
    <row r="91" spans="1:16" s="541" customFormat="1" ht="11.25" customHeight="1">
      <c r="A91" s="533">
        <v>72</v>
      </c>
      <c r="B91" s="533" t="s">
        <v>138</v>
      </c>
      <c r="C91" s="533" t="s">
        <v>150</v>
      </c>
      <c r="D91" s="534" t="s">
        <v>1813</v>
      </c>
      <c r="E91" s="535" t="s">
        <v>1814</v>
      </c>
      <c r="F91" s="533" t="s">
        <v>8</v>
      </c>
      <c r="G91" s="536">
        <v>1</v>
      </c>
      <c r="H91" s="608">
        <v>0</v>
      </c>
      <c r="I91" s="537">
        <f t="shared" si="6"/>
        <v>0</v>
      </c>
      <c r="J91" s="538">
        <v>0</v>
      </c>
      <c r="K91" s="536">
        <f t="shared" si="7"/>
        <v>0</v>
      </c>
      <c r="L91" s="538">
        <v>0</v>
      </c>
      <c r="M91" s="536">
        <f t="shared" si="8"/>
        <v>0</v>
      </c>
      <c r="N91" s="580">
        <v>21</v>
      </c>
      <c r="O91" s="540">
        <v>16</v>
      </c>
      <c r="P91" s="541" t="s">
        <v>140</v>
      </c>
    </row>
    <row r="92" spans="1:16" s="541" customFormat="1" ht="11.25" customHeight="1">
      <c r="A92" s="533">
        <v>73</v>
      </c>
      <c r="B92" s="533" t="s">
        <v>138</v>
      </c>
      <c r="C92" s="533" t="s">
        <v>150</v>
      </c>
      <c r="D92" s="534" t="s">
        <v>1815</v>
      </c>
      <c r="E92" s="535" t="s">
        <v>1816</v>
      </c>
      <c r="F92" s="533" t="s">
        <v>8</v>
      </c>
      <c r="G92" s="536">
        <v>2</v>
      </c>
      <c r="H92" s="608">
        <v>0</v>
      </c>
      <c r="I92" s="537">
        <f t="shared" si="6"/>
        <v>0</v>
      </c>
      <c r="J92" s="538">
        <v>0</v>
      </c>
      <c r="K92" s="536">
        <f t="shared" si="7"/>
        <v>0</v>
      </c>
      <c r="L92" s="538">
        <v>0</v>
      </c>
      <c r="M92" s="536">
        <f t="shared" si="8"/>
        <v>0</v>
      </c>
      <c r="N92" s="580">
        <v>21</v>
      </c>
      <c r="O92" s="540">
        <v>16</v>
      </c>
      <c r="P92" s="541" t="s">
        <v>140</v>
      </c>
    </row>
    <row r="93" spans="1:16" s="541" customFormat="1" ht="11.25" customHeight="1">
      <c r="A93" s="533">
        <v>74</v>
      </c>
      <c r="B93" s="533" t="s">
        <v>138</v>
      </c>
      <c r="C93" s="533" t="s">
        <v>150</v>
      </c>
      <c r="D93" s="534" t="s">
        <v>1817</v>
      </c>
      <c r="E93" s="535" t="s">
        <v>1818</v>
      </c>
      <c r="F93" s="533" t="s">
        <v>8</v>
      </c>
      <c r="G93" s="536">
        <v>2</v>
      </c>
      <c r="H93" s="608">
        <v>0</v>
      </c>
      <c r="I93" s="537">
        <f t="shared" si="6"/>
        <v>0</v>
      </c>
      <c r="J93" s="538">
        <v>0</v>
      </c>
      <c r="K93" s="536">
        <f t="shared" si="7"/>
        <v>0</v>
      </c>
      <c r="L93" s="538">
        <v>0</v>
      </c>
      <c r="M93" s="536">
        <f t="shared" si="8"/>
        <v>0</v>
      </c>
      <c r="N93" s="580">
        <v>21</v>
      </c>
      <c r="O93" s="540">
        <v>16</v>
      </c>
      <c r="P93" s="541" t="s">
        <v>140</v>
      </c>
    </row>
    <row r="94" spans="1:16" s="541" customFormat="1" ht="11.25" customHeight="1">
      <c r="A94" s="533">
        <v>75</v>
      </c>
      <c r="B94" s="533" t="s">
        <v>138</v>
      </c>
      <c r="C94" s="533" t="s">
        <v>150</v>
      </c>
      <c r="D94" s="534" t="s">
        <v>1819</v>
      </c>
      <c r="E94" s="535" t="s">
        <v>1820</v>
      </c>
      <c r="F94" s="533" t="s">
        <v>8</v>
      </c>
      <c r="G94" s="536">
        <v>1</v>
      </c>
      <c r="H94" s="608">
        <v>0</v>
      </c>
      <c r="I94" s="537">
        <f t="shared" si="6"/>
        <v>0</v>
      </c>
      <c r="J94" s="538">
        <v>0</v>
      </c>
      <c r="K94" s="536">
        <f t="shared" si="7"/>
        <v>0</v>
      </c>
      <c r="L94" s="538">
        <v>0</v>
      </c>
      <c r="M94" s="536">
        <f t="shared" si="8"/>
        <v>0</v>
      </c>
      <c r="N94" s="580">
        <v>21</v>
      </c>
      <c r="O94" s="540">
        <v>16</v>
      </c>
      <c r="P94" s="541" t="s">
        <v>140</v>
      </c>
    </row>
    <row r="95" spans="1:16" s="541" customFormat="1" ht="11.25" customHeight="1">
      <c r="A95" s="533">
        <v>76</v>
      </c>
      <c r="B95" s="533" t="s">
        <v>138</v>
      </c>
      <c r="C95" s="533" t="s">
        <v>150</v>
      </c>
      <c r="D95" s="534" t="s">
        <v>1821</v>
      </c>
      <c r="E95" s="535" t="s">
        <v>1822</v>
      </c>
      <c r="F95" s="533" t="s">
        <v>8</v>
      </c>
      <c r="G95" s="536">
        <v>1</v>
      </c>
      <c r="H95" s="608">
        <v>0</v>
      </c>
      <c r="I95" s="537">
        <f t="shared" si="6"/>
        <v>0</v>
      </c>
      <c r="J95" s="538">
        <v>0</v>
      </c>
      <c r="K95" s="536">
        <f t="shared" si="7"/>
        <v>0</v>
      </c>
      <c r="L95" s="538">
        <v>0</v>
      </c>
      <c r="M95" s="536">
        <f t="shared" si="8"/>
        <v>0</v>
      </c>
      <c r="N95" s="580">
        <v>21</v>
      </c>
      <c r="O95" s="540">
        <v>16</v>
      </c>
      <c r="P95" s="541" t="s">
        <v>140</v>
      </c>
    </row>
    <row r="96" spans="1:16" s="541" customFormat="1" ht="11.25" customHeight="1">
      <c r="A96" s="533">
        <v>77</v>
      </c>
      <c r="B96" s="533" t="s">
        <v>138</v>
      </c>
      <c r="C96" s="533" t="s">
        <v>150</v>
      </c>
      <c r="D96" s="534" t="s">
        <v>1823</v>
      </c>
      <c r="E96" s="535" t="s">
        <v>1824</v>
      </c>
      <c r="F96" s="533" t="s">
        <v>8</v>
      </c>
      <c r="G96" s="536">
        <v>1</v>
      </c>
      <c r="H96" s="608">
        <v>0</v>
      </c>
      <c r="I96" s="537">
        <f t="shared" si="6"/>
        <v>0</v>
      </c>
      <c r="J96" s="538">
        <v>0</v>
      </c>
      <c r="K96" s="536">
        <f t="shared" si="7"/>
        <v>0</v>
      </c>
      <c r="L96" s="538">
        <v>0</v>
      </c>
      <c r="M96" s="536">
        <f t="shared" si="8"/>
        <v>0</v>
      </c>
      <c r="N96" s="580">
        <v>21</v>
      </c>
      <c r="O96" s="540">
        <v>16</v>
      </c>
      <c r="P96" s="541" t="s">
        <v>140</v>
      </c>
    </row>
    <row r="97" spans="1:16" s="541" customFormat="1" ht="11.25" customHeight="1">
      <c r="A97" s="533">
        <v>78</v>
      </c>
      <c r="B97" s="533" t="s">
        <v>138</v>
      </c>
      <c r="C97" s="533" t="s">
        <v>150</v>
      </c>
      <c r="D97" s="534" t="s">
        <v>1825</v>
      </c>
      <c r="E97" s="535" t="s">
        <v>1826</v>
      </c>
      <c r="F97" s="533" t="s">
        <v>8</v>
      </c>
      <c r="G97" s="536">
        <v>16</v>
      </c>
      <c r="H97" s="608">
        <v>0</v>
      </c>
      <c r="I97" s="537">
        <f t="shared" si="6"/>
        <v>0</v>
      </c>
      <c r="J97" s="538">
        <v>0</v>
      </c>
      <c r="K97" s="536">
        <f t="shared" si="7"/>
        <v>0</v>
      </c>
      <c r="L97" s="538">
        <v>0</v>
      </c>
      <c r="M97" s="536">
        <f t="shared" si="8"/>
        <v>0</v>
      </c>
      <c r="N97" s="580">
        <v>21</v>
      </c>
      <c r="O97" s="540">
        <v>16</v>
      </c>
      <c r="P97" s="541" t="s">
        <v>140</v>
      </c>
    </row>
    <row r="98" spans="1:16" s="541" customFormat="1" ht="11.25" customHeight="1">
      <c r="A98" s="533">
        <v>79</v>
      </c>
      <c r="B98" s="533" t="s">
        <v>138</v>
      </c>
      <c r="C98" s="533" t="s">
        <v>150</v>
      </c>
      <c r="D98" s="534" t="s">
        <v>1827</v>
      </c>
      <c r="E98" s="535" t="s">
        <v>1828</v>
      </c>
      <c r="F98" s="533" t="s">
        <v>8</v>
      </c>
      <c r="G98" s="536">
        <v>24</v>
      </c>
      <c r="H98" s="608">
        <v>0</v>
      </c>
      <c r="I98" s="537">
        <f t="shared" si="6"/>
        <v>0</v>
      </c>
      <c r="J98" s="538">
        <v>0</v>
      </c>
      <c r="K98" s="536">
        <f t="shared" si="7"/>
        <v>0</v>
      </c>
      <c r="L98" s="538">
        <v>0</v>
      </c>
      <c r="M98" s="536">
        <f t="shared" si="8"/>
        <v>0</v>
      </c>
      <c r="N98" s="580">
        <v>21</v>
      </c>
      <c r="O98" s="540">
        <v>16</v>
      </c>
      <c r="P98" s="541" t="s">
        <v>140</v>
      </c>
    </row>
    <row r="99" spans="1:16" s="541" customFormat="1" ht="11.25" customHeight="1">
      <c r="A99" s="533">
        <v>80</v>
      </c>
      <c r="B99" s="533" t="s">
        <v>138</v>
      </c>
      <c r="C99" s="533" t="s">
        <v>150</v>
      </c>
      <c r="D99" s="534" t="s">
        <v>1829</v>
      </c>
      <c r="E99" s="535" t="s">
        <v>1830</v>
      </c>
      <c r="F99" s="533" t="s">
        <v>8</v>
      </c>
      <c r="G99" s="536">
        <v>17</v>
      </c>
      <c r="H99" s="608">
        <v>0</v>
      </c>
      <c r="I99" s="537">
        <f t="shared" si="6"/>
        <v>0</v>
      </c>
      <c r="J99" s="538">
        <v>0</v>
      </c>
      <c r="K99" s="536">
        <f t="shared" si="7"/>
        <v>0</v>
      </c>
      <c r="L99" s="538">
        <v>0</v>
      </c>
      <c r="M99" s="536">
        <f t="shared" si="8"/>
        <v>0</v>
      </c>
      <c r="N99" s="580">
        <v>21</v>
      </c>
      <c r="O99" s="540">
        <v>16</v>
      </c>
      <c r="P99" s="541" t="s">
        <v>140</v>
      </c>
    </row>
    <row r="100" spans="1:16" s="541" customFormat="1" ht="11.25" customHeight="1">
      <c r="A100" s="533">
        <v>81</v>
      </c>
      <c r="B100" s="533" t="s">
        <v>138</v>
      </c>
      <c r="C100" s="533" t="s">
        <v>150</v>
      </c>
      <c r="D100" s="534" t="s">
        <v>1831</v>
      </c>
      <c r="E100" s="535" t="s">
        <v>1832</v>
      </c>
      <c r="F100" s="533" t="s">
        <v>8</v>
      </c>
      <c r="G100" s="536">
        <v>11</v>
      </c>
      <c r="H100" s="608">
        <v>0</v>
      </c>
      <c r="I100" s="537">
        <f t="shared" si="6"/>
        <v>0</v>
      </c>
      <c r="J100" s="538">
        <v>0</v>
      </c>
      <c r="K100" s="536">
        <f t="shared" si="7"/>
        <v>0</v>
      </c>
      <c r="L100" s="538">
        <v>0</v>
      </c>
      <c r="M100" s="536">
        <f t="shared" si="8"/>
        <v>0</v>
      </c>
      <c r="N100" s="580">
        <v>21</v>
      </c>
      <c r="O100" s="540">
        <v>16</v>
      </c>
      <c r="P100" s="541" t="s">
        <v>140</v>
      </c>
    </row>
    <row r="101" spans="1:16" s="541" customFormat="1" ht="11.25" customHeight="1">
      <c r="A101" s="533">
        <v>82</v>
      </c>
      <c r="B101" s="533" t="s">
        <v>138</v>
      </c>
      <c r="C101" s="533" t="s">
        <v>150</v>
      </c>
      <c r="D101" s="534" t="s">
        <v>1833</v>
      </c>
      <c r="E101" s="535" t="s">
        <v>1834</v>
      </c>
      <c r="F101" s="533" t="s">
        <v>8</v>
      </c>
      <c r="G101" s="536">
        <v>7</v>
      </c>
      <c r="H101" s="608">
        <v>0</v>
      </c>
      <c r="I101" s="537">
        <f t="shared" si="6"/>
        <v>0</v>
      </c>
      <c r="J101" s="538">
        <v>0</v>
      </c>
      <c r="K101" s="536">
        <f t="shared" si="7"/>
        <v>0</v>
      </c>
      <c r="L101" s="538">
        <v>0</v>
      </c>
      <c r="M101" s="536">
        <f t="shared" si="8"/>
        <v>0</v>
      </c>
      <c r="N101" s="580">
        <v>21</v>
      </c>
      <c r="O101" s="540">
        <v>16</v>
      </c>
      <c r="P101" s="541" t="s">
        <v>140</v>
      </c>
    </row>
    <row r="102" spans="1:16" s="541" customFormat="1" ht="11.25" customHeight="1">
      <c r="A102" s="533">
        <v>83</v>
      </c>
      <c r="B102" s="533" t="s">
        <v>138</v>
      </c>
      <c r="C102" s="533" t="s">
        <v>150</v>
      </c>
      <c r="D102" s="534" t="s">
        <v>1835</v>
      </c>
      <c r="E102" s="535" t="s">
        <v>1836</v>
      </c>
      <c r="F102" s="533" t="s">
        <v>8</v>
      </c>
      <c r="G102" s="536">
        <v>1</v>
      </c>
      <c r="H102" s="608">
        <v>0</v>
      </c>
      <c r="I102" s="537">
        <f t="shared" si="6"/>
        <v>0</v>
      </c>
      <c r="J102" s="538">
        <v>0</v>
      </c>
      <c r="K102" s="536">
        <f t="shared" si="7"/>
        <v>0</v>
      </c>
      <c r="L102" s="538">
        <v>0</v>
      </c>
      <c r="M102" s="536">
        <f t="shared" si="8"/>
        <v>0</v>
      </c>
      <c r="N102" s="580">
        <v>21</v>
      </c>
      <c r="O102" s="540">
        <v>16</v>
      </c>
      <c r="P102" s="541" t="s">
        <v>140</v>
      </c>
    </row>
    <row r="103" spans="1:16" s="541" customFormat="1" ht="11.25" customHeight="1">
      <c r="A103" s="533">
        <v>84</v>
      </c>
      <c r="B103" s="533" t="s">
        <v>138</v>
      </c>
      <c r="C103" s="533" t="s">
        <v>150</v>
      </c>
      <c r="D103" s="534" t="s">
        <v>1837</v>
      </c>
      <c r="E103" s="535" t="s">
        <v>1838</v>
      </c>
      <c r="F103" s="533" t="s">
        <v>8</v>
      </c>
      <c r="G103" s="536">
        <v>1</v>
      </c>
      <c r="H103" s="608">
        <v>0</v>
      </c>
      <c r="I103" s="537">
        <f t="shared" si="6"/>
        <v>0</v>
      </c>
      <c r="J103" s="538">
        <v>0</v>
      </c>
      <c r="K103" s="536">
        <f t="shared" si="7"/>
        <v>0</v>
      </c>
      <c r="L103" s="538">
        <v>0</v>
      </c>
      <c r="M103" s="536">
        <f t="shared" si="8"/>
        <v>0</v>
      </c>
      <c r="N103" s="580">
        <v>21</v>
      </c>
      <c r="O103" s="540">
        <v>16</v>
      </c>
      <c r="P103" s="541" t="s">
        <v>140</v>
      </c>
    </row>
    <row r="104" spans="1:16" s="541" customFormat="1" ht="11.25" customHeight="1">
      <c r="A104" s="533">
        <v>85</v>
      </c>
      <c r="B104" s="533" t="s">
        <v>138</v>
      </c>
      <c r="C104" s="533" t="s">
        <v>150</v>
      </c>
      <c r="D104" s="534" t="s">
        <v>1839</v>
      </c>
      <c r="E104" s="535" t="s">
        <v>1840</v>
      </c>
      <c r="F104" s="533" t="s">
        <v>8</v>
      </c>
      <c r="G104" s="536">
        <v>6</v>
      </c>
      <c r="H104" s="608">
        <v>0</v>
      </c>
      <c r="I104" s="537">
        <f t="shared" si="6"/>
        <v>0</v>
      </c>
      <c r="J104" s="538">
        <v>0</v>
      </c>
      <c r="K104" s="536">
        <f t="shared" si="7"/>
        <v>0</v>
      </c>
      <c r="L104" s="538">
        <v>0</v>
      </c>
      <c r="M104" s="536">
        <f t="shared" si="8"/>
        <v>0</v>
      </c>
      <c r="N104" s="580">
        <v>21</v>
      </c>
      <c r="O104" s="540">
        <v>16</v>
      </c>
      <c r="P104" s="541" t="s">
        <v>140</v>
      </c>
    </row>
    <row r="105" spans="1:16" s="541" customFormat="1" ht="11.25" customHeight="1">
      <c r="A105" s="533">
        <v>86</v>
      </c>
      <c r="B105" s="533" t="s">
        <v>138</v>
      </c>
      <c r="C105" s="533" t="s">
        <v>150</v>
      </c>
      <c r="D105" s="534" t="s">
        <v>1841</v>
      </c>
      <c r="E105" s="535" t="s">
        <v>1842</v>
      </c>
      <c r="F105" s="533" t="s">
        <v>8</v>
      </c>
      <c r="G105" s="536">
        <v>1</v>
      </c>
      <c r="H105" s="608">
        <v>0</v>
      </c>
      <c r="I105" s="537">
        <f t="shared" si="6"/>
        <v>0</v>
      </c>
      <c r="J105" s="538">
        <v>0</v>
      </c>
      <c r="K105" s="536">
        <f t="shared" si="7"/>
        <v>0</v>
      </c>
      <c r="L105" s="538">
        <v>0</v>
      </c>
      <c r="M105" s="536">
        <f t="shared" si="8"/>
        <v>0</v>
      </c>
      <c r="N105" s="580">
        <v>21</v>
      </c>
      <c r="O105" s="540">
        <v>16</v>
      </c>
      <c r="P105" s="541" t="s">
        <v>140</v>
      </c>
    </row>
    <row r="106" spans="1:16" s="541" customFormat="1" ht="11.25" customHeight="1">
      <c r="A106" s="533">
        <v>87</v>
      </c>
      <c r="B106" s="533" t="s">
        <v>138</v>
      </c>
      <c r="C106" s="533" t="s">
        <v>150</v>
      </c>
      <c r="D106" s="534" t="s">
        <v>1843</v>
      </c>
      <c r="E106" s="535" t="s">
        <v>1844</v>
      </c>
      <c r="F106" s="533" t="s">
        <v>8</v>
      </c>
      <c r="G106" s="536">
        <v>2</v>
      </c>
      <c r="H106" s="608">
        <v>0</v>
      </c>
      <c r="I106" s="537">
        <f t="shared" si="6"/>
        <v>0</v>
      </c>
      <c r="J106" s="538">
        <v>0</v>
      </c>
      <c r="K106" s="536">
        <f t="shared" si="7"/>
        <v>0</v>
      </c>
      <c r="L106" s="538">
        <v>0</v>
      </c>
      <c r="M106" s="536">
        <f t="shared" si="8"/>
        <v>0</v>
      </c>
      <c r="N106" s="580">
        <v>21</v>
      </c>
      <c r="O106" s="540">
        <v>16</v>
      </c>
      <c r="P106" s="541" t="s">
        <v>140</v>
      </c>
    </row>
    <row r="107" spans="1:16" s="541" customFormat="1" ht="11.25" customHeight="1">
      <c r="A107" s="533">
        <v>88</v>
      </c>
      <c r="B107" s="533" t="s">
        <v>138</v>
      </c>
      <c r="C107" s="533" t="s">
        <v>150</v>
      </c>
      <c r="D107" s="534" t="s">
        <v>1845</v>
      </c>
      <c r="E107" s="535" t="s">
        <v>1846</v>
      </c>
      <c r="F107" s="533" t="s">
        <v>8</v>
      </c>
      <c r="G107" s="536">
        <v>1</v>
      </c>
      <c r="H107" s="608">
        <v>0</v>
      </c>
      <c r="I107" s="537">
        <f t="shared" si="6"/>
        <v>0</v>
      </c>
      <c r="J107" s="538">
        <v>0</v>
      </c>
      <c r="K107" s="536">
        <f t="shared" si="7"/>
        <v>0</v>
      </c>
      <c r="L107" s="538">
        <v>0</v>
      </c>
      <c r="M107" s="536">
        <f t="shared" si="8"/>
        <v>0</v>
      </c>
      <c r="N107" s="580">
        <v>21</v>
      </c>
      <c r="O107" s="540">
        <v>16</v>
      </c>
      <c r="P107" s="541" t="s">
        <v>140</v>
      </c>
    </row>
    <row r="108" spans="1:16" s="541" customFormat="1" ht="11.25" customHeight="1">
      <c r="A108" s="533">
        <v>89</v>
      </c>
      <c r="B108" s="533" t="s">
        <v>138</v>
      </c>
      <c r="C108" s="533" t="s">
        <v>150</v>
      </c>
      <c r="D108" s="534" t="s">
        <v>1847</v>
      </c>
      <c r="E108" s="535" t="s">
        <v>1848</v>
      </c>
      <c r="F108" s="533" t="s">
        <v>8</v>
      </c>
      <c r="G108" s="536">
        <v>1</v>
      </c>
      <c r="H108" s="608">
        <v>0</v>
      </c>
      <c r="I108" s="537">
        <f t="shared" si="6"/>
        <v>0</v>
      </c>
      <c r="J108" s="538">
        <v>0</v>
      </c>
      <c r="K108" s="536">
        <f t="shared" si="7"/>
        <v>0</v>
      </c>
      <c r="L108" s="538">
        <v>0</v>
      </c>
      <c r="M108" s="536">
        <f t="shared" si="8"/>
        <v>0</v>
      </c>
      <c r="N108" s="580">
        <v>21</v>
      </c>
      <c r="O108" s="540">
        <v>16</v>
      </c>
      <c r="P108" s="541" t="s">
        <v>140</v>
      </c>
    </row>
    <row r="109" spans="1:16" s="541" customFormat="1" ht="11.25" customHeight="1">
      <c r="A109" s="533">
        <v>90</v>
      </c>
      <c r="B109" s="533" t="s">
        <v>138</v>
      </c>
      <c r="C109" s="533" t="s">
        <v>150</v>
      </c>
      <c r="D109" s="534" t="s">
        <v>1849</v>
      </c>
      <c r="E109" s="535" t="s">
        <v>1850</v>
      </c>
      <c r="F109" s="533" t="s">
        <v>8</v>
      </c>
      <c r="G109" s="536">
        <v>1</v>
      </c>
      <c r="H109" s="608">
        <v>0</v>
      </c>
      <c r="I109" s="537">
        <f t="shared" si="6"/>
        <v>0</v>
      </c>
      <c r="J109" s="538">
        <v>0</v>
      </c>
      <c r="K109" s="536">
        <f t="shared" si="7"/>
        <v>0</v>
      </c>
      <c r="L109" s="538">
        <v>0</v>
      </c>
      <c r="M109" s="536">
        <f t="shared" si="8"/>
        <v>0</v>
      </c>
      <c r="N109" s="580">
        <v>21</v>
      </c>
      <c r="O109" s="540">
        <v>16</v>
      </c>
      <c r="P109" s="541" t="s">
        <v>140</v>
      </c>
    </row>
    <row r="110" spans="1:16" s="541" customFormat="1" ht="11.25" customHeight="1">
      <c r="A110" s="533">
        <v>91</v>
      </c>
      <c r="B110" s="533" t="s">
        <v>138</v>
      </c>
      <c r="C110" s="533" t="s">
        <v>150</v>
      </c>
      <c r="D110" s="534" t="s">
        <v>1851</v>
      </c>
      <c r="E110" s="535" t="s">
        <v>1852</v>
      </c>
      <c r="F110" s="533" t="s">
        <v>8</v>
      </c>
      <c r="G110" s="536">
        <v>1</v>
      </c>
      <c r="H110" s="608">
        <v>0</v>
      </c>
      <c r="I110" s="537">
        <f t="shared" si="6"/>
        <v>0</v>
      </c>
      <c r="J110" s="538">
        <v>0</v>
      </c>
      <c r="K110" s="536">
        <f t="shared" si="7"/>
        <v>0</v>
      </c>
      <c r="L110" s="538">
        <v>0</v>
      </c>
      <c r="M110" s="536">
        <f t="shared" si="8"/>
        <v>0</v>
      </c>
      <c r="N110" s="580">
        <v>21</v>
      </c>
      <c r="O110" s="540">
        <v>16</v>
      </c>
      <c r="P110" s="541" t="s">
        <v>140</v>
      </c>
    </row>
    <row r="111" spans="1:16" s="541" customFormat="1" ht="11.25" customHeight="1">
      <c r="A111" s="533">
        <v>92</v>
      </c>
      <c r="B111" s="533" t="s">
        <v>138</v>
      </c>
      <c r="C111" s="533" t="s">
        <v>150</v>
      </c>
      <c r="D111" s="534" t="s">
        <v>1853</v>
      </c>
      <c r="E111" s="535" t="s">
        <v>1854</v>
      </c>
      <c r="F111" s="533" t="s">
        <v>8</v>
      </c>
      <c r="G111" s="536">
        <v>1</v>
      </c>
      <c r="H111" s="608">
        <v>0</v>
      </c>
      <c r="I111" s="537">
        <f t="shared" si="6"/>
        <v>0</v>
      </c>
      <c r="J111" s="538">
        <v>0</v>
      </c>
      <c r="K111" s="536">
        <f t="shared" si="7"/>
        <v>0</v>
      </c>
      <c r="L111" s="538">
        <v>0</v>
      </c>
      <c r="M111" s="536">
        <f t="shared" si="8"/>
        <v>0</v>
      </c>
      <c r="N111" s="580">
        <v>21</v>
      </c>
      <c r="O111" s="540">
        <v>16</v>
      </c>
      <c r="P111" s="541" t="s">
        <v>140</v>
      </c>
    </row>
    <row r="112" spans="1:16" s="541" customFormat="1" ht="11.25" customHeight="1">
      <c r="A112" s="533">
        <v>93</v>
      </c>
      <c r="B112" s="533" t="s">
        <v>138</v>
      </c>
      <c r="C112" s="533" t="s">
        <v>150</v>
      </c>
      <c r="D112" s="534" t="s">
        <v>1855</v>
      </c>
      <c r="E112" s="535" t="s">
        <v>1856</v>
      </c>
      <c r="F112" s="533" t="s">
        <v>8</v>
      </c>
      <c r="G112" s="536">
        <v>1</v>
      </c>
      <c r="H112" s="608">
        <v>0</v>
      </c>
      <c r="I112" s="537">
        <f t="shared" si="6"/>
        <v>0</v>
      </c>
      <c r="J112" s="538">
        <v>0</v>
      </c>
      <c r="K112" s="536">
        <f t="shared" si="7"/>
        <v>0</v>
      </c>
      <c r="L112" s="538">
        <v>0</v>
      </c>
      <c r="M112" s="536">
        <f t="shared" si="8"/>
        <v>0</v>
      </c>
      <c r="N112" s="580">
        <v>21</v>
      </c>
      <c r="O112" s="540">
        <v>16</v>
      </c>
      <c r="P112" s="541" t="s">
        <v>140</v>
      </c>
    </row>
    <row r="113" spans="1:16" s="541" customFormat="1" ht="11.25" customHeight="1">
      <c r="A113" s="533">
        <v>94</v>
      </c>
      <c r="B113" s="533" t="s">
        <v>138</v>
      </c>
      <c r="C113" s="533" t="s">
        <v>150</v>
      </c>
      <c r="D113" s="534" t="s">
        <v>1857</v>
      </c>
      <c r="E113" s="535" t="s">
        <v>1858</v>
      </c>
      <c r="F113" s="533" t="s">
        <v>8</v>
      </c>
      <c r="G113" s="536">
        <v>1</v>
      </c>
      <c r="H113" s="608">
        <v>0</v>
      </c>
      <c r="I113" s="537">
        <f t="shared" si="6"/>
        <v>0</v>
      </c>
      <c r="J113" s="538">
        <v>0</v>
      </c>
      <c r="K113" s="536">
        <f t="shared" si="7"/>
        <v>0</v>
      </c>
      <c r="L113" s="538">
        <v>0</v>
      </c>
      <c r="M113" s="536">
        <f t="shared" si="8"/>
        <v>0</v>
      </c>
      <c r="N113" s="580">
        <v>21</v>
      </c>
      <c r="O113" s="540">
        <v>16</v>
      </c>
      <c r="P113" s="541" t="s">
        <v>140</v>
      </c>
    </row>
    <row r="114" spans="1:16" s="541" customFormat="1" ht="11.25" customHeight="1">
      <c r="A114" s="533">
        <v>95</v>
      </c>
      <c r="B114" s="533" t="s">
        <v>138</v>
      </c>
      <c r="C114" s="533" t="s">
        <v>150</v>
      </c>
      <c r="D114" s="534" t="s">
        <v>487</v>
      </c>
      <c r="E114" s="535" t="s">
        <v>488</v>
      </c>
      <c r="F114" s="533" t="s">
        <v>185</v>
      </c>
      <c r="G114" s="536">
        <v>9</v>
      </c>
      <c r="H114" s="608">
        <v>0</v>
      </c>
      <c r="I114" s="537">
        <f t="shared" si="6"/>
        <v>0</v>
      </c>
      <c r="J114" s="538">
        <v>0</v>
      </c>
      <c r="K114" s="536">
        <f t="shared" si="7"/>
        <v>0</v>
      </c>
      <c r="L114" s="538">
        <v>0</v>
      </c>
      <c r="M114" s="536">
        <f t="shared" si="8"/>
        <v>0</v>
      </c>
      <c r="N114" s="580">
        <v>21</v>
      </c>
      <c r="O114" s="540">
        <v>16</v>
      </c>
      <c r="P114" s="541" t="s">
        <v>140</v>
      </c>
    </row>
    <row r="115" spans="1:16" s="541" customFormat="1" ht="11.25" customHeight="1">
      <c r="A115" s="533">
        <v>96</v>
      </c>
      <c r="B115" s="533" t="s">
        <v>138</v>
      </c>
      <c r="C115" s="533" t="s">
        <v>150</v>
      </c>
      <c r="D115" s="534" t="s">
        <v>195</v>
      </c>
      <c r="E115" s="535" t="s">
        <v>196</v>
      </c>
      <c r="F115" s="533" t="s">
        <v>15</v>
      </c>
      <c r="G115" s="536">
        <v>852</v>
      </c>
      <c r="H115" s="608">
        <v>0</v>
      </c>
      <c r="I115" s="537">
        <f t="shared" si="6"/>
        <v>0</v>
      </c>
      <c r="J115" s="538">
        <v>0</v>
      </c>
      <c r="K115" s="536">
        <f t="shared" si="7"/>
        <v>0</v>
      </c>
      <c r="L115" s="538">
        <v>0</v>
      </c>
      <c r="M115" s="536">
        <f t="shared" si="8"/>
        <v>0</v>
      </c>
      <c r="N115" s="580">
        <v>21</v>
      </c>
      <c r="O115" s="540">
        <v>16</v>
      </c>
      <c r="P115" s="541" t="s">
        <v>140</v>
      </c>
    </row>
    <row r="116" spans="1:16" s="541" customFormat="1" ht="11.25" customHeight="1">
      <c r="A116" s="533">
        <v>97</v>
      </c>
      <c r="B116" s="533" t="s">
        <v>138</v>
      </c>
      <c r="C116" s="533" t="s">
        <v>150</v>
      </c>
      <c r="D116" s="534" t="s">
        <v>197</v>
      </c>
      <c r="E116" s="535" t="s">
        <v>198</v>
      </c>
      <c r="F116" s="533" t="s">
        <v>15</v>
      </c>
      <c r="G116" s="536">
        <v>135</v>
      </c>
      <c r="H116" s="608">
        <v>0</v>
      </c>
      <c r="I116" s="537">
        <f t="shared" si="6"/>
        <v>0</v>
      </c>
      <c r="J116" s="538">
        <v>0</v>
      </c>
      <c r="K116" s="536">
        <f t="shared" si="7"/>
        <v>0</v>
      </c>
      <c r="L116" s="538">
        <v>0</v>
      </c>
      <c r="M116" s="536">
        <f t="shared" si="8"/>
        <v>0</v>
      </c>
      <c r="N116" s="580">
        <v>21</v>
      </c>
      <c r="O116" s="540">
        <v>16</v>
      </c>
      <c r="P116" s="541" t="s">
        <v>140</v>
      </c>
    </row>
    <row r="117" spans="1:16" s="541" customFormat="1" ht="11.25" customHeight="1">
      <c r="A117" s="533">
        <v>98</v>
      </c>
      <c r="B117" s="533" t="s">
        <v>138</v>
      </c>
      <c r="C117" s="533" t="s">
        <v>150</v>
      </c>
      <c r="D117" s="534" t="s">
        <v>199</v>
      </c>
      <c r="E117" s="535" t="s">
        <v>200</v>
      </c>
      <c r="F117" s="533" t="s">
        <v>15</v>
      </c>
      <c r="G117" s="536">
        <v>987</v>
      </c>
      <c r="H117" s="608">
        <v>0</v>
      </c>
      <c r="I117" s="537">
        <f t="shared" si="6"/>
        <v>0</v>
      </c>
      <c r="J117" s="538">
        <v>0</v>
      </c>
      <c r="K117" s="536">
        <f t="shared" si="7"/>
        <v>0</v>
      </c>
      <c r="L117" s="538">
        <v>0</v>
      </c>
      <c r="M117" s="536">
        <f t="shared" si="8"/>
        <v>0</v>
      </c>
      <c r="N117" s="580">
        <v>21</v>
      </c>
      <c r="O117" s="540">
        <v>16</v>
      </c>
      <c r="P117" s="541" t="s">
        <v>140</v>
      </c>
    </row>
    <row r="118" spans="1:16" s="541" customFormat="1" ht="11.25" customHeight="1">
      <c r="A118" s="533">
        <v>99</v>
      </c>
      <c r="B118" s="533" t="s">
        <v>138</v>
      </c>
      <c r="C118" s="533" t="s">
        <v>150</v>
      </c>
      <c r="D118" s="534" t="s">
        <v>201</v>
      </c>
      <c r="E118" s="535" t="s">
        <v>202</v>
      </c>
      <c r="F118" s="533" t="s">
        <v>25</v>
      </c>
      <c r="G118" s="536">
        <v>6.254</v>
      </c>
      <c r="H118" s="608">
        <v>0</v>
      </c>
      <c r="I118" s="537">
        <f t="shared" si="6"/>
        <v>0</v>
      </c>
      <c r="J118" s="538">
        <v>0</v>
      </c>
      <c r="K118" s="536">
        <f t="shared" si="7"/>
        <v>0</v>
      </c>
      <c r="L118" s="538">
        <v>0</v>
      </c>
      <c r="M118" s="536">
        <f t="shared" si="8"/>
        <v>0</v>
      </c>
      <c r="N118" s="580">
        <v>21</v>
      </c>
      <c r="O118" s="540">
        <v>16</v>
      </c>
      <c r="P118" s="541" t="s">
        <v>140</v>
      </c>
    </row>
    <row r="119" spans="2:16" s="529" customFormat="1" ht="11.25" customHeight="1">
      <c r="B119" s="530" t="s">
        <v>131</v>
      </c>
      <c r="D119" s="529" t="s">
        <v>203</v>
      </c>
      <c r="E119" s="529" t="s">
        <v>204</v>
      </c>
      <c r="H119" s="579"/>
      <c r="I119" s="531">
        <f>SUM(I120:I124)</f>
        <v>0</v>
      </c>
      <c r="K119" s="532">
        <f>SUM(K120:K124)</f>
        <v>0</v>
      </c>
      <c r="M119" s="532">
        <f>SUM(M120:M124)</f>
        <v>0</v>
      </c>
      <c r="N119" s="579"/>
      <c r="P119" s="529" t="s">
        <v>137</v>
      </c>
    </row>
    <row r="120" spans="1:16" s="541" customFormat="1" ht="11.25" customHeight="1">
      <c r="A120" s="533">
        <v>100</v>
      </c>
      <c r="B120" s="533" t="s">
        <v>138</v>
      </c>
      <c r="C120" s="533" t="s">
        <v>150</v>
      </c>
      <c r="D120" s="534" t="s">
        <v>1859</v>
      </c>
      <c r="E120" s="535" t="s">
        <v>1860</v>
      </c>
      <c r="F120" s="533" t="s">
        <v>185</v>
      </c>
      <c r="G120" s="536">
        <v>1</v>
      </c>
      <c r="H120" s="608">
        <v>0</v>
      </c>
      <c r="I120" s="537">
        <f>ROUND(G120*H120,2)</f>
        <v>0</v>
      </c>
      <c r="J120" s="538">
        <v>0</v>
      </c>
      <c r="K120" s="536">
        <f>G120*J120</f>
        <v>0</v>
      </c>
      <c r="L120" s="538">
        <v>0</v>
      </c>
      <c r="M120" s="536">
        <f>G120*L120</f>
        <v>0</v>
      </c>
      <c r="N120" s="580">
        <v>21</v>
      </c>
      <c r="O120" s="540">
        <v>16</v>
      </c>
      <c r="P120" s="541" t="s">
        <v>140</v>
      </c>
    </row>
    <row r="121" spans="1:16" s="541" customFormat="1" ht="33.75" customHeight="1">
      <c r="A121" s="533">
        <v>101</v>
      </c>
      <c r="B121" s="533" t="s">
        <v>138</v>
      </c>
      <c r="C121" s="533" t="s">
        <v>150</v>
      </c>
      <c r="D121" s="534" t="s">
        <v>205</v>
      </c>
      <c r="E121" s="535" t="s">
        <v>3188</v>
      </c>
      <c r="F121" s="533" t="s">
        <v>185</v>
      </c>
      <c r="G121" s="536">
        <v>1</v>
      </c>
      <c r="H121" s="608">
        <v>0</v>
      </c>
      <c r="I121" s="537">
        <f>ROUND(G121*H121,2)</f>
        <v>0</v>
      </c>
      <c r="J121" s="538">
        <v>0</v>
      </c>
      <c r="K121" s="536">
        <f>G121*J121</f>
        <v>0</v>
      </c>
      <c r="L121" s="538">
        <v>0</v>
      </c>
      <c r="M121" s="536">
        <f>G121*L121</f>
        <v>0</v>
      </c>
      <c r="N121" s="580">
        <v>21</v>
      </c>
      <c r="O121" s="540">
        <v>16</v>
      </c>
      <c r="P121" s="541" t="s">
        <v>140</v>
      </c>
    </row>
    <row r="122" spans="1:16" s="541" customFormat="1" ht="11.25" customHeight="1">
      <c r="A122" s="533">
        <v>102</v>
      </c>
      <c r="B122" s="533" t="s">
        <v>138</v>
      </c>
      <c r="C122" s="533" t="s">
        <v>150</v>
      </c>
      <c r="D122" s="534" t="s">
        <v>1861</v>
      </c>
      <c r="E122" s="535" t="s">
        <v>1862</v>
      </c>
      <c r="F122" s="533" t="s">
        <v>185</v>
      </c>
      <c r="G122" s="536">
        <v>1</v>
      </c>
      <c r="H122" s="608">
        <v>0</v>
      </c>
      <c r="I122" s="537">
        <f>ROUND(G122*H122,2)</f>
        <v>0</v>
      </c>
      <c r="J122" s="538">
        <v>0</v>
      </c>
      <c r="K122" s="536">
        <f>G122*J122</f>
        <v>0</v>
      </c>
      <c r="L122" s="538">
        <v>0</v>
      </c>
      <c r="M122" s="536">
        <f>G122*L122</f>
        <v>0</v>
      </c>
      <c r="N122" s="580">
        <v>21</v>
      </c>
      <c r="O122" s="540">
        <v>16</v>
      </c>
      <c r="P122" s="541" t="s">
        <v>140</v>
      </c>
    </row>
    <row r="123" spans="1:16" s="541" customFormat="1" ht="11.25" customHeight="1">
      <c r="A123" s="533">
        <v>103</v>
      </c>
      <c r="B123" s="533" t="s">
        <v>138</v>
      </c>
      <c r="C123" s="533" t="s">
        <v>150</v>
      </c>
      <c r="D123" s="534" t="s">
        <v>1863</v>
      </c>
      <c r="E123" s="535" t="s">
        <v>1864</v>
      </c>
      <c r="F123" s="533" t="s">
        <v>185</v>
      </c>
      <c r="G123" s="536">
        <v>1</v>
      </c>
      <c r="H123" s="608">
        <v>0</v>
      </c>
      <c r="I123" s="537">
        <f>ROUND(G123*H123,2)</f>
        <v>0</v>
      </c>
      <c r="J123" s="538">
        <v>0</v>
      </c>
      <c r="K123" s="536">
        <f>G123*J123</f>
        <v>0</v>
      </c>
      <c r="L123" s="538">
        <v>0</v>
      </c>
      <c r="M123" s="536">
        <f>G123*L123</f>
        <v>0</v>
      </c>
      <c r="N123" s="580">
        <v>21</v>
      </c>
      <c r="O123" s="540">
        <v>16</v>
      </c>
      <c r="P123" s="541" t="s">
        <v>140</v>
      </c>
    </row>
    <row r="124" spans="1:16" s="541" customFormat="1" ht="11.25" customHeight="1">
      <c r="A124" s="533">
        <v>104</v>
      </c>
      <c r="B124" s="533" t="s">
        <v>138</v>
      </c>
      <c r="C124" s="533" t="s">
        <v>150</v>
      </c>
      <c r="D124" s="534" t="s">
        <v>210</v>
      </c>
      <c r="E124" s="535" t="s">
        <v>211</v>
      </c>
      <c r="F124" s="533" t="s">
        <v>25</v>
      </c>
      <c r="G124" s="536">
        <v>0.035</v>
      </c>
      <c r="H124" s="608">
        <v>0</v>
      </c>
      <c r="I124" s="537">
        <f>ROUND(G124*H124,2)</f>
        <v>0</v>
      </c>
      <c r="J124" s="538">
        <v>0</v>
      </c>
      <c r="K124" s="536">
        <f>G124*J124</f>
        <v>0</v>
      </c>
      <c r="L124" s="538">
        <v>0</v>
      </c>
      <c r="M124" s="536">
        <f>G124*L124</f>
        <v>0</v>
      </c>
      <c r="N124" s="580">
        <v>21</v>
      </c>
      <c r="O124" s="540">
        <v>16</v>
      </c>
      <c r="P124" s="541" t="s">
        <v>140</v>
      </c>
    </row>
    <row r="125" spans="2:16" s="529" customFormat="1" ht="11.25" customHeight="1">
      <c r="B125" s="530" t="s">
        <v>131</v>
      </c>
      <c r="D125" s="529" t="s">
        <v>212</v>
      </c>
      <c r="E125" s="529" t="s">
        <v>213</v>
      </c>
      <c r="H125" s="579"/>
      <c r="I125" s="531">
        <f>SUM(I126:I150)</f>
        <v>0</v>
      </c>
      <c r="K125" s="532">
        <f>SUM(K126:K150)</f>
        <v>0</v>
      </c>
      <c r="M125" s="532">
        <f>SUM(M126:M150)</f>
        <v>0</v>
      </c>
      <c r="N125" s="579"/>
      <c r="P125" s="529" t="s">
        <v>137</v>
      </c>
    </row>
    <row r="126" spans="1:16" s="541" customFormat="1" ht="22.5" customHeight="1">
      <c r="A126" s="533">
        <v>105</v>
      </c>
      <c r="B126" s="533" t="s">
        <v>138</v>
      </c>
      <c r="C126" s="533" t="s">
        <v>150</v>
      </c>
      <c r="D126" s="534" t="s">
        <v>214</v>
      </c>
      <c r="E126" s="535" t="s">
        <v>215</v>
      </c>
      <c r="F126" s="533" t="s">
        <v>185</v>
      </c>
      <c r="G126" s="536">
        <v>10</v>
      </c>
      <c r="H126" s="608">
        <v>0</v>
      </c>
      <c r="I126" s="537">
        <f aca="true" t="shared" si="9" ref="I126:I150">ROUND(G126*H126,2)</f>
        <v>0</v>
      </c>
      <c r="J126" s="538">
        <v>0</v>
      </c>
      <c r="K126" s="536">
        <f aca="true" t="shared" si="10" ref="K126:K150">G126*J126</f>
        <v>0</v>
      </c>
      <c r="L126" s="538">
        <v>0</v>
      </c>
      <c r="M126" s="536">
        <f aca="true" t="shared" si="11" ref="M126:M150">G126*L126</f>
        <v>0</v>
      </c>
      <c r="N126" s="580">
        <v>21</v>
      </c>
      <c r="O126" s="540">
        <v>16</v>
      </c>
      <c r="P126" s="541" t="s">
        <v>140</v>
      </c>
    </row>
    <row r="127" spans="1:16" s="541" customFormat="1" ht="11.25" customHeight="1">
      <c r="A127" s="533">
        <v>106</v>
      </c>
      <c r="B127" s="533" t="s">
        <v>138</v>
      </c>
      <c r="C127" s="533" t="s">
        <v>150</v>
      </c>
      <c r="D127" s="534" t="s">
        <v>216</v>
      </c>
      <c r="E127" s="535" t="s">
        <v>217</v>
      </c>
      <c r="F127" s="533" t="s">
        <v>185</v>
      </c>
      <c r="G127" s="536">
        <v>2</v>
      </c>
      <c r="H127" s="608">
        <v>0</v>
      </c>
      <c r="I127" s="537">
        <f t="shared" si="9"/>
        <v>0</v>
      </c>
      <c r="J127" s="538">
        <v>0</v>
      </c>
      <c r="K127" s="536">
        <f t="shared" si="10"/>
        <v>0</v>
      </c>
      <c r="L127" s="538">
        <v>0</v>
      </c>
      <c r="M127" s="536">
        <f t="shared" si="11"/>
        <v>0</v>
      </c>
      <c r="N127" s="580">
        <v>21</v>
      </c>
      <c r="O127" s="540">
        <v>16</v>
      </c>
      <c r="P127" s="541" t="s">
        <v>140</v>
      </c>
    </row>
    <row r="128" spans="1:16" s="541" customFormat="1" ht="22.5" customHeight="1">
      <c r="A128" s="533">
        <v>107</v>
      </c>
      <c r="B128" s="533" t="s">
        <v>138</v>
      </c>
      <c r="C128" s="533" t="s">
        <v>150</v>
      </c>
      <c r="D128" s="534" t="s">
        <v>1865</v>
      </c>
      <c r="E128" s="535" t="s">
        <v>1866</v>
      </c>
      <c r="F128" s="533" t="s">
        <v>185</v>
      </c>
      <c r="G128" s="536">
        <v>17</v>
      </c>
      <c r="H128" s="608">
        <v>0</v>
      </c>
      <c r="I128" s="537">
        <f t="shared" si="9"/>
        <v>0</v>
      </c>
      <c r="J128" s="538">
        <v>0</v>
      </c>
      <c r="K128" s="536">
        <f t="shared" si="10"/>
        <v>0</v>
      </c>
      <c r="L128" s="538">
        <v>0</v>
      </c>
      <c r="M128" s="536">
        <f t="shared" si="11"/>
        <v>0</v>
      </c>
      <c r="N128" s="580">
        <v>21</v>
      </c>
      <c r="O128" s="540">
        <v>16</v>
      </c>
      <c r="P128" s="541" t="s">
        <v>140</v>
      </c>
    </row>
    <row r="129" spans="1:16" s="541" customFormat="1" ht="22.5" customHeight="1">
      <c r="A129" s="533">
        <v>108</v>
      </c>
      <c r="B129" s="533" t="s">
        <v>138</v>
      </c>
      <c r="C129" s="533" t="s">
        <v>150</v>
      </c>
      <c r="D129" s="534" t="s">
        <v>1867</v>
      </c>
      <c r="E129" s="535" t="s">
        <v>1868</v>
      </c>
      <c r="F129" s="533" t="s">
        <v>185</v>
      </c>
      <c r="G129" s="536">
        <v>1</v>
      </c>
      <c r="H129" s="608">
        <v>0</v>
      </c>
      <c r="I129" s="537">
        <f t="shared" si="9"/>
        <v>0</v>
      </c>
      <c r="J129" s="538">
        <v>0</v>
      </c>
      <c r="K129" s="536">
        <f t="shared" si="10"/>
        <v>0</v>
      </c>
      <c r="L129" s="538">
        <v>0</v>
      </c>
      <c r="M129" s="536">
        <f t="shared" si="11"/>
        <v>0</v>
      </c>
      <c r="N129" s="580">
        <v>21</v>
      </c>
      <c r="O129" s="540">
        <v>16</v>
      </c>
      <c r="P129" s="541" t="s">
        <v>140</v>
      </c>
    </row>
    <row r="130" spans="1:16" s="541" customFormat="1" ht="22.5" customHeight="1">
      <c r="A130" s="533">
        <v>109</v>
      </c>
      <c r="B130" s="533" t="s">
        <v>138</v>
      </c>
      <c r="C130" s="533" t="s">
        <v>150</v>
      </c>
      <c r="D130" s="534" t="s">
        <v>218</v>
      </c>
      <c r="E130" s="535" t="s">
        <v>219</v>
      </c>
      <c r="F130" s="533" t="s">
        <v>185</v>
      </c>
      <c r="G130" s="536">
        <v>3</v>
      </c>
      <c r="H130" s="608">
        <v>0</v>
      </c>
      <c r="I130" s="537">
        <f t="shared" si="9"/>
        <v>0</v>
      </c>
      <c r="J130" s="538">
        <v>0</v>
      </c>
      <c r="K130" s="536">
        <f t="shared" si="10"/>
        <v>0</v>
      </c>
      <c r="L130" s="538">
        <v>0</v>
      </c>
      <c r="M130" s="536">
        <f t="shared" si="11"/>
        <v>0</v>
      </c>
      <c r="N130" s="580">
        <v>21</v>
      </c>
      <c r="O130" s="540">
        <v>16</v>
      </c>
      <c r="P130" s="541" t="s">
        <v>140</v>
      </c>
    </row>
    <row r="131" spans="1:16" s="541" customFormat="1" ht="11.25" customHeight="1">
      <c r="A131" s="533">
        <v>110</v>
      </c>
      <c r="B131" s="533" t="s">
        <v>138</v>
      </c>
      <c r="C131" s="533" t="s">
        <v>150</v>
      </c>
      <c r="D131" s="534" t="s">
        <v>1869</v>
      </c>
      <c r="E131" s="535" t="s">
        <v>1870</v>
      </c>
      <c r="F131" s="533" t="s">
        <v>185</v>
      </c>
      <c r="G131" s="536">
        <v>4</v>
      </c>
      <c r="H131" s="608">
        <v>0</v>
      </c>
      <c r="I131" s="537">
        <f t="shared" si="9"/>
        <v>0</v>
      </c>
      <c r="J131" s="538">
        <v>0</v>
      </c>
      <c r="K131" s="536">
        <f t="shared" si="10"/>
        <v>0</v>
      </c>
      <c r="L131" s="538">
        <v>0</v>
      </c>
      <c r="M131" s="536">
        <f t="shared" si="11"/>
        <v>0</v>
      </c>
      <c r="N131" s="580">
        <v>21</v>
      </c>
      <c r="O131" s="540">
        <v>16</v>
      </c>
      <c r="P131" s="541" t="s">
        <v>140</v>
      </c>
    </row>
    <row r="132" spans="1:16" s="541" customFormat="1" ht="11.25" customHeight="1">
      <c r="A132" s="533">
        <v>111</v>
      </c>
      <c r="B132" s="533" t="s">
        <v>138</v>
      </c>
      <c r="C132" s="533" t="s">
        <v>150</v>
      </c>
      <c r="D132" s="534" t="s">
        <v>220</v>
      </c>
      <c r="E132" s="535" t="s">
        <v>221</v>
      </c>
      <c r="F132" s="533" t="s">
        <v>185</v>
      </c>
      <c r="G132" s="536">
        <v>36</v>
      </c>
      <c r="H132" s="608">
        <v>0</v>
      </c>
      <c r="I132" s="537">
        <f t="shared" si="9"/>
        <v>0</v>
      </c>
      <c r="J132" s="538">
        <v>0</v>
      </c>
      <c r="K132" s="536">
        <f t="shared" si="10"/>
        <v>0</v>
      </c>
      <c r="L132" s="538">
        <v>0</v>
      </c>
      <c r="M132" s="536">
        <f t="shared" si="11"/>
        <v>0</v>
      </c>
      <c r="N132" s="580">
        <v>21</v>
      </c>
      <c r="O132" s="540">
        <v>16</v>
      </c>
      <c r="P132" s="541" t="s">
        <v>140</v>
      </c>
    </row>
    <row r="133" spans="1:16" s="541" customFormat="1" ht="11.25" customHeight="1">
      <c r="A133" s="533">
        <v>112</v>
      </c>
      <c r="B133" s="533" t="s">
        <v>138</v>
      </c>
      <c r="C133" s="533" t="s">
        <v>150</v>
      </c>
      <c r="D133" s="534" t="s">
        <v>222</v>
      </c>
      <c r="E133" s="535" t="s">
        <v>223</v>
      </c>
      <c r="F133" s="533" t="s">
        <v>8</v>
      </c>
      <c r="G133" s="536">
        <v>1</v>
      </c>
      <c r="H133" s="608">
        <v>0</v>
      </c>
      <c r="I133" s="537">
        <f t="shared" si="9"/>
        <v>0</v>
      </c>
      <c r="J133" s="538">
        <v>0</v>
      </c>
      <c r="K133" s="536">
        <f t="shared" si="10"/>
        <v>0</v>
      </c>
      <c r="L133" s="538">
        <v>0</v>
      </c>
      <c r="M133" s="536">
        <f t="shared" si="11"/>
        <v>0</v>
      </c>
      <c r="N133" s="580">
        <v>21</v>
      </c>
      <c r="O133" s="540">
        <v>16</v>
      </c>
      <c r="P133" s="541" t="s">
        <v>140</v>
      </c>
    </row>
    <row r="134" spans="1:16" s="541" customFormat="1" ht="22.5" customHeight="1">
      <c r="A134" s="533">
        <v>113</v>
      </c>
      <c r="B134" s="533" t="s">
        <v>138</v>
      </c>
      <c r="C134" s="533" t="s">
        <v>150</v>
      </c>
      <c r="D134" s="534" t="s">
        <v>1871</v>
      </c>
      <c r="E134" s="535" t="s">
        <v>1872</v>
      </c>
      <c r="F134" s="533" t="s">
        <v>185</v>
      </c>
      <c r="G134" s="536">
        <v>1</v>
      </c>
      <c r="H134" s="608">
        <v>0</v>
      </c>
      <c r="I134" s="537">
        <f t="shared" si="9"/>
        <v>0</v>
      </c>
      <c r="J134" s="538">
        <v>0</v>
      </c>
      <c r="K134" s="536">
        <f t="shared" si="10"/>
        <v>0</v>
      </c>
      <c r="L134" s="538">
        <v>0</v>
      </c>
      <c r="M134" s="536">
        <f t="shared" si="11"/>
        <v>0</v>
      </c>
      <c r="N134" s="580">
        <v>21</v>
      </c>
      <c r="O134" s="540">
        <v>16</v>
      </c>
      <c r="P134" s="541" t="s">
        <v>140</v>
      </c>
    </row>
    <row r="135" spans="1:16" s="541" customFormat="1" ht="22.5" customHeight="1">
      <c r="A135" s="533">
        <v>114</v>
      </c>
      <c r="B135" s="533" t="s">
        <v>138</v>
      </c>
      <c r="C135" s="533" t="s">
        <v>150</v>
      </c>
      <c r="D135" s="534" t="s">
        <v>224</v>
      </c>
      <c r="E135" s="535" t="s">
        <v>225</v>
      </c>
      <c r="F135" s="533" t="s">
        <v>185</v>
      </c>
      <c r="G135" s="536">
        <v>3</v>
      </c>
      <c r="H135" s="608">
        <v>0</v>
      </c>
      <c r="I135" s="537">
        <f t="shared" si="9"/>
        <v>0</v>
      </c>
      <c r="J135" s="538">
        <v>0</v>
      </c>
      <c r="K135" s="536">
        <f t="shared" si="10"/>
        <v>0</v>
      </c>
      <c r="L135" s="538">
        <v>0</v>
      </c>
      <c r="M135" s="536">
        <f t="shared" si="11"/>
        <v>0</v>
      </c>
      <c r="N135" s="580">
        <v>21</v>
      </c>
      <c r="O135" s="540">
        <v>16</v>
      </c>
      <c r="P135" s="541" t="s">
        <v>140</v>
      </c>
    </row>
    <row r="136" spans="1:16" s="541" customFormat="1" ht="11.25" customHeight="1">
      <c r="A136" s="533">
        <v>115</v>
      </c>
      <c r="B136" s="533" t="s">
        <v>138</v>
      </c>
      <c r="C136" s="533" t="s">
        <v>150</v>
      </c>
      <c r="D136" s="534" t="s">
        <v>1873</v>
      </c>
      <c r="E136" s="535" t="s">
        <v>1874</v>
      </c>
      <c r="F136" s="533" t="s">
        <v>185</v>
      </c>
      <c r="G136" s="536">
        <v>17</v>
      </c>
      <c r="H136" s="608">
        <v>0</v>
      </c>
      <c r="I136" s="537">
        <f t="shared" si="9"/>
        <v>0</v>
      </c>
      <c r="J136" s="538">
        <v>0</v>
      </c>
      <c r="K136" s="536">
        <f t="shared" si="10"/>
        <v>0</v>
      </c>
      <c r="L136" s="538">
        <v>0</v>
      </c>
      <c r="M136" s="536">
        <f t="shared" si="11"/>
        <v>0</v>
      </c>
      <c r="N136" s="580">
        <v>21</v>
      </c>
      <c r="O136" s="540">
        <v>16</v>
      </c>
      <c r="P136" s="541" t="s">
        <v>140</v>
      </c>
    </row>
    <row r="137" spans="1:16" s="541" customFormat="1" ht="11.25" customHeight="1">
      <c r="A137" s="533">
        <v>116</v>
      </c>
      <c r="B137" s="533" t="s">
        <v>138</v>
      </c>
      <c r="C137" s="533" t="s">
        <v>150</v>
      </c>
      <c r="D137" s="534" t="s">
        <v>1875</v>
      </c>
      <c r="E137" s="535" t="s">
        <v>1876</v>
      </c>
      <c r="F137" s="533" t="s">
        <v>185</v>
      </c>
      <c r="G137" s="536">
        <v>7</v>
      </c>
      <c r="H137" s="608">
        <v>0</v>
      </c>
      <c r="I137" s="537">
        <f t="shared" si="9"/>
        <v>0</v>
      </c>
      <c r="J137" s="538">
        <v>0</v>
      </c>
      <c r="K137" s="536">
        <f t="shared" si="10"/>
        <v>0</v>
      </c>
      <c r="L137" s="538">
        <v>0</v>
      </c>
      <c r="M137" s="536">
        <f t="shared" si="11"/>
        <v>0</v>
      </c>
      <c r="N137" s="580">
        <v>21</v>
      </c>
      <c r="O137" s="540">
        <v>16</v>
      </c>
      <c r="P137" s="541" t="s">
        <v>140</v>
      </c>
    </row>
    <row r="138" spans="1:16" s="541" customFormat="1" ht="22.5" customHeight="1">
      <c r="A138" s="533">
        <v>117</v>
      </c>
      <c r="B138" s="533" t="s">
        <v>138</v>
      </c>
      <c r="C138" s="533" t="s">
        <v>150</v>
      </c>
      <c r="D138" s="534" t="s">
        <v>1877</v>
      </c>
      <c r="E138" s="535" t="s">
        <v>1878</v>
      </c>
      <c r="F138" s="533" t="s">
        <v>185</v>
      </c>
      <c r="G138" s="536">
        <v>1</v>
      </c>
      <c r="H138" s="608">
        <v>0</v>
      </c>
      <c r="I138" s="537">
        <f t="shared" si="9"/>
        <v>0</v>
      </c>
      <c r="J138" s="538">
        <v>0</v>
      </c>
      <c r="K138" s="536">
        <f t="shared" si="10"/>
        <v>0</v>
      </c>
      <c r="L138" s="538">
        <v>0</v>
      </c>
      <c r="M138" s="536">
        <f t="shared" si="11"/>
        <v>0</v>
      </c>
      <c r="N138" s="580">
        <v>21</v>
      </c>
      <c r="O138" s="540">
        <v>16</v>
      </c>
      <c r="P138" s="541" t="s">
        <v>140</v>
      </c>
    </row>
    <row r="139" spans="1:16" s="541" customFormat="1" ht="11.25" customHeight="1">
      <c r="A139" s="533">
        <v>118</v>
      </c>
      <c r="B139" s="533" t="s">
        <v>138</v>
      </c>
      <c r="C139" s="533" t="s">
        <v>150</v>
      </c>
      <c r="D139" s="534" t="s">
        <v>1879</v>
      </c>
      <c r="E139" s="674" t="s">
        <v>3234</v>
      </c>
      <c r="F139" s="533" t="s">
        <v>185</v>
      </c>
      <c r="G139" s="536">
        <v>2</v>
      </c>
      <c r="H139" s="608">
        <v>0</v>
      </c>
      <c r="I139" s="537">
        <f t="shared" si="9"/>
        <v>0</v>
      </c>
      <c r="J139" s="538">
        <v>0</v>
      </c>
      <c r="K139" s="536">
        <f t="shared" si="10"/>
        <v>0</v>
      </c>
      <c r="L139" s="538">
        <v>0</v>
      </c>
      <c r="M139" s="536">
        <f t="shared" si="11"/>
        <v>0</v>
      </c>
      <c r="N139" s="580">
        <v>21</v>
      </c>
      <c r="O139" s="540">
        <v>16</v>
      </c>
      <c r="P139" s="541" t="s">
        <v>140</v>
      </c>
    </row>
    <row r="140" spans="1:16" s="541" customFormat="1" ht="11.25" customHeight="1">
      <c r="A140" s="533">
        <v>119</v>
      </c>
      <c r="B140" s="533" t="s">
        <v>138</v>
      </c>
      <c r="C140" s="533" t="s">
        <v>150</v>
      </c>
      <c r="D140" s="534" t="s">
        <v>1880</v>
      </c>
      <c r="E140" s="674" t="s">
        <v>3235</v>
      </c>
      <c r="F140" s="533" t="s">
        <v>185</v>
      </c>
      <c r="G140" s="536">
        <v>5</v>
      </c>
      <c r="H140" s="608">
        <v>0</v>
      </c>
      <c r="I140" s="537">
        <f t="shared" si="9"/>
        <v>0</v>
      </c>
      <c r="J140" s="538">
        <v>0</v>
      </c>
      <c r="K140" s="536">
        <f t="shared" si="10"/>
        <v>0</v>
      </c>
      <c r="L140" s="538">
        <v>0</v>
      </c>
      <c r="M140" s="536">
        <f t="shared" si="11"/>
        <v>0</v>
      </c>
      <c r="N140" s="580">
        <v>21</v>
      </c>
      <c r="O140" s="540">
        <v>16</v>
      </c>
      <c r="P140" s="541" t="s">
        <v>140</v>
      </c>
    </row>
    <row r="141" spans="1:16" s="541" customFormat="1" ht="11.25" customHeight="1">
      <c r="A141" s="533">
        <v>120</v>
      </c>
      <c r="B141" s="533" t="s">
        <v>138</v>
      </c>
      <c r="C141" s="533" t="s">
        <v>150</v>
      </c>
      <c r="D141" s="534" t="s">
        <v>1881</v>
      </c>
      <c r="E141" s="535" t="s">
        <v>1882</v>
      </c>
      <c r="F141" s="533" t="s">
        <v>8</v>
      </c>
      <c r="G141" s="536">
        <v>17</v>
      </c>
      <c r="H141" s="608">
        <v>0</v>
      </c>
      <c r="I141" s="537">
        <f t="shared" si="9"/>
        <v>0</v>
      </c>
      <c r="J141" s="538">
        <v>0</v>
      </c>
      <c r="K141" s="536">
        <f t="shared" si="10"/>
        <v>0</v>
      </c>
      <c r="L141" s="538">
        <v>0</v>
      </c>
      <c r="M141" s="536">
        <f t="shared" si="11"/>
        <v>0</v>
      </c>
      <c r="N141" s="580">
        <v>21</v>
      </c>
      <c r="O141" s="540">
        <v>16</v>
      </c>
      <c r="P141" s="541" t="s">
        <v>140</v>
      </c>
    </row>
    <row r="142" spans="1:16" s="541" customFormat="1" ht="11.25" customHeight="1">
      <c r="A142" s="533">
        <v>121</v>
      </c>
      <c r="B142" s="533" t="s">
        <v>138</v>
      </c>
      <c r="C142" s="533" t="s">
        <v>150</v>
      </c>
      <c r="D142" s="534" t="s">
        <v>1883</v>
      </c>
      <c r="E142" s="535" t="s">
        <v>1884</v>
      </c>
      <c r="F142" s="533" t="s">
        <v>8</v>
      </c>
      <c r="G142" s="536">
        <v>1</v>
      </c>
      <c r="H142" s="608">
        <v>0</v>
      </c>
      <c r="I142" s="537">
        <f t="shared" si="9"/>
        <v>0</v>
      </c>
      <c r="J142" s="538">
        <v>0</v>
      </c>
      <c r="K142" s="536">
        <f t="shared" si="10"/>
        <v>0</v>
      </c>
      <c r="L142" s="538">
        <v>0</v>
      </c>
      <c r="M142" s="536">
        <f t="shared" si="11"/>
        <v>0</v>
      </c>
      <c r="N142" s="580">
        <v>21</v>
      </c>
      <c r="O142" s="540">
        <v>16</v>
      </c>
      <c r="P142" s="541" t="s">
        <v>140</v>
      </c>
    </row>
    <row r="143" spans="1:16" s="541" customFormat="1" ht="11.25" customHeight="1">
      <c r="A143" s="533">
        <v>122</v>
      </c>
      <c r="B143" s="533" t="s">
        <v>138</v>
      </c>
      <c r="C143" s="533" t="s">
        <v>150</v>
      </c>
      <c r="D143" s="534" t="s">
        <v>1885</v>
      </c>
      <c r="E143" s="535" t="s">
        <v>1886</v>
      </c>
      <c r="F143" s="533" t="s">
        <v>8</v>
      </c>
      <c r="G143" s="536">
        <v>10</v>
      </c>
      <c r="H143" s="608">
        <v>0</v>
      </c>
      <c r="I143" s="537">
        <f t="shared" si="9"/>
        <v>0</v>
      </c>
      <c r="J143" s="538">
        <v>0</v>
      </c>
      <c r="K143" s="536">
        <f t="shared" si="10"/>
        <v>0</v>
      </c>
      <c r="L143" s="538">
        <v>0</v>
      </c>
      <c r="M143" s="536">
        <f t="shared" si="11"/>
        <v>0</v>
      </c>
      <c r="N143" s="580">
        <v>21</v>
      </c>
      <c r="O143" s="540">
        <v>16</v>
      </c>
      <c r="P143" s="541" t="s">
        <v>140</v>
      </c>
    </row>
    <row r="144" spans="1:16" s="541" customFormat="1" ht="11.25" customHeight="1">
      <c r="A144" s="533">
        <v>123</v>
      </c>
      <c r="B144" s="533" t="s">
        <v>138</v>
      </c>
      <c r="C144" s="533" t="s">
        <v>150</v>
      </c>
      <c r="D144" s="534" t="s">
        <v>1887</v>
      </c>
      <c r="E144" s="535" t="s">
        <v>1888</v>
      </c>
      <c r="F144" s="533" t="s">
        <v>8</v>
      </c>
      <c r="G144" s="536">
        <v>7</v>
      </c>
      <c r="H144" s="608">
        <v>0</v>
      </c>
      <c r="I144" s="537">
        <f t="shared" si="9"/>
        <v>0</v>
      </c>
      <c r="J144" s="538">
        <v>0</v>
      </c>
      <c r="K144" s="536">
        <f t="shared" si="10"/>
        <v>0</v>
      </c>
      <c r="L144" s="538">
        <v>0</v>
      </c>
      <c r="M144" s="536">
        <f t="shared" si="11"/>
        <v>0</v>
      </c>
      <c r="N144" s="580">
        <v>21</v>
      </c>
      <c r="O144" s="540">
        <v>16</v>
      </c>
      <c r="P144" s="541" t="s">
        <v>140</v>
      </c>
    </row>
    <row r="145" spans="1:16" s="541" customFormat="1" ht="11.25" customHeight="1">
      <c r="A145" s="533">
        <v>124</v>
      </c>
      <c r="B145" s="533" t="s">
        <v>138</v>
      </c>
      <c r="C145" s="533" t="s">
        <v>150</v>
      </c>
      <c r="D145" s="534" t="s">
        <v>226</v>
      </c>
      <c r="E145" s="535" t="s">
        <v>227</v>
      </c>
      <c r="F145" s="533" t="s">
        <v>8</v>
      </c>
      <c r="G145" s="536">
        <v>8</v>
      </c>
      <c r="H145" s="608">
        <v>0</v>
      </c>
      <c r="I145" s="537">
        <f t="shared" si="9"/>
        <v>0</v>
      </c>
      <c r="J145" s="538">
        <v>0</v>
      </c>
      <c r="K145" s="536">
        <f t="shared" si="10"/>
        <v>0</v>
      </c>
      <c r="L145" s="538">
        <v>0</v>
      </c>
      <c r="M145" s="536">
        <f t="shared" si="11"/>
        <v>0</v>
      </c>
      <c r="N145" s="580">
        <v>21</v>
      </c>
      <c r="O145" s="540">
        <v>16</v>
      </c>
      <c r="P145" s="541" t="s">
        <v>140</v>
      </c>
    </row>
    <row r="146" spans="1:15" s="541" customFormat="1" ht="11.25" customHeight="1">
      <c r="A146" s="533">
        <v>125</v>
      </c>
      <c r="B146" s="533"/>
      <c r="C146" s="533"/>
      <c r="D146" s="675" t="s">
        <v>3236</v>
      </c>
      <c r="E146" s="674" t="s">
        <v>3240</v>
      </c>
      <c r="F146" s="676" t="s">
        <v>8</v>
      </c>
      <c r="G146" s="536">
        <v>5</v>
      </c>
      <c r="H146" s="608">
        <v>0</v>
      </c>
      <c r="I146" s="537">
        <f t="shared" si="9"/>
        <v>0</v>
      </c>
      <c r="J146" s="538"/>
      <c r="K146" s="536"/>
      <c r="L146" s="538"/>
      <c r="M146" s="536"/>
      <c r="N146" s="580">
        <v>21</v>
      </c>
      <c r="O146" s="540"/>
    </row>
    <row r="147" spans="1:15" s="541" customFormat="1" ht="11.25" customHeight="1">
      <c r="A147" s="533">
        <v>126</v>
      </c>
      <c r="B147" s="533"/>
      <c r="C147" s="533"/>
      <c r="D147" s="675" t="s">
        <v>3237</v>
      </c>
      <c r="E147" s="674" t="s">
        <v>3241</v>
      </c>
      <c r="F147" s="676" t="s">
        <v>8</v>
      </c>
      <c r="G147" s="536">
        <v>2</v>
      </c>
      <c r="H147" s="608">
        <v>0</v>
      </c>
      <c r="I147" s="537">
        <f t="shared" si="9"/>
        <v>0</v>
      </c>
      <c r="J147" s="538"/>
      <c r="K147" s="536"/>
      <c r="L147" s="538"/>
      <c r="M147" s="536"/>
      <c r="N147" s="580">
        <v>21</v>
      </c>
      <c r="O147" s="540"/>
    </row>
    <row r="148" spans="1:15" s="541" customFormat="1" ht="11.25" customHeight="1">
      <c r="A148" s="533">
        <v>127</v>
      </c>
      <c r="B148" s="533"/>
      <c r="C148" s="533"/>
      <c r="D148" s="675" t="s">
        <v>3238</v>
      </c>
      <c r="E148" s="674" t="s">
        <v>3242</v>
      </c>
      <c r="F148" s="676" t="s">
        <v>8</v>
      </c>
      <c r="G148" s="536">
        <v>5</v>
      </c>
      <c r="H148" s="608">
        <v>0</v>
      </c>
      <c r="I148" s="537">
        <f t="shared" si="9"/>
        <v>0</v>
      </c>
      <c r="J148" s="538"/>
      <c r="K148" s="536"/>
      <c r="L148" s="538"/>
      <c r="M148" s="536"/>
      <c r="N148" s="580">
        <v>21</v>
      </c>
      <c r="O148" s="540"/>
    </row>
    <row r="149" spans="1:15" s="541" customFormat="1" ht="11.25" customHeight="1">
      <c r="A149" s="533">
        <v>128</v>
      </c>
      <c r="B149" s="533"/>
      <c r="C149" s="533"/>
      <c r="D149" s="675" t="s">
        <v>3239</v>
      </c>
      <c r="E149" s="674" t="s">
        <v>3243</v>
      </c>
      <c r="F149" s="676" t="s">
        <v>8</v>
      </c>
      <c r="G149" s="536">
        <v>2</v>
      </c>
      <c r="H149" s="608">
        <v>0</v>
      </c>
      <c r="I149" s="537">
        <f t="shared" si="9"/>
        <v>0</v>
      </c>
      <c r="J149" s="538"/>
      <c r="K149" s="536"/>
      <c r="L149" s="538"/>
      <c r="M149" s="536"/>
      <c r="N149" s="580">
        <v>21</v>
      </c>
      <c r="O149" s="540"/>
    </row>
    <row r="150" spans="1:16" s="541" customFormat="1" ht="11.25" customHeight="1">
      <c r="A150" s="533">
        <v>129</v>
      </c>
      <c r="B150" s="533" t="s">
        <v>138</v>
      </c>
      <c r="C150" s="533" t="s">
        <v>150</v>
      </c>
      <c r="D150" s="534" t="s">
        <v>228</v>
      </c>
      <c r="E150" s="535" t="s">
        <v>229</v>
      </c>
      <c r="F150" s="533" t="s">
        <v>25</v>
      </c>
      <c r="G150" s="536">
        <v>0.943</v>
      </c>
      <c r="H150" s="608">
        <v>0</v>
      </c>
      <c r="I150" s="537">
        <f t="shared" si="9"/>
        <v>0</v>
      </c>
      <c r="J150" s="538">
        <v>0</v>
      </c>
      <c r="K150" s="536">
        <f t="shared" si="10"/>
        <v>0</v>
      </c>
      <c r="L150" s="538">
        <v>0</v>
      </c>
      <c r="M150" s="536">
        <f t="shared" si="11"/>
        <v>0</v>
      </c>
      <c r="N150" s="580">
        <v>21</v>
      </c>
      <c r="O150" s="540">
        <v>16</v>
      </c>
      <c r="P150" s="541" t="s">
        <v>140</v>
      </c>
    </row>
    <row r="151" spans="2:16" s="529" customFormat="1" ht="11.25" customHeight="1">
      <c r="B151" s="530" t="s">
        <v>131</v>
      </c>
      <c r="D151" s="529" t="s">
        <v>230</v>
      </c>
      <c r="E151" s="529" t="s">
        <v>231</v>
      </c>
      <c r="H151" s="579"/>
      <c r="I151" s="531">
        <f>SUM(I152:I153)</f>
        <v>0</v>
      </c>
      <c r="K151" s="532">
        <f>SUM(K152:K153)</f>
        <v>0</v>
      </c>
      <c r="M151" s="532">
        <f>SUM(M152:M153)</f>
        <v>0</v>
      </c>
      <c r="N151" s="579"/>
      <c r="P151" s="529" t="s">
        <v>137</v>
      </c>
    </row>
    <row r="152" spans="1:16" s="541" customFormat="1" ht="22.5" customHeight="1">
      <c r="A152" s="533">
        <v>130</v>
      </c>
      <c r="B152" s="533" t="s">
        <v>138</v>
      </c>
      <c r="C152" s="533" t="s">
        <v>150</v>
      </c>
      <c r="D152" s="534" t="s">
        <v>232</v>
      </c>
      <c r="E152" s="535" t="s">
        <v>233</v>
      </c>
      <c r="F152" s="533" t="s">
        <v>185</v>
      </c>
      <c r="G152" s="536">
        <v>10</v>
      </c>
      <c r="H152" s="608">
        <v>0</v>
      </c>
      <c r="I152" s="537">
        <f>ROUND(G152*H152,2)</f>
        <v>0</v>
      </c>
      <c r="J152" s="538">
        <v>0</v>
      </c>
      <c r="K152" s="536">
        <f>G152*J152</f>
        <v>0</v>
      </c>
      <c r="L152" s="538">
        <v>0</v>
      </c>
      <c r="M152" s="536">
        <f>G152*L152</f>
        <v>0</v>
      </c>
      <c r="N152" s="580">
        <v>21</v>
      </c>
      <c r="O152" s="540">
        <v>16</v>
      </c>
      <c r="P152" s="541" t="s">
        <v>140</v>
      </c>
    </row>
    <row r="153" spans="1:16" s="541" customFormat="1" ht="11.25" customHeight="1">
      <c r="A153" s="533">
        <v>131</v>
      </c>
      <c r="B153" s="533" t="s">
        <v>138</v>
      </c>
      <c r="C153" s="533" t="s">
        <v>150</v>
      </c>
      <c r="D153" s="534" t="s">
        <v>234</v>
      </c>
      <c r="E153" s="535" t="s">
        <v>235</v>
      </c>
      <c r="F153" s="533" t="s">
        <v>25</v>
      </c>
      <c r="G153" s="536">
        <v>0.092</v>
      </c>
      <c r="H153" s="608">
        <v>0</v>
      </c>
      <c r="I153" s="537">
        <f>ROUND(G153*H153,2)</f>
        <v>0</v>
      </c>
      <c r="J153" s="538">
        <v>0</v>
      </c>
      <c r="K153" s="536">
        <f>G153*J153</f>
        <v>0</v>
      </c>
      <c r="L153" s="538">
        <v>0</v>
      </c>
      <c r="M153" s="536">
        <f>G153*L153</f>
        <v>0</v>
      </c>
      <c r="N153" s="580">
        <v>21</v>
      </c>
      <c r="O153" s="540">
        <v>16</v>
      </c>
      <c r="P153" s="541" t="s">
        <v>140</v>
      </c>
    </row>
    <row r="154" spans="2:16" s="529" customFormat="1" ht="11.25" customHeight="1">
      <c r="B154" s="530" t="s">
        <v>131</v>
      </c>
      <c r="D154" s="529" t="s">
        <v>1889</v>
      </c>
      <c r="E154" s="529" t="s">
        <v>1890</v>
      </c>
      <c r="H154" s="579"/>
      <c r="I154" s="531">
        <f>SUM(I155:I160)</f>
        <v>0</v>
      </c>
      <c r="K154" s="532">
        <f>SUM(K155:K160)</f>
        <v>0</v>
      </c>
      <c r="M154" s="532">
        <f>SUM(M155:M160)</f>
        <v>0</v>
      </c>
      <c r="N154" s="579"/>
      <c r="P154" s="529" t="s">
        <v>137</v>
      </c>
    </row>
    <row r="155" spans="1:16" s="541" customFormat="1" ht="11.25" customHeight="1">
      <c r="A155" s="533">
        <v>132</v>
      </c>
      <c r="B155" s="533" t="s">
        <v>138</v>
      </c>
      <c r="C155" s="533" t="s">
        <v>1891</v>
      </c>
      <c r="D155" s="534" t="s">
        <v>192</v>
      </c>
      <c r="E155" s="535" t="s">
        <v>1892</v>
      </c>
      <c r="F155" s="533" t="s">
        <v>185</v>
      </c>
      <c r="G155" s="536">
        <v>1</v>
      </c>
      <c r="H155" s="608">
        <v>0</v>
      </c>
      <c r="I155" s="537">
        <f aca="true" t="shared" si="12" ref="I155:I160">ROUND(G155*H155,2)</f>
        <v>0</v>
      </c>
      <c r="J155" s="538">
        <v>0</v>
      </c>
      <c r="K155" s="536">
        <f aca="true" t="shared" si="13" ref="K155:K160">G155*J155</f>
        <v>0</v>
      </c>
      <c r="L155" s="538">
        <v>0</v>
      </c>
      <c r="M155" s="536">
        <f aca="true" t="shared" si="14" ref="M155:M160">G155*L155</f>
        <v>0</v>
      </c>
      <c r="N155" s="580">
        <v>21</v>
      </c>
      <c r="O155" s="540">
        <v>16</v>
      </c>
      <c r="P155" s="541" t="s">
        <v>140</v>
      </c>
    </row>
    <row r="156" spans="1:16" s="541" customFormat="1" ht="11.25" customHeight="1">
      <c r="A156" s="533">
        <v>133</v>
      </c>
      <c r="B156" s="533" t="s">
        <v>138</v>
      </c>
      <c r="C156" s="533" t="s">
        <v>1891</v>
      </c>
      <c r="D156" s="534" t="s">
        <v>1893</v>
      </c>
      <c r="E156" s="535" t="s">
        <v>1894</v>
      </c>
      <c r="F156" s="533" t="s">
        <v>8</v>
      </c>
      <c r="G156" s="536">
        <v>3</v>
      </c>
      <c r="H156" s="608">
        <v>0</v>
      </c>
      <c r="I156" s="537">
        <f t="shared" si="12"/>
        <v>0</v>
      </c>
      <c r="J156" s="538">
        <v>0</v>
      </c>
      <c r="K156" s="536">
        <f t="shared" si="13"/>
        <v>0</v>
      </c>
      <c r="L156" s="538">
        <v>0</v>
      </c>
      <c r="M156" s="536">
        <f t="shared" si="14"/>
        <v>0</v>
      </c>
      <c r="N156" s="580">
        <v>21</v>
      </c>
      <c r="O156" s="540">
        <v>16</v>
      </c>
      <c r="P156" s="541" t="s">
        <v>140</v>
      </c>
    </row>
    <row r="157" spans="1:16" s="541" customFormat="1" ht="22.5" customHeight="1">
      <c r="A157" s="533">
        <v>134</v>
      </c>
      <c r="B157" s="533" t="s">
        <v>138</v>
      </c>
      <c r="C157" s="533" t="s">
        <v>1891</v>
      </c>
      <c r="D157" s="534" t="s">
        <v>1895</v>
      </c>
      <c r="E157" s="535" t="s">
        <v>1896</v>
      </c>
      <c r="F157" s="533" t="s">
        <v>8</v>
      </c>
      <c r="G157" s="536">
        <v>2</v>
      </c>
      <c r="H157" s="608">
        <v>0</v>
      </c>
      <c r="I157" s="537">
        <f t="shared" si="12"/>
        <v>0</v>
      </c>
      <c r="J157" s="538">
        <v>0</v>
      </c>
      <c r="K157" s="536">
        <f t="shared" si="13"/>
        <v>0</v>
      </c>
      <c r="L157" s="538">
        <v>0</v>
      </c>
      <c r="M157" s="536">
        <f t="shared" si="14"/>
        <v>0</v>
      </c>
      <c r="N157" s="580">
        <v>21</v>
      </c>
      <c r="O157" s="540">
        <v>16</v>
      </c>
      <c r="P157" s="541" t="s">
        <v>140</v>
      </c>
    </row>
    <row r="158" spans="1:16" s="541" customFormat="1" ht="22.5" customHeight="1">
      <c r="A158" s="533">
        <v>135</v>
      </c>
      <c r="B158" s="533" t="s">
        <v>138</v>
      </c>
      <c r="C158" s="533" t="s">
        <v>1891</v>
      </c>
      <c r="D158" s="534" t="s">
        <v>1897</v>
      </c>
      <c r="E158" s="535" t="s">
        <v>1898</v>
      </c>
      <c r="F158" s="533" t="s">
        <v>8</v>
      </c>
      <c r="G158" s="536">
        <v>2</v>
      </c>
      <c r="H158" s="608">
        <v>0</v>
      </c>
      <c r="I158" s="537">
        <f t="shared" si="12"/>
        <v>0</v>
      </c>
      <c r="J158" s="538">
        <v>0</v>
      </c>
      <c r="K158" s="536">
        <f t="shared" si="13"/>
        <v>0</v>
      </c>
      <c r="L158" s="538">
        <v>0</v>
      </c>
      <c r="M158" s="536">
        <f t="shared" si="14"/>
        <v>0</v>
      </c>
      <c r="N158" s="580">
        <v>21</v>
      </c>
      <c r="O158" s="540">
        <v>16</v>
      </c>
      <c r="P158" s="541" t="s">
        <v>140</v>
      </c>
    </row>
    <row r="159" spans="1:16" s="541" customFormat="1" ht="11.25" customHeight="1">
      <c r="A159" s="533">
        <v>136</v>
      </c>
      <c r="B159" s="533" t="s">
        <v>138</v>
      </c>
      <c r="C159" s="533" t="s">
        <v>1891</v>
      </c>
      <c r="D159" s="534" t="s">
        <v>1899</v>
      </c>
      <c r="E159" s="535" t="s">
        <v>1900</v>
      </c>
      <c r="F159" s="533" t="s">
        <v>8</v>
      </c>
      <c r="G159" s="536">
        <v>2</v>
      </c>
      <c r="H159" s="608">
        <v>0</v>
      </c>
      <c r="I159" s="537">
        <f t="shared" si="12"/>
        <v>0</v>
      </c>
      <c r="J159" s="538">
        <v>0</v>
      </c>
      <c r="K159" s="536">
        <f t="shared" si="13"/>
        <v>0</v>
      </c>
      <c r="L159" s="538">
        <v>0</v>
      </c>
      <c r="M159" s="536">
        <f t="shared" si="14"/>
        <v>0</v>
      </c>
      <c r="N159" s="580">
        <v>21</v>
      </c>
      <c r="O159" s="540">
        <v>16</v>
      </c>
      <c r="P159" s="541" t="s">
        <v>140</v>
      </c>
    </row>
    <row r="160" spans="1:16" s="541" customFormat="1" ht="11.25" customHeight="1">
      <c r="A160" s="533">
        <v>137</v>
      </c>
      <c r="B160" s="533" t="s">
        <v>138</v>
      </c>
      <c r="C160" s="533" t="s">
        <v>1891</v>
      </c>
      <c r="D160" s="534" t="s">
        <v>1901</v>
      </c>
      <c r="E160" s="535" t="s">
        <v>1902</v>
      </c>
      <c r="F160" s="533" t="s">
        <v>25</v>
      </c>
      <c r="G160" s="536">
        <v>0.042</v>
      </c>
      <c r="H160" s="608">
        <v>0</v>
      </c>
      <c r="I160" s="537">
        <f t="shared" si="12"/>
        <v>0</v>
      </c>
      <c r="J160" s="538">
        <v>0</v>
      </c>
      <c r="K160" s="536">
        <f t="shared" si="13"/>
        <v>0</v>
      </c>
      <c r="L160" s="538">
        <v>0</v>
      </c>
      <c r="M160" s="536">
        <f t="shared" si="14"/>
        <v>0</v>
      </c>
      <c r="N160" s="580">
        <v>21</v>
      </c>
      <c r="O160" s="540">
        <v>16</v>
      </c>
      <c r="P160" s="541" t="s">
        <v>140</v>
      </c>
    </row>
    <row r="161" spans="5:14" s="567" customFormat="1" ht="15">
      <c r="E161" s="567" t="s">
        <v>237</v>
      </c>
      <c r="H161" s="583"/>
      <c r="I161" s="568">
        <f>I14+I26</f>
        <v>0</v>
      </c>
      <c r="K161" s="569">
        <f>K14+K26</f>
        <v>0</v>
      </c>
      <c r="M161" s="569">
        <f>M14+M26</f>
        <v>0</v>
      </c>
      <c r="N161" s="583"/>
    </row>
  </sheetData>
  <printOptions horizontalCentered="1"/>
  <pageMargins left="0.5902777910232544" right="0.5902777910232544" top="0.5902777910232544" bottom="0.5902777910232544" header="0.511805534362793" footer="0.511805534362793"/>
  <pageSetup errors="blank" fitToHeight="999" fitToWidth="1" horizontalDpi="1200" verticalDpi="12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N200"/>
  <sheetViews>
    <sheetView view="pageBreakPreview" zoomScaleSheetLayoutView="100" workbookViewId="0" topLeftCell="A1">
      <selection activeCell="B22" sqref="B22"/>
    </sheetView>
  </sheetViews>
  <sheetFormatPr defaultColWidth="9.140625" defaultRowHeight="15"/>
  <cols>
    <col min="1" max="1" width="5.7109375" style="176" customWidth="1"/>
    <col min="2" max="2" width="73.8515625" style="288" customWidth="1"/>
    <col min="3" max="3" width="7.57421875" style="282" customWidth="1"/>
    <col min="4" max="4" width="7.00390625" style="283" customWidth="1"/>
    <col min="5" max="5" width="9.421875" style="284" customWidth="1"/>
    <col min="6" max="6" width="12.57421875" style="285" customWidth="1"/>
    <col min="7" max="7" width="9.421875" style="179" customWidth="1"/>
    <col min="8" max="8" width="16.140625" style="285" customWidth="1"/>
    <col min="9" max="256" width="9.140625" style="179" customWidth="1"/>
    <col min="257" max="257" width="5.7109375" style="179" customWidth="1"/>
    <col min="258" max="258" width="73.8515625" style="179" customWidth="1"/>
    <col min="259" max="259" width="7.57421875" style="179" customWidth="1"/>
    <col min="260" max="260" width="7.00390625" style="179" customWidth="1"/>
    <col min="261" max="261" width="9.421875" style="179" customWidth="1"/>
    <col min="262" max="262" width="12.57421875" style="179" customWidth="1"/>
    <col min="263" max="263" width="9.421875" style="179" customWidth="1"/>
    <col min="264" max="264" width="16.140625" style="179" customWidth="1"/>
    <col min="265" max="512" width="9.140625" style="179" customWidth="1"/>
    <col min="513" max="513" width="5.7109375" style="179" customWidth="1"/>
    <col min="514" max="514" width="73.8515625" style="179" customWidth="1"/>
    <col min="515" max="515" width="7.57421875" style="179" customWidth="1"/>
    <col min="516" max="516" width="7.00390625" style="179" customWidth="1"/>
    <col min="517" max="517" width="9.421875" style="179" customWidth="1"/>
    <col min="518" max="518" width="12.57421875" style="179" customWidth="1"/>
    <col min="519" max="519" width="9.421875" style="179" customWidth="1"/>
    <col min="520" max="520" width="16.140625" style="179" customWidth="1"/>
    <col min="521" max="768" width="9.140625" style="179" customWidth="1"/>
    <col min="769" max="769" width="5.7109375" style="179" customWidth="1"/>
    <col min="770" max="770" width="73.8515625" style="179" customWidth="1"/>
    <col min="771" max="771" width="7.57421875" style="179" customWidth="1"/>
    <col min="772" max="772" width="7.00390625" style="179" customWidth="1"/>
    <col min="773" max="773" width="9.421875" style="179" customWidth="1"/>
    <col min="774" max="774" width="12.57421875" style="179" customWidth="1"/>
    <col min="775" max="775" width="9.421875" style="179" customWidth="1"/>
    <col min="776" max="776" width="16.140625" style="179" customWidth="1"/>
    <col min="777" max="1024" width="9.140625" style="179" customWidth="1"/>
    <col min="1025" max="1025" width="5.7109375" style="179" customWidth="1"/>
    <col min="1026" max="1026" width="73.8515625" style="179" customWidth="1"/>
    <col min="1027" max="1027" width="7.57421875" style="179" customWidth="1"/>
    <col min="1028" max="1028" width="7.00390625" style="179" customWidth="1"/>
    <col min="1029" max="1029" width="9.421875" style="179" customWidth="1"/>
    <col min="1030" max="1030" width="12.57421875" style="179" customWidth="1"/>
    <col min="1031" max="1031" width="9.421875" style="179" customWidth="1"/>
    <col min="1032" max="1032" width="16.140625" style="179" customWidth="1"/>
    <col min="1033" max="1280" width="9.140625" style="179" customWidth="1"/>
    <col min="1281" max="1281" width="5.7109375" style="179" customWidth="1"/>
    <col min="1282" max="1282" width="73.8515625" style="179" customWidth="1"/>
    <col min="1283" max="1283" width="7.57421875" style="179" customWidth="1"/>
    <col min="1284" max="1284" width="7.00390625" style="179" customWidth="1"/>
    <col min="1285" max="1285" width="9.421875" style="179" customWidth="1"/>
    <col min="1286" max="1286" width="12.57421875" style="179" customWidth="1"/>
    <col min="1287" max="1287" width="9.421875" style="179" customWidth="1"/>
    <col min="1288" max="1288" width="16.140625" style="179" customWidth="1"/>
    <col min="1289" max="1536" width="9.140625" style="179" customWidth="1"/>
    <col min="1537" max="1537" width="5.7109375" style="179" customWidth="1"/>
    <col min="1538" max="1538" width="73.8515625" style="179" customWidth="1"/>
    <col min="1539" max="1539" width="7.57421875" style="179" customWidth="1"/>
    <col min="1540" max="1540" width="7.00390625" style="179" customWidth="1"/>
    <col min="1541" max="1541" width="9.421875" style="179" customWidth="1"/>
    <col min="1542" max="1542" width="12.57421875" style="179" customWidth="1"/>
    <col min="1543" max="1543" width="9.421875" style="179" customWidth="1"/>
    <col min="1544" max="1544" width="16.140625" style="179" customWidth="1"/>
    <col min="1545" max="1792" width="9.140625" style="179" customWidth="1"/>
    <col min="1793" max="1793" width="5.7109375" style="179" customWidth="1"/>
    <col min="1794" max="1794" width="73.8515625" style="179" customWidth="1"/>
    <col min="1795" max="1795" width="7.57421875" style="179" customWidth="1"/>
    <col min="1796" max="1796" width="7.00390625" style="179" customWidth="1"/>
    <col min="1797" max="1797" width="9.421875" style="179" customWidth="1"/>
    <col min="1798" max="1798" width="12.57421875" style="179" customWidth="1"/>
    <col min="1799" max="1799" width="9.421875" style="179" customWidth="1"/>
    <col min="1800" max="1800" width="16.140625" style="179" customWidth="1"/>
    <col min="1801" max="2048" width="9.140625" style="179" customWidth="1"/>
    <col min="2049" max="2049" width="5.7109375" style="179" customWidth="1"/>
    <col min="2050" max="2050" width="73.8515625" style="179" customWidth="1"/>
    <col min="2051" max="2051" width="7.57421875" style="179" customWidth="1"/>
    <col min="2052" max="2052" width="7.00390625" style="179" customWidth="1"/>
    <col min="2053" max="2053" width="9.421875" style="179" customWidth="1"/>
    <col min="2054" max="2054" width="12.57421875" style="179" customWidth="1"/>
    <col min="2055" max="2055" width="9.421875" style="179" customWidth="1"/>
    <col min="2056" max="2056" width="16.140625" style="179" customWidth="1"/>
    <col min="2057" max="2304" width="9.140625" style="179" customWidth="1"/>
    <col min="2305" max="2305" width="5.7109375" style="179" customWidth="1"/>
    <col min="2306" max="2306" width="73.8515625" style="179" customWidth="1"/>
    <col min="2307" max="2307" width="7.57421875" style="179" customWidth="1"/>
    <col min="2308" max="2308" width="7.00390625" style="179" customWidth="1"/>
    <col min="2309" max="2309" width="9.421875" style="179" customWidth="1"/>
    <col min="2310" max="2310" width="12.57421875" style="179" customWidth="1"/>
    <col min="2311" max="2311" width="9.421875" style="179" customWidth="1"/>
    <col min="2312" max="2312" width="16.140625" style="179" customWidth="1"/>
    <col min="2313" max="2560" width="9.140625" style="179" customWidth="1"/>
    <col min="2561" max="2561" width="5.7109375" style="179" customWidth="1"/>
    <col min="2562" max="2562" width="73.8515625" style="179" customWidth="1"/>
    <col min="2563" max="2563" width="7.57421875" style="179" customWidth="1"/>
    <col min="2564" max="2564" width="7.00390625" style="179" customWidth="1"/>
    <col min="2565" max="2565" width="9.421875" style="179" customWidth="1"/>
    <col min="2566" max="2566" width="12.57421875" style="179" customWidth="1"/>
    <col min="2567" max="2567" width="9.421875" style="179" customWidth="1"/>
    <col min="2568" max="2568" width="16.140625" style="179" customWidth="1"/>
    <col min="2569" max="2816" width="9.140625" style="179" customWidth="1"/>
    <col min="2817" max="2817" width="5.7109375" style="179" customWidth="1"/>
    <col min="2818" max="2818" width="73.8515625" style="179" customWidth="1"/>
    <col min="2819" max="2819" width="7.57421875" style="179" customWidth="1"/>
    <col min="2820" max="2820" width="7.00390625" style="179" customWidth="1"/>
    <col min="2821" max="2821" width="9.421875" style="179" customWidth="1"/>
    <col min="2822" max="2822" width="12.57421875" style="179" customWidth="1"/>
    <col min="2823" max="2823" width="9.421875" style="179" customWidth="1"/>
    <col min="2824" max="2824" width="16.140625" style="179" customWidth="1"/>
    <col min="2825" max="3072" width="9.140625" style="179" customWidth="1"/>
    <col min="3073" max="3073" width="5.7109375" style="179" customWidth="1"/>
    <col min="3074" max="3074" width="73.8515625" style="179" customWidth="1"/>
    <col min="3075" max="3075" width="7.57421875" style="179" customWidth="1"/>
    <col min="3076" max="3076" width="7.00390625" style="179" customWidth="1"/>
    <col min="3077" max="3077" width="9.421875" style="179" customWidth="1"/>
    <col min="3078" max="3078" width="12.57421875" style="179" customWidth="1"/>
    <col min="3079" max="3079" width="9.421875" style="179" customWidth="1"/>
    <col min="3080" max="3080" width="16.140625" style="179" customWidth="1"/>
    <col min="3081" max="3328" width="9.140625" style="179" customWidth="1"/>
    <col min="3329" max="3329" width="5.7109375" style="179" customWidth="1"/>
    <col min="3330" max="3330" width="73.8515625" style="179" customWidth="1"/>
    <col min="3331" max="3331" width="7.57421875" style="179" customWidth="1"/>
    <col min="3332" max="3332" width="7.00390625" style="179" customWidth="1"/>
    <col min="3333" max="3333" width="9.421875" style="179" customWidth="1"/>
    <col min="3334" max="3334" width="12.57421875" style="179" customWidth="1"/>
    <col min="3335" max="3335" width="9.421875" style="179" customWidth="1"/>
    <col min="3336" max="3336" width="16.140625" style="179" customWidth="1"/>
    <col min="3337" max="3584" width="9.140625" style="179" customWidth="1"/>
    <col min="3585" max="3585" width="5.7109375" style="179" customWidth="1"/>
    <col min="3586" max="3586" width="73.8515625" style="179" customWidth="1"/>
    <col min="3587" max="3587" width="7.57421875" style="179" customWidth="1"/>
    <col min="3588" max="3588" width="7.00390625" style="179" customWidth="1"/>
    <col min="3589" max="3589" width="9.421875" style="179" customWidth="1"/>
    <col min="3590" max="3590" width="12.57421875" style="179" customWidth="1"/>
    <col min="3591" max="3591" width="9.421875" style="179" customWidth="1"/>
    <col min="3592" max="3592" width="16.140625" style="179" customWidth="1"/>
    <col min="3593" max="3840" width="9.140625" style="179" customWidth="1"/>
    <col min="3841" max="3841" width="5.7109375" style="179" customWidth="1"/>
    <col min="3842" max="3842" width="73.8515625" style="179" customWidth="1"/>
    <col min="3843" max="3843" width="7.57421875" style="179" customWidth="1"/>
    <col min="3844" max="3844" width="7.00390625" style="179" customWidth="1"/>
    <col min="3845" max="3845" width="9.421875" style="179" customWidth="1"/>
    <col min="3846" max="3846" width="12.57421875" style="179" customWidth="1"/>
    <col min="3847" max="3847" width="9.421875" style="179" customWidth="1"/>
    <col min="3848" max="3848" width="16.140625" style="179" customWidth="1"/>
    <col min="3849" max="4096" width="9.140625" style="179" customWidth="1"/>
    <col min="4097" max="4097" width="5.7109375" style="179" customWidth="1"/>
    <col min="4098" max="4098" width="73.8515625" style="179" customWidth="1"/>
    <col min="4099" max="4099" width="7.57421875" style="179" customWidth="1"/>
    <col min="4100" max="4100" width="7.00390625" style="179" customWidth="1"/>
    <col min="4101" max="4101" width="9.421875" style="179" customWidth="1"/>
    <col min="4102" max="4102" width="12.57421875" style="179" customWidth="1"/>
    <col min="4103" max="4103" width="9.421875" style="179" customWidth="1"/>
    <col min="4104" max="4104" width="16.140625" style="179" customWidth="1"/>
    <col min="4105" max="4352" width="9.140625" style="179" customWidth="1"/>
    <col min="4353" max="4353" width="5.7109375" style="179" customWidth="1"/>
    <col min="4354" max="4354" width="73.8515625" style="179" customWidth="1"/>
    <col min="4355" max="4355" width="7.57421875" style="179" customWidth="1"/>
    <col min="4356" max="4356" width="7.00390625" style="179" customWidth="1"/>
    <col min="4357" max="4357" width="9.421875" style="179" customWidth="1"/>
    <col min="4358" max="4358" width="12.57421875" style="179" customWidth="1"/>
    <col min="4359" max="4359" width="9.421875" style="179" customWidth="1"/>
    <col min="4360" max="4360" width="16.140625" style="179" customWidth="1"/>
    <col min="4361" max="4608" width="9.140625" style="179" customWidth="1"/>
    <col min="4609" max="4609" width="5.7109375" style="179" customWidth="1"/>
    <col min="4610" max="4610" width="73.8515625" style="179" customWidth="1"/>
    <col min="4611" max="4611" width="7.57421875" style="179" customWidth="1"/>
    <col min="4612" max="4612" width="7.00390625" style="179" customWidth="1"/>
    <col min="4613" max="4613" width="9.421875" style="179" customWidth="1"/>
    <col min="4614" max="4614" width="12.57421875" style="179" customWidth="1"/>
    <col min="4615" max="4615" width="9.421875" style="179" customWidth="1"/>
    <col min="4616" max="4616" width="16.140625" style="179" customWidth="1"/>
    <col min="4617" max="4864" width="9.140625" style="179" customWidth="1"/>
    <col min="4865" max="4865" width="5.7109375" style="179" customWidth="1"/>
    <col min="4866" max="4866" width="73.8515625" style="179" customWidth="1"/>
    <col min="4867" max="4867" width="7.57421875" style="179" customWidth="1"/>
    <col min="4868" max="4868" width="7.00390625" style="179" customWidth="1"/>
    <col min="4869" max="4869" width="9.421875" style="179" customWidth="1"/>
    <col min="4870" max="4870" width="12.57421875" style="179" customWidth="1"/>
    <col min="4871" max="4871" width="9.421875" style="179" customWidth="1"/>
    <col min="4872" max="4872" width="16.140625" style="179" customWidth="1"/>
    <col min="4873" max="5120" width="9.140625" style="179" customWidth="1"/>
    <col min="5121" max="5121" width="5.7109375" style="179" customWidth="1"/>
    <col min="5122" max="5122" width="73.8515625" style="179" customWidth="1"/>
    <col min="5123" max="5123" width="7.57421875" style="179" customWidth="1"/>
    <col min="5124" max="5124" width="7.00390625" style="179" customWidth="1"/>
    <col min="5125" max="5125" width="9.421875" style="179" customWidth="1"/>
    <col min="5126" max="5126" width="12.57421875" style="179" customWidth="1"/>
    <col min="5127" max="5127" width="9.421875" style="179" customWidth="1"/>
    <col min="5128" max="5128" width="16.140625" style="179" customWidth="1"/>
    <col min="5129" max="5376" width="9.140625" style="179" customWidth="1"/>
    <col min="5377" max="5377" width="5.7109375" style="179" customWidth="1"/>
    <col min="5378" max="5378" width="73.8515625" style="179" customWidth="1"/>
    <col min="5379" max="5379" width="7.57421875" style="179" customWidth="1"/>
    <col min="5380" max="5380" width="7.00390625" style="179" customWidth="1"/>
    <col min="5381" max="5381" width="9.421875" style="179" customWidth="1"/>
    <col min="5382" max="5382" width="12.57421875" style="179" customWidth="1"/>
    <col min="5383" max="5383" width="9.421875" style="179" customWidth="1"/>
    <col min="5384" max="5384" width="16.140625" style="179" customWidth="1"/>
    <col min="5385" max="5632" width="9.140625" style="179" customWidth="1"/>
    <col min="5633" max="5633" width="5.7109375" style="179" customWidth="1"/>
    <col min="5634" max="5634" width="73.8515625" style="179" customWidth="1"/>
    <col min="5635" max="5635" width="7.57421875" style="179" customWidth="1"/>
    <col min="5636" max="5636" width="7.00390625" style="179" customWidth="1"/>
    <col min="5637" max="5637" width="9.421875" style="179" customWidth="1"/>
    <col min="5638" max="5638" width="12.57421875" style="179" customWidth="1"/>
    <col min="5639" max="5639" width="9.421875" style="179" customWidth="1"/>
    <col min="5640" max="5640" width="16.140625" style="179" customWidth="1"/>
    <col min="5641" max="5888" width="9.140625" style="179" customWidth="1"/>
    <col min="5889" max="5889" width="5.7109375" style="179" customWidth="1"/>
    <col min="5890" max="5890" width="73.8515625" style="179" customWidth="1"/>
    <col min="5891" max="5891" width="7.57421875" style="179" customWidth="1"/>
    <col min="5892" max="5892" width="7.00390625" style="179" customWidth="1"/>
    <col min="5893" max="5893" width="9.421875" style="179" customWidth="1"/>
    <col min="5894" max="5894" width="12.57421875" style="179" customWidth="1"/>
    <col min="5895" max="5895" width="9.421875" style="179" customWidth="1"/>
    <col min="5896" max="5896" width="16.140625" style="179" customWidth="1"/>
    <col min="5897" max="6144" width="9.140625" style="179" customWidth="1"/>
    <col min="6145" max="6145" width="5.7109375" style="179" customWidth="1"/>
    <col min="6146" max="6146" width="73.8515625" style="179" customWidth="1"/>
    <col min="6147" max="6147" width="7.57421875" style="179" customWidth="1"/>
    <col min="6148" max="6148" width="7.00390625" style="179" customWidth="1"/>
    <col min="6149" max="6149" width="9.421875" style="179" customWidth="1"/>
    <col min="6150" max="6150" width="12.57421875" style="179" customWidth="1"/>
    <col min="6151" max="6151" width="9.421875" style="179" customWidth="1"/>
    <col min="6152" max="6152" width="16.140625" style="179" customWidth="1"/>
    <col min="6153" max="6400" width="9.140625" style="179" customWidth="1"/>
    <col min="6401" max="6401" width="5.7109375" style="179" customWidth="1"/>
    <col min="6402" max="6402" width="73.8515625" style="179" customWidth="1"/>
    <col min="6403" max="6403" width="7.57421875" style="179" customWidth="1"/>
    <col min="6404" max="6404" width="7.00390625" style="179" customWidth="1"/>
    <col min="6405" max="6405" width="9.421875" style="179" customWidth="1"/>
    <col min="6406" max="6406" width="12.57421875" style="179" customWidth="1"/>
    <col min="6407" max="6407" width="9.421875" style="179" customWidth="1"/>
    <col min="6408" max="6408" width="16.140625" style="179" customWidth="1"/>
    <col min="6409" max="6656" width="9.140625" style="179" customWidth="1"/>
    <col min="6657" max="6657" width="5.7109375" style="179" customWidth="1"/>
    <col min="6658" max="6658" width="73.8515625" style="179" customWidth="1"/>
    <col min="6659" max="6659" width="7.57421875" style="179" customWidth="1"/>
    <col min="6660" max="6660" width="7.00390625" style="179" customWidth="1"/>
    <col min="6661" max="6661" width="9.421875" style="179" customWidth="1"/>
    <col min="6662" max="6662" width="12.57421875" style="179" customWidth="1"/>
    <col min="6663" max="6663" width="9.421875" style="179" customWidth="1"/>
    <col min="6664" max="6664" width="16.140625" style="179" customWidth="1"/>
    <col min="6665" max="6912" width="9.140625" style="179" customWidth="1"/>
    <col min="6913" max="6913" width="5.7109375" style="179" customWidth="1"/>
    <col min="6914" max="6914" width="73.8515625" style="179" customWidth="1"/>
    <col min="6915" max="6915" width="7.57421875" style="179" customWidth="1"/>
    <col min="6916" max="6916" width="7.00390625" style="179" customWidth="1"/>
    <col min="6917" max="6917" width="9.421875" style="179" customWidth="1"/>
    <col min="6918" max="6918" width="12.57421875" style="179" customWidth="1"/>
    <col min="6919" max="6919" width="9.421875" style="179" customWidth="1"/>
    <col min="6920" max="6920" width="16.140625" style="179" customWidth="1"/>
    <col min="6921" max="7168" width="9.140625" style="179" customWidth="1"/>
    <col min="7169" max="7169" width="5.7109375" style="179" customWidth="1"/>
    <col min="7170" max="7170" width="73.8515625" style="179" customWidth="1"/>
    <col min="7171" max="7171" width="7.57421875" style="179" customWidth="1"/>
    <col min="7172" max="7172" width="7.00390625" style="179" customWidth="1"/>
    <col min="7173" max="7173" width="9.421875" style="179" customWidth="1"/>
    <col min="7174" max="7174" width="12.57421875" style="179" customWidth="1"/>
    <col min="7175" max="7175" width="9.421875" style="179" customWidth="1"/>
    <col min="7176" max="7176" width="16.140625" style="179" customWidth="1"/>
    <col min="7177" max="7424" width="9.140625" style="179" customWidth="1"/>
    <col min="7425" max="7425" width="5.7109375" style="179" customWidth="1"/>
    <col min="7426" max="7426" width="73.8515625" style="179" customWidth="1"/>
    <col min="7427" max="7427" width="7.57421875" style="179" customWidth="1"/>
    <col min="7428" max="7428" width="7.00390625" style="179" customWidth="1"/>
    <col min="7429" max="7429" width="9.421875" style="179" customWidth="1"/>
    <col min="7430" max="7430" width="12.57421875" style="179" customWidth="1"/>
    <col min="7431" max="7431" width="9.421875" style="179" customWidth="1"/>
    <col min="7432" max="7432" width="16.140625" style="179" customWidth="1"/>
    <col min="7433" max="7680" width="9.140625" style="179" customWidth="1"/>
    <col min="7681" max="7681" width="5.7109375" style="179" customWidth="1"/>
    <col min="7682" max="7682" width="73.8515625" style="179" customWidth="1"/>
    <col min="7683" max="7683" width="7.57421875" style="179" customWidth="1"/>
    <col min="7684" max="7684" width="7.00390625" style="179" customWidth="1"/>
    <col min="7685" max="7685" width="9.421875" style="179" customWidth="1"/>
    <col min="7686" max="7686" width="12.57421875" style="179" customWidth="1"/>
    <col min="7687" max="7687" width="9.421875" style="179" customWidth="1"/>
    <col min="7688" max="7688" width="16.140625" style="179" customWidth="1"/>
    <col min="7689" max="7936" width="9.140625" style="179" customWidth="1"/>
    <col min="7937" max="7937" width="5.7109375" style="179" customWidth="1"/>
    <col min="7938" max="7938" width="73.8515625" style="179" customWidth="1"/>
    <col min="7939" max="7939" width="7.57421875" style="179" customWidth="1"/>
    <col min="7940" max="7940" width="7.00390625" style="179" customWidth="1"/>
    <col min="7941" max="7941" width="9.421875" style="179" customWidth="1"/>
    <col min="7942" max="7942" width="12.57421875" style="179" customWidth="1"/>
    <col min="7943" max="7943" width="9.421875" style="179" customWidth="1"/>
    <col min="7944" max="7944" width="16.140625" style="179" customWidth="1"/>
    <col min="7945" max="8192" width="9.140625" style="179" customWidth="1"/>
    <col min="8193" max="8193" width="5.7109375" style="179" customWidth="1"/>
    <col min="8194" max="8194" width="73.8515625" style="179" customWidth="1"/>
    <col min="8195" max="8195" width="7.57421875" style="179" customWidth="1"/>
    <col min="8196" max="8196" width="7.00390625" style="179" customWidth="1"/>
    <col min="8197" max="8197" width="9.421875" style="179" customWidth="1"/>
    <col min="8198" max="8198" width="12.57421875" style="179" customWidth="1"/>
    <col min="8199" max="8199" width="9.421875" style="179" customWidth="1"/>
    <col min="8200" max="8200" width="16.140625" style="179" customWidth="1"/>
    <col min="8201" max="8448" width="9.140625" style="179" customWidth="1"/>
    <col min="8449" max="8449" width="5.7109375" style="179" customWidth="1"/>
    <col min="8450" max="8450" width="73.8515625" style="179" customWidth="1"/>
    <col min="8451" max="8451" width="7.57421875" style="179" customWidth="1"/>
    <col min="8452" max="8452" width="7.00390625" style="179" customWidth="1"/>
    <col min="8453" max="8453" width="9.421875" style="179" customWidth="1"/>
    <col min="8454" max="8454" width="12.57421875" style="179" customWidth="1"/>
    <col min="8455" max="8455" width="9.421875" style="179" customWidth="1"/>
    <col min="8456" max="8456" width="16.140625" style="179" customWidth="1"/>
    <col min="8457" max="8704" width="9.140625" style="179" customWidth="1"/>
    <col min="8705" max="8705" width="5.7109375" style="179" customWidth="1"/>
    <col min="8706" max="8706" width="73.8515625" style="179" customWidth="1"/>
    <col min="8707" max="8707" width="7.57421875" style="179" customWidth="1"/>
    <col min="8708" max="8708" width="7.00390625" style="179" customWidth="1"/>
    <col min="8709" max="8709" width="9.421875" style="179" customWidth="1"/>
    <col min="8710" max="8710" width="12.57421875" style="179" customWidth="1"/>
    <col min="8711" max="8711" width="9.421875" style="179" customWidth="1"/>
    <col min="8712" max="8712" width="16.140625" style="179" customWidth="1"/>
    <col min="8713" max="8960" width="9.140625" style="179" customWidth="1"/>
    <col min="8961" max="8961" width="5.7109375" style="179" customWidth="1"/>
    <col min="8962" max="8962" width="73.8515625" style="179" customWidth="1"/>
    <col min="8963" max="8963" width="7.57421875" style="179" customWidth="1"/>
    <col min="8964" max="8964" width="7.00390625" style="179" customWidth="1"/>
    <col min="8965" max="8965" width="9.421875" style="179" customWidth="1"/>
    <col min="8966" max="8966" width="12.57421875" style="179" customWidth="1"/>
    <col min="8967" max="8967" width="9.421875" style="179" customWidth="1"/>
    <col min="8968" max="8968" width="16.140625" style="179" customWidth="1"/>
    <col min="8969" max="9216" width="9.140625" style="179" customWidth="1"/>
    <col min="9217" max="9217" width="5.7109375" style="179" customWidth="1"/>
    <col min="9218" max="9218" width="73.8515625" style="179" customWidth="1"/>
    <col min="9219" max="9219" width="7.57421875" style="179" customWidth="1"/>
    <col min="9220" max="9220" width="7.00390625" style="179" customWidth="1"/>
    <col min="9221" max="9221" width="9.421875" style="179" customWidth="1"/>
    <col min="9222" max="9222" width="12.57421875" style="179" customWidth="1"/>
    <col min="9223" max="9223" width="9.421875" style="179" customWidth="1"/>
    <col min="9224" max="9224" width="16.140625" style="179" customWidth="1"/>
    <col min="9225" max="9472" width="9.140625" style="179" customWidth="1"/>
    <col min="9473" max="9473" width="5.7109375" style="179" customWidth="1"/>
    <col min="9474" max="9474" width="73.8515625" style="179" customWidth="1"/>
    <col min="9475" max="9475" width="7.57421875" style="179" customWidth="1"/>
    <col min="9476" max="9476" width="7.00390625" style="179" customWidth="1"/>
    <col min="9477" max="9477" width="9.421875" style="179" customWidth="1"/>
    <col min="9478" max="9478" width="12.57421875" style="179" customWidth="1"/>
    <col min="9479" max="9479" width="9.421875" style="179" customWidth="1"/>
    <col min="9480" max="9480" width="16.140625" style="179" customWidth="1"/>
    <col min="9481" max="9728" width="9.140625" style="179" customWidth="1"/>
    <col min="9729" max="9729" width="5.7109375" style="179" customWidth="1"/>
    <col min="9730" max="9730" width="73.8515625" style="179" customWidth="1"/>
    <col min="9731" max="9731" width="7.57421875" style="179" customWidth="1"/>
    <col min="9732" max="9732" width="7.00390625" style="179" customWidth="1"/>
    <col min="9733" max="9733" width="9.421875" style="179" customWidth="1"/>
    <col min="9734" max="9734" width="12.57421875" style="179" customWidth="1"/>
    <col min="9735" max="9735" width="9.421875" style="179" customWidth="1"/>
    <col min="9736" max="9736" width="16.140625" style="179" customWidth="1"/>
    <col min="9737" max="9984" width="9.140625" style="179" customWidth="1"/>
    <col min="9985" max="9985" width="5.7109375" style="179" customWidth="1"/>
    <col min="9986" max="9986" width="73.8515625" style="179" customWidth="1"/>
    <col min="9987" max="9987" width="7.57421875" style="179" customWidth="1"/>
    <col min="9988" max="9988" width="7.00390625" style="179" customWidth="1"/>
    <col min="9989" max="9989" width="9.421875" style="179" customWidth="1"/>
    <col min="9990" max="9990" width="12.57421875" style="179" customWidth="1"/>
    <col min="9991" max="9991" width="9.421875" style="179" customWidth="1"/>
    <col min="9992" max="9992" width="16.140625" style="179" customWidth="1"/>
    <col min="9993" max="10240" width="9.140625" style="179" customWidth="1"/>
    <col min="10241" max="10241" width="5.7109375" style="179" customWidth="1"/>
    <col min="10242" max="10242" width="73.8515625" style="179" customWidth="1"/>
    <col min="10243" max="10243" width="7.57421875" style="179" customWidth="1"/>
    <col min="10244" max="10244" width="7.00390625" style="179" customWidth="1"/>
    <col min="10245" max="10245" width="9.421875" style="179" customWidth="1"/>
    <col min="10246" max="10246" width="12.57421875" style="179" customWidth="1"/>
    <col min="10247" max="10247" width="9.421875" style="179" customWidth="1"/>
    <col min="10248" max="10248" width="16.140625" style="179" customWidth="1"/>
    <col min="10249" max="10496" width="9.140625" style="179" customWidth="1"/>
    <col min="10497" max="10497" width="5.7109375" style="179" customWidth="1"/>
    <col min="10498" max="10498" width="73.8515625" style="179" customWidth="1"/>
    <col min="10499" max="10499" width="7.57421875" style="179" customWidth="1"/>
    <col min="10500" max="10500" width="7.00390625" style="179" customWidth="1"/>
    <col min="10501" max="10501" width="9.421875" style="179" customWidth="1"/>
    <col min="10502" max="10502" width="12.57421875" style="179" customWidth="1"/>
    <col min="10503" max="10503" width="9.421875" style="179" customWidth="1"/>
    <col min="10504" max="10504" width="16.140625" style="179" customWidth="1"/>
    <col min="10505" max="10752" width="9.140625" style="179" customWidth="1"/>
    <col min="10753" max="10753" width="5.7109375" style="179" customWidth="1"/>
    <col min="10754" max="10754" width="73.8515625" style="179" customWidth="1"/>
    <col min="10755" max="10755" width="7.57421875" style="179" customWidth="1"/>
    <col min="10756" max="10756" width="7.00390625" style="179" customWidth="1"/>
    <col min="10757" max="10757" width="9.421875" style="179" customWidth="1"/>
    <col min="10758" max="10758" width="12.57421875" style="179" customWidth="1"/>
    <col min="10759" max="10759" width="9.421875" style="179" customWidth="1"/>
    <col min="10760" max="10760" width="16.140625" style="179" customWidth="1"/>
    <col min="10761" max="11008" width="9.140625" style="179" customWidth="1"/>
    <col min="11009" max="11009" width="5.7109375" style="179" customWidth="1"/>
    <col min="11010" max="11010" width="73.8515625" style="179" customWidth="1"/>
    <col min="11011" max="11011" width="7.57421875" style="179" customWidth="1"/>
    <col min="11012" max="11012" width="7.00390625" style="179" customWidth="1"/>
    <col min="11013" max="11013" width="9.421875" style="179" customWidth="1"/>
    <col min="11014" max="11014" width="12.57421875" style="179" customWidth="1"/>
    <col min="11015" max="11015" width="9.421875" style="179" customWidth="1"/>
    <col min="11016" max="11016" width="16.140625" style="179" customWidth="1"/>
    <col min="11017" max="11264" width="9.140625" style="179" customWidth="1"/>
    <col min="11265" max="11265" width="5.7109375" style="179" customWidth="1"/>
    <col min="11266" max="11266" width="73.8515625" style="179" customWidth="1"/>
    <col min="11267" max="11267" width="7.57421875" style="179" customWidth="1"/>
    <col min="11268" max="11268" width="7.00390625" style="179" customWidth="1"/>
    <col min="11269" max="11269" width="9.421875" style="179" customWidth="1"/>
    <col min="11270" max="11270" width="12.57421875" style="179" customWidth="1"/>
    <col min="11271" max="11271" width="9.421875" style="179" customWidth="1"/>
    <col min="11272" max="11272" width="16.140625" style="179" customWidth="1"/>
    <col min="11273" max="11520" width="9.140625" style="179" customWidth="1"/>
    <col min="11521" max="11521" width="5.7109375" style="179" customWidth="1"/>
    <col min="11522" max="11522" width="73.8515625" style="179" customWidth="1"/>
    <col min="11523" max="11523" width="7.57421875" style="179" customWidth="1"/>
    <col min="11524" max="11524" width="7.00390625" style="179" customWidth="1"/>
    <col min="11525" max="11525" width="9.421875" style="179" customWidth="1"/>
    <col min="11526" max="11526" width="12.57421875" style="179" customWidth="1"/>
    <col min="11527" max="11527" width="9.421875" style="179" customWidth="1"/>
    <col min="11528" max="11528" width="16.140625" style="179" customWidth="1"/>
    <col min="11529" max="11776" width="9.140625" style="179" customWidth="1"/>
    <col min="11777" max="11777" width="5.7109375" style="179" customWidth="1"/>
    <col min="11778" max="11778" width="73.8515625" style="179" customWidth="1"/>
    <col min="11779" max="11779" width="7.57421875" style="179" customWidth="1"/>
    <col min="11780" max="11780" width="7.00390625" style="179" customWidth="1"/>
    <col min="11781" max="11781" width="9.421875" style="179" customWidth="1"/>
    <col min="11782" max="11782" width="12.57421875" style="179" customWidth="1"/>
    <col min="11783" max="11783" width="9.421875" style="179" customWidth="1"/>
    <col min="11784" max="11784" width="16.140625" style="179" customWidth="1"/>
    <col min="11785" max="12032" width="9.140625" style="179" customWidth="1"/>
    <col min="12033" max="12033" width="5.7109375" style="179" customWidth="1"/>
    <col min="12034" max="12034" width="73.8515625" style="179" customWidth="1"/>
    <col min="12035" max="12035" width="7.57421875" style="179" customWidth="1"/>
    <col min="12036" max="12036" width="7.00390625" style="179" customWidth="1"/>
    <col min="12037" max="12037" width="9.421875" style="179" customWidth="1"/>
    <col min="12038" max="12038" width="12.57421875" style="179" customWidth="1"/>
    <col min="12039" max="12039" width="9.421875" style="179" customWidth="1"/>
    <col min="12040" max="12040" width="16.140625" style="179" customWidth="1"/>
    <col min="12041" max="12288" width="9.140625" style="179" customWidth="1"/>
    <col min="12289" max="12289" width="5.7109375" style="179" customWidth="1"/>
    <col min="12290" max="12290" width="73.8515625" style="179" customWidth="1"/>
    <col min="12291" max="12291" width="7.57421875" style="179" customWidth="1"/>
    <col min="12292" max="12292" width="7.00390625" style="179" customWidth="1"/>
    <col min="12293" max="12293" width="9.421875" style="179" customWidth="1"/>
    <col min="12294" max="12294" width="12.57421875" style="179" customWidth="1"/>
    <col min="12295" max="12295" width="9.421875" style="179" customWidth="1"/>
    <col min="12296" max="12296" width="16.140625" style="179" customWidth="1"/>
    <col min="12297" max="12544" width="9.140625" style="179" customWidth="1"/>
    <col min="12545" max="12545" width="5.7109375" style="179" customWidth="1"/>
    <col min="12546" max="12546" width="73.8515625" style="179" customWidth="1"/>
    <col min="12547" max="12547" width="7.57421875" style="179" customWidth="1"/>
    <col min="12548" max="12548" width="7.00390625" style="179" customWidth="1"/>
    <col min="12549" max="12549" width="9.421875" style="179" customWidth="1"/>
    <col min="12550" max="12550" width="12.57421875" style="179" customWidth="1"/>
    <col min="12551" max="12551" width="9.421875" style="179" customWidth="1"/>
    <col min="12552" max="12552" width="16.140625" style="179" customWidth="1"/>
    <col min="12553" max="12800" width="9.140625" style="179" customWidth="1"/>
    <col min="12801" max="12801" width="5.7109375" style="179" customWidth="1"/>
    <col min="12802" max="12802" width="73.8515625" style="179" customWidth="1"/>
    <col min="12803" max="12803" width="7.57421875" style="179" customWidth="1"/>
    <col min="12804" max="12804" width="7.00390625" style="179" customWidth="1"/>
    <col min="12805" max="12805" width="9.421875" style="179" customWidth="1"/>
    <col min="12806" max="12806" width="12.57421875" style="179" customWidth="1"/>
    <col min="12807" max="12807" width="9.421875" style="179" customWidth="1"/>
    <col min="12808" max="12808" width="16.140625" style="179" customWidth="1"/>
    <col min="12809" max="13056" width="9.140625" style="179" customWidth="1"/>
    <col min="13057" max="13057" width="5.7109375" style="179" customWidth="1"/>
    <col min="13058" max="13058" width="73.8515625" style="179" customWidth="1"/>
    <col min="13059" max="13059" width="7.57421875" style="179" customWidth="1"/>
    <col min="13060" max="13060" width="7.00390625" style="179" customWidth="1"/>
    <col min="13061" max="13061" width="9.421875" style="179" customWidth="1"/>
    <col min="13062" max="13062" width="12.57421875" style="179" customWidth="1"/>
    <col min="13063" max="13063" width="9.421875" style="179" customWidth="1"/>
    <col min="13064" max="13064" width="16.140625" style="179" customWidth="1"/>
    <col min="13065" max="13312" width="9.140625" style="179" customWidth="1"/>
    <col min="13313" max="13313" width="5.7109375" style="179" customWidth="1"/>
    <col min="13314" max="13314" width="73.8515625" style="179" customWidth="1"/>
    <col min="13315" max="13315" width="7.57421875" style="179" customWidth="1"/>
    <col min="13316" max="13316" width="7.00390625" style="179" customWidth="1"/>
    <col min="13317" max="13317" width="9.421875" style="179" customWidth="1"/>
    <col min="13318" max="13318" width="12.57421875" style="179" customWidth="1"/>
    <col min="13319" max="13319" width="9.421875" style="179" customWidth="1"/>
    <col min="13320" max="13320" width="16.140625" style="179" customWidth="1"/>
    <col min="13321" max="13568" width="9.140625" style="179" customWidth="1"/>
    <col min="13569" max="13569" width="5.7109375" style="179" customWidth="1"/>
    <col min="13570" max="13570" width="73.8515625" style="179" customWidth="1"/>
    <col min="13571" max="13571" width="7.57421875" style="179" customWidth="1"/>
    <col min="13572" max="13572" width="7.00390625" style="179" customWidth="1"/>
    <col min="13573" max="13573" width="9.421875" style="179" customWidth="1"/>
    <col min="13574" max="13574" width="12.57421875" style="179" customWidth="1"/>
    <col min="13575" max="13575" width="9.421875" style="179" customWidth="1"/>
    <col min="13576" max="13576" width="16.140625" style="179" customWidth="1"/>
    <col min="13577" max="13824" width="9.140625" style="179" customWidth="1"/>
    <col min="13825" max="13825" width="5.7109375" style="179" customWidth="1"/>
    <col min="13826" max="13826" width="73.8515625" style="179" customWidth="1"/>
    <col min="13827" max="13827" width="7.57421875" style="179" customWidth="1"/>
    <col min="13828" max="13828" width="7.00390625" style="179" customWidth="1"/>
    <col min="13829" max="13829" width="9.421875" style="179" customWidth="1"/>
    <col min="13830" max="13830" width="12.57421875" style="179" customWidth="1"/>
    <col min="13831" max="13831" width="9.421875" style="179" customWidth="1"/>
    <col min="13832" max="13832" width="16.140625" style="179" customWidth="1"/>
    <col min="13833" max="14080" width="9.140625" style="179" customWidth="1"/>
    <col min="14081" max="14081" width="5.7109375" style="179" customWidth="1"/>
    <col min="14082" max="14082" width="73.8515625" style="179" customWidth="1"/>
    <col min="14083" max="14083" width="7.57421875" style="179" customWidth="1"/>
    <col min="14084" max="14084" width="7.00390625" style="179" customWidth="1"/>
    <col min="14085" max="14085" width="9.421875" style="179" customWidth="1"/>
    <col min="14086" max="14086" width="12.57421875" style="179" customWidth="1"/>
    <col min="14087" max="14087" width="9.421875" style="179" customWidth="1"/>
    <col min="14088" max="14088" width="16.140625" style="179" customWidth="1"/>
    <col min="14089" max="14336" width="9.140625" style="179" customWidth="1"/>
    <col min="14337" max="14337" width="5.7109375" style="179" customWidth="1"/>
    <col min="14338" max="14338" width="73.8515625" style="179" customWidth="1"/>
    <col min="14339" max="14339" width="7.57421875" style="179" customWidth="1"/>
    <col min="14340" max="14340" width="7.00390625" style="179" customWidth="1"/>
    <col min="14341" max="14341" width="9.421875" style="179" customWidth="1"/>
    <col min="14342" max="14342" width="12.57421875" style="179" customWidth="1"/>
    <col min="14343" max="14343" width="9.421875" style="179" customWidth="1"/>
    <col min="14344" max="14344" width="16.140625" style="179" customWidth="1"/>
    <col min="14345" max="14592" width="9.140625" style="179" customWidth="1"/>
    <col min="14593" max="14593" width="5.7109375" style="179" customWidth="1"/>
    <col min="14594" max="14594" width="73.8515625" style="179" customWidth="1"/>
    <col min="14595" max="14595" width="7.57421875" style="179" customWidth="1"/>
    <col min="14596" max="14596" width="7.00390625" style="179" customWidth="1"/>
    <col min="14597" max="14597" width="9.421875" style="179" customWidth="1"/>
    <col min="14598" max="14598" width="12.57421875" style="179" customWidth="1"/>
    <col min="14599" max="14599" width="9.421875" style="179" customWidth="1"/>
    <col min="14600" max="14600" width="16.140625" style="179" customWidth="1"/>
    <col min="14601" max="14848" width="9.140625" style="179" customWidth="1"/>
    <col min="14849" max="14849" width="5.7109375" style="179" customWidth="1"/>
    <col min="14850" max="14850" width="73.8515625" style="179" customWidth="1"/>
    <col min="14851" max="14851" width="7.57421875" style="179" customWidth="1"/>
    <col min="14852" max="14852" width="7.00390625" style="179" customWidth="1"/>
    <col min="14853" max="14853" width="9.421875" style="179" customWidth="1"/>
    <col min="14854" max="14854" width="12.57421875" style="179" customWidth="1"/>
    <col min="14855" max="14855" width="9.421875" style="179" customWidth="1"/>
    <col min="14856" max="14856" width="16.140625" style="179" customWidth="1"/>
    <col min="14857" max="15104" width="9.140625" style="179" customWidth="1"/>
    <col min="15105" max="15105" width="5.7109375" style="179" customWidth="1"/>
    <col min="15106" max="15106" width="73.8515625" style="179" customWidth="1"/>
    <col min="15107" max="15107" width="7.57421875" style="179" customWidth="1"/>
    <col min="15108" max="15108" width="7.00390625" style="179" customWidth="1"/>
    <col min="15109" max="15109" width="9.421875" style="179" customWidth="1"/>
    <col min="15110" max="15110" width="12.57421875" style="179" customWidth="1"/>
    <col min="15111" max="15111" width="9.421875" style="179" customWidth="1"/>
    <col min="15112" max="15112" width="16.140625" style="179" customWidth="1"/>
    <col min="15113" max="15360" width="9.140625" style="179" customWidth="1"/>
    <col min="15361" max="15361" width="5.7109375" style="179" customWidth="1"/>
    <col min="15362" max="15362" width="73.8515625" style="179" customWidth="1"/>
    <col min="15363" max="15363" width="7.57421875" style="179" customWidth="1"/>
    <col min="15364" max="15364" width="7.00390625" style="179" customWidth="1"/>
    <col min="15365" max="15365" width="9.421875" style="179" customWidth="1"/>
    <col min="15366" max="15366" width="12.57421875" style="179" customWidth="1"/>
    <col min="15367" max="15367" width="9.421875" style="179" customWidth="1"/>
    <col min="15368" max="15368" width="16.140625" style="179" customWidth="1"/>
    <col min="15369" max="15616" width="9.140625" style="179" customWidth="1"/>
    <col min="15617" max="15617" width="5.7109375" style="179" customWidth="1"/>
    <col min="15618" max="15618" width="73.8515625" style="179" customWidth="1"/>
    <col min="15619" max="15619" width="7.57421875" style="179" customWidth="1"/>
    <col min="15620" max="15620" width="7.00390625" style="179" customWidth="1"/>
    <col min="15621" max="15621" width="9.421875" style="179" customWidth="1"/>
    <col min="15622" max="15622" width="12.57421875" style="179" customWidth="1"/>
    <col min="15623" max="15623" width="9.421875" style="179" customWidth="1"/>
    <col min="15624" max="15624" width="16.140625" style="179" customWidth="1"/>
    <col min="15625" max="15872" width="9.140625" style="179" customWidth="1"/>
    <col min="15873" max="15873" width="5.7109375" style="179" customWidth="1"/>
    <col min="15874" max="15874" width="73.8515625" style="179" customWidth="1"/>
    <col min="15875" max="15875" width="7.57421875" style="179" customWidth="1"/>
    <col min="15876" max="15876" width="7.00390625" style="179" customWidth="1"/>
    <col min="15877" max="15877" width="9.421875" style="179" customWidth="1"/>
    <col min="15878" max="15878" width="12.57421875" style="179" customWidth="1"/>
    <col min="15879" max="15879" width="9.421875" style="179" customWidth="1"/>
    <col min="15880" max="15880" width="16.140625" style="179" customWidth="1"/>
    <col min="15881" max="16128" width="9.140625" style="179" customWidth="1"/>
    <col min="16129" max="16129" width="5.7109375" style="179" customWidth="1"/>
    <col min="16130" max="16130" width="73.8515625" style="179" customWidth="1"/>
    <col min="16131" max="16131" width="7.57421875" style="179" customWidth="1"/>
    <col min="16132" max="16132" width="7.00390625" style="179" customWidth="1"/>
    <col min="16133" max="16133" width="9.421875" style="179" customWidth="1"/>
    <col min="16134" max="16134" width="12.57421875" style="179" customWidth="1"/>
    <col min="16135" max="16135" width="9.421875" style="179" customWidth="1"/>
    <col min="16136" max="16136" width="16.140625" style="179" customWidth="1"/>
    <col min="16137" max="16384" width="9.140625" style="179" customWidth="1"/>
  </cols>
  <sheetData>
    <row r="1" spans="2:8" ht="11.85" customHeight="1" thickBot="1">
      <c r="B1" s="177"/>
      <c r="C1" s="177"/>
      <c r="D1" s="178"/>
      <c r="E1" s="177"/>
      <c r="F1" s="177"/>
      <c r="G1" s="177"/>
      <c r="H1" s="177"/>
    </row>
    <row r="2" spans="2:8" ht="16.5" thickBot="1">
      <c r="B2" s="180" t="s">
        <v>238</v>
      </c>
      <c r="C2" s="181"/>
      <c r="D2" s="182"/>
      <c r="E2" s="183"/>
      <c r="F2" s="184"/>
      <c r="G2" s="185"/>
      <c r="H2" s="186"/>
    </row>
    <row r="3" spans="2:8" ht="15">
      <c r="B3" s="187" t="str">
        <f>B13</f>
        <v>1. Elektroinstalace</v>
      </c>
      <c r="C3" s="188"/>
      <c r="D3" s="189"/>
      <c r="E3" s="190"/>
      <c r="F3" s="191"/>
      <c r="G3" s="192"/>
      <c r="H3" s="193">
        <f>H92</f>
        <v>0</v>
      </c>
    </row>
    <row r="4" spans="2:8" ht="15">
      <c r="B4" s="194" t="str">
        <f>B94</f>
        <v>2. Hromosvod, uzemnění</v>
      </c>
      <c r="C4" s="188"/>
      <c r="D4" s="189"/>
      <c r="E4" s="190"/>
      <c r="F4" s="191"/>
      <c r="G4" s="195"/>
      <c r="H4" s="193">
        <f>H112</f>
        <v>0</v>
      </c>
    </row>
    <row r="5" spans="2:8" ht="15">
      <c r="B5" s="187" t="str">
        <f>B114</f>
        <v>3. Svítidla</v>
      </c>
      <c r="C5" s="188"/>
      <c r="D5" s="189"/>
      <c r="E5" s="190"/>
      <c r="F5" s="191"/>
      <c r="G5" s="195"/>
      <c r="H5" s="193">
        <f>H134</f>
        <v>0</v>
      </c>
    </row>
    <row r="6" spans="2:8" ht="15">
      <c r="B6" s="187" t="str">
        <f>B136</f>
        <v>4. Domácí telefon</v>
      </c>
      <c r="C6" s="188"/>
      <c r="D6" s="189"/>
      <c r="E6" s="190"/>
      <c r="F6" s="191"/>
      <c r="G6" s="195"/>
      <c r="H6" s="193">
        <f>H149</f>
        <v>0</v>
      </c>
    </row>
    <row r="7" spans="2:8" ht="15">
      <c r="B7" s="187" t="str">
        <f>B151</f>
        <v>5. Datové rozvody</v>
      </c>
      <c r="C7" s="188"/>
      <c r="D7" s="189"/>
      <c r="E7" s="190"/>
      <c r="F7" s="191"/>
      <c r="G7" s="195"/>
      <c r="H7" s="193">
        <f>H173</f>
        <v>0</v>
      </c>
    </row>
    <row r="8" spans="2:8" ht="16.5" thickBot="1">
      <c r="B8" s="187" t="str">
        <f>B175</f>
        <v>6. HZS</v>
      </c>
      <c r="C8" s="188"/>
      <c r="D8" s="189"/>
      <c r="E8" s="190"/>
      <c r="F8" s="191"/>
      <c r="G8" s="195"/>
      <c r="H8" s="193">
        <f>F195</f>
        <v>0</v>
      </c>
    </row>
    <row r="9" spans="2:8" ht="16.5" thickBot="1">
      <c r="B9" s="180" t="s">
        <v>239</v>
      </c>
      <c r="C9" s="181"/>
      <c r="D9" s="182"/>
      <c r="E9" s="183"/>
      <c r="F9" s="184"/>
      <c r="G9" s="196"/>
      <c r="H9" s="197">
        <f>SUM(H3:H8)</f>
        <v>0</v>
      </c>
    </row>
    <row r="10" spans="2:8" ht="15">
      <c r="B10" s="198"/>
      <c r="C10" s="188"/>
      <c r="D10" s="189"/>
      <c r="E10" s="190"/>
      <c r="F10" s="191"/>
      <c r="G10" s="199"/>
      <c r="H10" s="192"/>
    </row>
    <row r="11" spans="2:8" ht="15">
      <c r="B11" s="200"/>
      <c r="C11" s="201"/>
      <c r="D11" s="202"/>
      <c r="E11" s="203"/>
      <c r="F11" s="204"/>
      <c r="G11" s="204"/>
      <c r="H11" s="205"/>
    </row>
    <row r="12" spans="1:14" ht="15.2" customHeight="1">
      <c r="A12" s="206" t="s">
        <v>240</v>
      </c>
      <c r="B12" s="207" t="s">
        <v>2</v>
      </c>
      <c r="C12" s="208" t="s">
        <v>241</v>
      </c>
      <c r="D12" s="209" t="s">
        <v>242</v>
      </c>
      <c r="E12" s="649" t="s">
        <v>243</v>
      </c>
      <c r="F12" s="649"/>
      <c r="G12" s="650" t="s">
        <v>244</v>
      </c>
      <c r="H12" s="650"/>
      <c r="L12" s="210"/>
      <c r="N12" s="211"/>
    </row>
    <row r="13" spans="1:14" ht="15">
      <c r="A13" s="212"/>
      <c r="B13" s="213" t="s">
        <v>245</v>
      </c>
      <c r="C13" s="214"/>
      <c r="D13" s="215"/>
      <c r="E13" s="501" t="s">
        <v>246</v>
      </c>
      <c r="F13" s="500" t="s">
        <v>247</v>
      </c>
      <c r="G13" s="216" t="s">
        <v>246</v>
      </c>
      <c r="H13" s="500" t="s">
        <v>247</v>
      </c>
      <c r="L13" s="210"/>
      <c r="N13" s="211"/>
    </row>
    <row r="14" spans="1:14" ht="15">
      <c r="A14" s="217">
        <v>1</v>
      </c>
      <c r="B14" s="218" t="s">
        <v>490</v>
      </c>
      <c r="C14" s="219" t="s">
        <v>15</v>
      </c>
      <c r="D14" s="220">
        <v>350</v>
      </c>
      <c r="E14" s="584"/>
      <c r="F14" s="222">
        <f aca="true" t="shared" si="0" ref="F14:F77">E14*D14</f>
        <v>0</v>
      </c>
      <c r="G14" s="584"/>
      <c r="H14" s="222">
        <f aca="true" t="shared" si="1" ref="H14:H77">G14*D14</f>
        <v>0</v>
      </c>
      <c r="L14" s="210"/>
      <c r="N14" s="211"/>
    </row>
    <row r="15" spans="1:14" ht="15">
      <c r="A15" s="217">
        <v>2</v>
      </c>
      <c r="B15" s="218" t="s">
        <v>491</v>
      </c>
      <c r="C15" s="219" t="s">
        <v>15</v>
      </c>
      <c r="D15" s="220">
        <v>850</v>
      </c>
      <c r="E15" s="584"/>
      <c r="F15" s="222">
        <f t="shared" si="0"/>
        <v>0</v>
      </c>
      <c r="G15" s="584"/>
      <c r="H15" s="222">
        <f t="shared" si="1"/>
        <v>0</v>
      </c>
      <c r="L15" s="210"/>
      <c r="N15" s="211"/>
    </row>
    <row r="16" spans="1:14" ht="15">
      <c r="A16" s="217">
        <v>3</v>
      </c>
      <c r="B16" s="218" t="s">
        <v>1903</v>
      </c>
      <c r="C16" s="219" t="s">
        <v>15</v>
      </c>
      <c r="D16" s="220">
        <v>200</v>
      </c>
      <c r="E16" s="584"/>
      <c r="F16" s="222">
        <f t="shared" si="0"/>
        <v>0</v>
      </c>
      <c r="G16" s="584"/>
      <c r="H16" s="222">
        <f t="shared" si="1"/>
        <v>0</v>
      </c>
      <c r="L16" s="210"/>
      <c r="N16" s="211"/>
    </row>
    <row r="17" spans="1:14" ht="14.1" customHeight="1">
      <c r="A17" s="217">
        <v>4</v>
      </c>
      <c r="B17" s="218" t="s">
        <v>248</v>
      </c>
      <c r="C17" s="219" t="s">
        <v>15</v>
      </c>
      <c r="D17" s="220">
        <v>3950</v>
      </c>
      <c r="E17" s="584"/>
      <c r="F17" s="222">
        <f t="shared" si="0"/>
        <v>0</v>
      </c>
      <c r="G17" s="584"/>
      <c r="H17" s="222">
        <f t="shared" si="1"/>
        <v>0</v>
      </c>
      <c r="L17" s="210"/>
      <c r="N17" s="211"/>
    </row>
    <row r="18" spans="1:14" ht="14.1" customHeight="1">
      <c r="A18" s="217">
        <v>5</v>
      </c>
      <c r="B18" s="218" t="s">
        <v>249</v>
      </c>
      <c r="C18" s="219" t="s">
        <v>15</v>
      </c>
      <c r="D18" s="220">
        <v>1960</v>
      </c>
      <c r="E18" s="584"/>
      <c r="F18" s="222">
        <f t="shared" si="0"/>
        <v>0</v>
      </c>
      <c r="G18" s="584"/>
      <c r="H18" s="222">
        <f t="shared" si="1"/>
        <v>0</v>
      </c>
      <c r="L18" s="210"/>
      <c r="N18" s="211"/>
    </row>
    <row r="19" spans="1:14" ht="14.1" customHeight="1">
      <c r="A19" s="217">
        <v>6</v>
      </c>
      <c r="B19" s="218" t="s">
        <v>1904</v>
      </c>
      <c r="C19" s="219" t="s">
        <v>15</v>
      </c>
      <c r="D19" s="220">
        <v>50</v>
      </c>
      <c r="E19" s="584"/>
      <c r="F19" s="222">
        <f t="shared" si="0"/>
        <v>0</v>
      </c>
      <c r="G19" s="584"/>
      <c r="H19" s="222">
        <f t="shared" si="1"/>
        <v>0</v>
      </c>
      <c r="L19" s="210"/>
      <c r="N19" s="211"/>
    </row>
    <row r="20" spans="1:14" ht="14.1" customHeight="1">
      <c r="A20" s="217">
        <v>7</v>
      </c>
      <c r="B20" s="218" t="s">
        <v>250</v>
      </c>
      <c r="C20" s="219" t="s">
        <v>15</v>
      </c>
      <c r="D20" s="220">
        <v>4220</v>
      </c>
      <c r="E20" s="584"/>
      <c r="F20" s="222">
        <f t="shared" si="0"/>
        <v>0</v>
      </c>
      <c r="G20" s="584"/>
      <c r="H20" s="222">
        <f t="shared" si="1"/>
        <v>0</v>
      </c>
      <c r="L20" s="210"/>
      <c r="N20" s="211"/>
    </row>
    <row r="21" spans="1:14" ht="14.1" customHeight="1">
      <c r="A21" s="217">
        <v>8</v>
      </c>
      <c r="B21" s="218" t="s">
        <v>251</v>
      </c>
      <c r="C21" s="219" t="s">
        <v>15</v>
      </c>
      <c r="D21" s="220">
        <v>160</v>
      </c>
      <c r="E21" s="584"/>
      <c r="F21" s="222">
        <f t="shared" si="0"/>
        <v>0</v>
      </c>
      <c r="G21" s="584"/>
      <c r="H21" s="222">
        <f t="shared" si="1"/>
        <v>0</v>
      </c>
      <c r="L21" s="210"/>
      <c r="N21" s="211"/>
    </row>
    <row r="22" spans="1:14" ht="14.1" customHeight="1">
      <c r="A22" s="217">
        <v>9</v>
      </c>
      <c r="B22" s="218" t="s">
        <v>252</v>
      </c>
      <c r="C22" s="219" t="s">
        <v>15</v>
      </c>
      <c r="D22" s="220">
        <v>1900</v>
      </c>
      <c r="E22" s="584"/>
      <c r="F22" s="222">
        <f t="shared" si="0"/>
        <v>0</v>
      </c>
      <c r="G22" s="584"/>
      <c r="H22" s="222">
        <f t="shared" si="1"/>
        <v>0</v>
      </c>
      <c r="L22" s="210"/>
      <c r="N22" s="211"/>
    </row>
    <row r="23" spans="1:14" ht="14.1" customHeight="1">
      <c r="A23" s="217">
        <v>10</v>
      </c>
      <c r="B23" s="218" t="s">
        <v>253</v>
      </c>
      <c r="C23" s="219" t="s">
        <v>15</v>
      </c>
      <c r="D23" s="220">
        <v>1000</v>
      </c>
      <c r="E23" s="584"/>
      <c r="F23" s="222">
        <f t="shared" si="0"/>
        <v>0</v>
      </c>
      <c r="G23" s="584"/>
      <c r="H23" s="222">
        <f t="shared" si="1"/>
        <v>0</v>
      </c>
      <c r="L23" s="210"/>
      <c r="N23" s="211"/>
    </row>
    <row r="24" spans="1:14" ht="14.1" customHeight="1">
      <c r="A24" s="217">
        <v>11</v>
      </c>
      <c r="B24" s="218" t="s">
        <v>254</v>
      </c>
      <c r="C24" s="219" t="s">
        <v>15</v>
      </c>
      <c r="D24" s="220">
        <v>400</v>
      </c>
      <c r="E24" s="584"/>
      <c r="F24" s="222">
        <f t="shared" si="0"/>
        <v>0</v>
      </c>
      <c r="G24" s="584"/>
      <c r="H24" s="222">
        <f t="shared" si="1"/>
        <v>0</v>
      </c>
      <c r="L24" s="210"/>
      <c r="N24" s="211"/>
    </row>
    <row r="25" spans="1:14" ht="14.1" customHeight="1">
      <c r="A25" s="217">
        <v>12</v>
      </c>
      <c r="B25" s="218" t="s">
        <v>255</v>
      </c>
      <c r="C25" s="219" t="s">
        <v>15</v>
      </c>
      <c r="D25" s="220">
        <v>40</v>
      </c>
      <c r="E25" s="584"/>
      <c r="F25" s="222">
        <f t="shared" si="0"/>
        <v>0</v>
      </c>
      <c r="G25" s="584"/>
      <c r="H25" s="222">
        <f t="shared" si="1"/>
        <v>0</v>
      </c>
      <c r="L25" s="210"/>
      <c r="N25" s="211"/>
    </row>
    <row r="26" spans="1:14" ht="14.1" customHeight="1">
      <c r="A26" s="217">
        <v>13</v>
      </c>
      <c r="B26" s="218" t="s">
        <v>256</v>
      </c>
      <c r="C26" s="219" t="s">
        <v>15</v>
      </c>
      <c r="D26" s="220">
        <v>250</v>
      </c>
      <c r="E26" s="584"/>
      <c r="F26" s="222">
        <f t="shared" si="0"/>
        <v>0</v>
      </c>
      <c r="G26" s="584"/>
      <c r="H26" s="222">
        <f t="shared" si="1"/>
        <v>0</v>
      </c>
      <c r="L26" s="210"/>
      <c r="N26" s="211"/>
    </row>
    <row r="27" spans="1:14" ht="14.1" customHeight="1">
      <c r="A27" s="217">
        <v>14</v>
      </c>
      <c r="B27" s="218" t="s">
        <v>1905</v>
      </c>
      <c r="C27" s="219" t="s">
        <v>15</v>
      </c>
      <c r="D27" s="220">
        <v>80</v>
      </c>
      <c r="E27" s="584"/>
      <c r="F27" s="222">
        <f t="shared" si="0"/>
        <v>0</v>
      </c>
      <c r="G27" s="584"/>
      <c r="H27" s="222">
        <f t="shared" si="1"/>
        <v>0</v>
      </c>
      <c r="L27" s="210"/>
      <c r="N27" s="211"/>
    </row>
    <row r="28" spans="1:14" ht="14.1" customHeight="1">
      <c r="A28" s="217">
        <v>15</v>
      </c>
      <c r="B28" s="218" t="s">
        <v>1906</v>
      </c>
      <c r="C28" s="219" t="s">
        <v>15</v>
      </c>
      <c r="D28" s="220">
        <v>15</v>
      </c>
      <c r="E28" s="584"/>
      <c r="F28" s="222">
        <f t="shared" si="0"/>
        <v>0</v>
      </c>
      <c r="G28" s="584"/>
      <c r="H28" s="222">
        <f t="shared" si="1"/>
        <v>0</v>
      </c>
      <c r="L28" s="210"/>
      <c r="N28" s="211"/>
    </row>
    <row r="29" spans="1:14" ht="14.1" customHeight="1">
      <c r="A29" s="217">
        <v>16</v>
      </c>
      <c r="B29" s="218" t="s">
        <v>1907</v>
      </c>
      <c r="C29" s="219" t="s">
        <v>15</v>
      </c>
      <c r="D29" s="220">
        <v>80</v>
      </c>
      <c r="E29" s="584"/>
      <c r="F29" s="222">
        <f t="shared" si="0"/>
        <v>0</v>
      </c>
      <c r="G29" s="584"/>
      <c r="H29" s="222">
        <f t="shared" si="1"/>
        <v>0</v>
      </c>
      <c r="L29" s="210"/>
      <c r="N29" s="211"/>
    </row>
    <row r="30" spans="1:14" ht="14.1" customHeight="1">
      <c r="A30" s="217">
        <v>17</v>
      </c>
      <c r="B30" s="218" t="s">
        <v>257</v>
      </c>
      <c r="C30" s="219" t="s">
        <v>15</v>
      </c>
      <c r="D30" s="220">
        <v>40</v>
      </c>
      <c r="E30" s="584"/>
      <c r="F30" s="222">
        <f t="shared" si="0"/>
        <v>0</v>
      </c>
      <c r="G30" s="584"/>
      <c r="H30" s="222">
        <f t="shared" si="1"/>
        <v>0</v>
      </c>
      <c r="L30" s="210"/>
      <c r="N30" s="211"/>
    </row>
    <row r="31" spans="1:14" ht="14.1" customHeight="1">
      <c r="A31" s="217">
        <v>18</v>
      </c>
      <c r="B31" s="218" t="s">
        <v>3124</v>
      </c>
      <c r="C31" s="219" t="s">
        <v>15</v>
      </c>
      <c r="D31" s="220">
        <v>950</v>
      </c>
      <c r="E31" s="584"/>
      <c r="F31" s="222">
        <f t="shared" si="0"/>
        <v>0</v>
      </c>
      <c r="G31" s="584"/>
      <c r="H31" s="222">
        <f t="shared" si="1"/>
        <v>0</v>
      </c>
      <c r="L31" s="210"/>
      <c r="N31" s="211"/>
    </row>
    <row r="32" spans="1:14" ht="14.1" customHeight="1">
      <c r="A32" s="217">
        <v>19</v>
      </c>
      <c r="B32" s="218" t="s">
        <v>1908</v>
      </c>
      <c r="C32" s="219" t="s">
        <v>15</v>
      </c>
      <c r="D32" s="220">
        <v>150</v>
      </c>
      <c r="E32" s="584"/>
      <c r="F32" s="222">
        <f t="shared" si="0"/>
        <v>0</v>
      </c>
      <c r="G32" s="584"/>
      <c r="H32" s="222">
        <f t="shared" si="1"/>
        <v>0</v>
      </c>
      <c r="L32" s="210"/>
      <c r="N32" s="211"/>
    </row>
    <row r="33" spans="1:14" ht="14.1" customHeight="1">
      <c r="A33" s="217">
        <v>20</v>
      </c>
      <c r="B33" s="218" t="s">
        <v>1909</v>
      </c>
      <c r="C33" s="219" t="s">
        <v>15</v>
      </c>
      <c r="D33" s="220">
        <v>200</v>
      </c>
      <c r="E33" s="584"/>
      <c r="F33" s="222">
        <f t="shared" si="0"/>
        <v>0</v>
      </c>
      <c r="G33" s="584"/>
      <c r="H33" s="222">
        <f t="shared" si="1"/>
        <v>0</v>
      </c>
      <c r="L33" s="210"/>
      <c r="N33" s="211"/>
    </row>
    <row r="34" spans="1:14" ht="14.1" customHeight="1">
      <c r="A34" s="217">
        <v>21</v>
      </c>
      <c r="B34" s="218" t="s">
        <v>1910</v>
      </c>
      <c r="C34" s="219" t="s">
        <v>15</v>
      </c>
      <c r="D34" s="220">
        <v>300</v>
      </c>
      <c r="E34" s="584"/>
      <c r="F34" s="222">
        <f t="shared" si="0"/>
        <v>0</v>
      </c>
      <c r="G34" s="584"/>
      <c r="H34" s="222">
        <f t="shared" si="1"/>
        <v>0</v>
      </c>
      <c r="L34" s="210"/>
      <c r="N34" s="211"/>
    </row>
    <row r="35" spans="1:14" ht="14.1" customHeight="1">
      <c r="A35" s="217">
        <v>22</v>
      </c>
      <c r="B35" s="218" t="s">
        <v>1911</v>
      </c>
      <c r="C35" s="219" t="s">
        <v>15</v>
      </c>
      <c r="D35" s="220">
        <v>200</v>
      </c>
      <c r="E35" s="584"/>
      <c r="F35" s="222">
        <f t="shared" si="0"/>
        <v>0</v>
      </c>
      <c r="G35" s="584"/>
      <c r="H35" s="222">
        <f t="shared" si="1"/>
        <v>0</v>
      </c>
      <c r="L35" s="210"/>
      <c r="N35" s="211"/>
    </row>
    <row r="36" spans="1:14" ht="14.1" customHeight="1">
      <c r="A36" s="217">
        <v>23</v>
      </c>
      <c r="B36" s="218" t="s">
        <v>1912</v>
      </c>
      <c r="C36" s="219" t="s">
        <v>15</v>
      </c>
      <c r="D36" s="220">
        <v>80</v>
      </c>
      <c r="E36" s="584"/>
      <c r="F36" s="222">
        <f t="shared" si="0"/>
        <v>0</v>
      </c>
      <c r="G36" s="584"/>
      <c r="H36" s="222">
        <f t="shared" si="1"/>
        <v>0</v>
      </c>
      <c r="L36" s="210"/>
      <c r="N36" s="211"/>
    </row>
    <row r="37" spans="1:14" ht="14.1" customHeight="1">
      <c r="A37" s="217">
        <v>24</v>
      </c>
      <c r="B37" s="218" t="s">
        <v>1913</v>
      </c>
      <c r="C37" s="219" t="s">
        <v>15</v>
      </c>
      <c r="D37" s="220">
        <v>50</v>
      </c>
      <c r="E37" s="584"/>
      <c r="F37" s="222">
        <f t="shared" si="0"/>
        <v>0</v>
      </c>
      <c r="G37" s="584"/>
      <c r="H37" s="222">
        <f t="shared" si="1"/>
        <v>0</v>
      </c>
      <c r="L37" s="210"/>
      <c r="N37" s="211"/>
    </row>
    <row r="38" spans="1:14" ht="23.85" customHeight="1">
      <c r="A38" s="217">
        <v>25</v>
      </c>
      <c r="B38" s="223" t="s">
        <v>1914</v>
      </c>
      <c r="C38" s="219" t="s">
        <v>15</v>
      </c>
      <c r="D38" s="220">
        <v>280</v>
      </c>
      <c r="E38" s="584"/>
      <c r="F38" s="222">
        <f t="shared" si="0"/>
        <v>0</v>
      </c>
      <c r="G38" s="584"/>
      <c r="H38" s="222">
        <f t="shared" si="1"/>
        <v>0</v>
      </c>
      <c r="L38" s="210"/>
      <c r="N38" s="211"/>
    </row>
    <row r="39" spans="1:14" ht="23.85" customHeight="1">
      <c r="A39" s="217">
        <v>26</v>
      </c>
      <c r="B39" s="223" t="s">
        <v>1915</v>
      </c>
      <c r="C39" s="219" t="s">
        <v>15</v>
      </c>
      <c r="D39" s="220">
        <v>300</v>
      </c>
      <c r="E39" s="584"/>
      <c r="F39" s="222">
        <f t="shared" si="0"/>
        <v>0</v>
      </c>
      <c r="G39" s="584"/>
      <c r="H39" s="222">
        <f t="shared" si="1"/>
        <v>0</v>
      </c>
      <c r="L39" s="210"/>
      <c r="N39" s="211"/>
    </row>
    <row r="40" spans="1:14" ht="23.85" customHeight="1">
      <c r="A40" s="217">
        <v>27</v>
      </c>
      <c r="B40" s="223" t="s">
        <v>1916</v>
      </c>
      <c r="C40" s="219" t="s">
        <v>15</v>
      </c>
      <c r="D40" s="220">
        <v>230</v>
      </c>
      <c r="E40" s="584"/>
      <c r="F40" s="222">
        <f t="shared" si="0"/>
        <v>0</v>
      </c>
      <c r="G40" s="584"/>
      <c r="H40" s="222">
        <f t="shared" si="1"/>
        <v>0</v>
      </c>
      <c r="L40" s="210"/>
      <c r="N40" s="211"/>
    </row>
    <row r="41" spans="1:14" ht="23.85" customHeight="1">
      <c r="A41" s="217">
        <v>28</v>
      </c>
      <c r="B41" s="223" t="s">
        <v>1917</v>
      </c>
      <c r="C41" s="219" t="s">
        <v>15</v>
      </c>
      <c r="D41" s="220">
        <v>200</v>
      </c>
      <c r="E41" s="584"/>
      <c r="F41" s="222">
        <f t="shared" si="0"/>
        <v>0</v>
      </c>
      <c r="G41" s="584"/>
      <c r="H41" s="222">
        <f t="shared" si="1"/>
        <v>0</v>
      </c>
      <c r="L41" s="210"/>
      <c r="N41" s="211"/>
    </row>
    <row r="42" spans="1:14" ht="23.85" customHeight="1">
      <c r="A42" s="217">
        <v>29</v>
      </c>
      <c r="B42" s="223" t="s">
        <v>1918</v>
      </c>
      <c r="C42" s="219" t="s">
        <v>15</v>
      </c>
      <c r="D42" s="220">
        <v>160</v>
      </c>
      <c r="E42" s="584"/>
      <c r="F42" s="222">
        <f t="shared" si="0"/>
        <v>0</v>
      </c>
      <c r="G42" s="584"/>
      <c r="H42" s="222">
        <f t="shared" si="1"/>
        <v>0</v>
      </c>
      <c r="L42" s="210"/>
      <c r="N42" s="211"/>
    </row>
    <row r="43" spans="1:14" ht="14.1" customHeight="1">
      <c r="A43" s="217">
        <v>30</v>
      </c>
      <c r="B43" s="218" t="s">
        <v>1919</v>
      </c>
      <c r="C43" s="219" t="s">
        <v>15</v>
      </c>
      <c r="D43" s="220">
        <v>14</v>
      </c>
      <c r="E43" s="584"/>
      <c r="F43" s="222">
        <f t="shared" si="0"/>
        <v>0</v>
      </c>
      <c r="G43" s="584"/>
      <c r="H43" s="222">
        <f t="shared" si="1"/>
        <v>0</v>
      </c>
      <c r="L43" s="210"/>
      <c r="N43" s="211"/>
    </row>
    <row r="44" spans="1:14" ht="14.1" customHeight="1">
      <c r="A44" s="217">
        <v>31</v>
      </c>
      <c r="B44" s="218" t="s">
        <v>1920</v>
      </c>
      <c r="C44" s="219" t="s">
        <v>15</v>
      </c>
      <c r="D44" s="220">
        <v>430</v>
      </c>
      <c r="E44" s="584"/>
      <c r="F44" s="222">
        <f t="shared" si="0"/>
        <v>0</v>
      </c>
      <c r="G44" s="584"/>
      <c r="H44" s="222">
        <f t="shared" si="1"/>
        <v>0</v>
      </c>
      <c r="L44" s="210"/>
      <c r="N44" s="211"/>
    </row>
    <row r="45" spans="1:14" ht="14.1" customHeight="1">
      <c r="A45" s="217">
        <v>32</v>
      </c>
      <c r="B45" s="218" t="s">
        <v>258</v>
      </c>
      <c r="C45" s="219" t="s">
        <v>77</v>
      </c>
      <c r="D45" s="220">
        <f>D53+D54+D55+D56+D57+D58+D59+D60+D69+D70+D71+D72+D73+D74</f>
        <v>221</v>
      </c>
      <c r="E45" s="584"/>
      <c r="F45" s="222">
        <f t="shared" si="0"/>
        <v>0</v>
      </c>
      <c r="G45" s="584"/>
      <c r="H45" s="222">
        <f t="shared" si="1"/>
        <v>0</v>
      </c>
      <c r="L45" s="210"/>
      <c r="N45" s="211"/>
    </row>
    <row r="46" spans="1:14" ht="14.1" customHeight="1">
      <c r="A46" s="217">
        <v>33</v>
      </c>
      <c r="B46" s="218" t="s">
        <v>259</v>
      </c>
      <c r="C46" s="219" t="s">
        <v>77</v>
      </c>
      <c r="D46" s="220">
        <v>100</v>
      </c>
      <c r="E46" s="584"/>
      <c r="F46" s="222">
        <f t="shared" si="0"/>
        <v>0</v>
      </c>
      <c r="G46" s="584"/>
      <c r="H46" s="222">
        <f t="shared" si="1"/>
        <v>0</v>
      </c>
      <c r="L46" s="210"/>
      <c r="N46" s="211"/>
    </row>
    <row r="47" spans="1:14" ht="14.1" customHeight="1">
      <c r="A47" s="217">
        <v>34</v>
      </c>
      <c r="B47" s="218" t="s">
        <v>260</v>
      </c>
      <c r="C47" s="219" t="s">
        <v>77</v>
      </c>
      <c r="D47" s="220">
        <v>40</v>
      </c>
      <c r="E47" s="584"/>
      <c r="F47" s="222">
        <f t="shared" si="0"/>
        <v>0</v>
      </c>
      <c r="G47" s="584"/>
      <c r="H47" s="222">
        <f t="shared" si="1"/>
        <v>0</v>
      </c>
      <c r="L47" s="210"/>
      <c r="N47" s="211"/>
    </row>
    <row r="48" spans="1:14" ht="14.1" customHeight="1">
      <c r="A48" s="217">
        <v>35</v>
      </c>
      <c r="B48" s="218" t="s">
        <v>1921</v>
      </c>
      <c r="C48" s="219" t="s">
        <v>77</v>
      </c>
      <c r="D48" s="220">
        <v>81</v>
      </c>
      <c r="E48" s="584"/>
      <c r="F48" s="222">
        <f t="shared" si="0"/>
        <v>0</v>
      </c>
      <c r="G48" s="584"/>
      <c r="H48" s="222">
        <f t="shared" si="1"/>
        <v>0</v>
      </c>
      <c r="L48" s="210"/>
      <c r="N48" s="211"/>
    </row>
    <row r="49" spans="1:14" ht="14.1" customHeight="1">
      <c r="A49" s="217">
        <v>36</v>
      </c>
      <c r="B49" s="218" t="s">
        <v>1922</v>
      </c>
      <c r="C49" s="219" t="s">
        <v>77</v>
      </c>
      <c r="D49" s="220">
        <v>10</v>
      </c>
      <c r="E49" s="584"/>
      <c r="F49" s="222">
        <f t="shared" si="0"/>
        <v>0</v>
      </c>
      <c r="G49" s="584"/>
      <c r="H49" s="222">
        <f t="shared" si="1"/>
        <v>0</v>
      </c>
      <c r="L49" s="210"/>
      <c r="N49" s="211"/>
    </row>
    <row r="50" spans="1:14" ht="14.1" customHeight="1">
      <c r="A50" s="217">
        <v>37</v>
      </c>
      <c r="B50" s="218" t="s">
        <v>1923</v>
      </c>
      <c r="C50" s="219" t="s">
        <v>77</v>
      </c>
      <c r="D50" s="220">
        <v>5</v>
      </c>
      <c r="E50" s="584"/>
      <c r="F50" s="222">
        <f t="shared" si="0"/>
        <v>0</v>
      </c>
      <c r="G50" s="584"/>
      <c r="H50" s="222">
        <f t="shared" si="1"/>
        <v>0</v>
      </c>
      <c r="L50" s="210"/>
      <c r="N50" s="211"/>
    </row>
    <row r="51" spans="1:14" ht="14.1" customHeight="1">
      <c r="A51" s="217">
        <v>38</v>
      </c>
      <c r="B51" s="218" t="s">
        <v>1924</v>
      </c>
      <c r="C51" s="219" t="s">
        <v>77</v>
      </c>
      <c r="D51" s="220">
        <v>30</v>
      </c>
      <c r="E51" s="584"/>
      <c r="F51" s="222">
        <f t="shared" si="0"/>
        <v>0</v>
      </c>
      <c r="G51" s="584"/>
      <c r="H51" s="222">
        <f t="shared" si="1"/>
        <v>0</v>
      </c>
      <c r="L51" s="210"/>
      <c r="N51" s="211"/>
    </row>
    <row r="52" spans="1:14" ht="14.1" customHeight="1">
      <c r="A52" s="217">
        <v>39</v>
      </c>
      <c r="B52" s="218" t="s">
        <v>262</v>
      </c>
      <c r="C52" s="219" t="s">
        <v>77</v>
      </c>
      <c r="D52" s="220">
        <v>30</v>
      </c>
      <c r="E52" s="584"/>
      <c r="F52" s="222">
        <f t="shared" si="0"/>
        <v>0</v>
      </c>
      <c r="G52" s="584"/>
      <c r="H52" s="222">
        <f t="shared" si="1"/>
        <v>0</v>
      </c>
      <c r="L52" s="210"/>
      <c r="N52" s="211"/>
    </row>
    <row r="53" spans="1:14" ht="14.1" customHeight="1">
      <c r="A53" s="217">
        <v>40</v>
      </c>
      <c r="B53" s="218" t="s">
        <v>492</v>
      </c>
      <c r="C53" s="219" t="s">
        <v>77</v>
      </c>
      <c r="D53" s="220">
        <v>16</v>
      </c>
      <c r="E53" s="584"/>
      <c r="F53" s="222">
        <f t="shared" si="0"/>
        <v>0</v>
      </c>
      <c r="G53" s="584"/>
      <c r="H53" s="222">
        <f t="shared" si="1"/>
        <v>0</v>
      </c>
      <c r="L53" s="210"/>
      <c r="N53" s="211"/>
    </row>
    <row r="54" spans="1:14" ht="14.1" customHeight="1">
      <c r="A54" s="217">
        <v>41</v>
      </c>
      <c r="B54" s="218" t="s">
        <v>263</v>
      </c>
      <c r="C54" s="219" t="s">
        <v>77</v>
      </c>
      <c r="D54" s="220">
        <v>16</v>
      </c>
      <c r="E54" s="584"/>
      <c r="F54" s="222">
        <f t="shared" si="0"/>
        <v>0</v>
      </c>
      <c r="G54" s="584"/>
      <c r="H54" s="222">
        <f t="shared" si="1"/>
        <v>0</v>
      </c>
      <c r="L54" s="210"/>
      <c r="N54" s="211"/>
    </row>
    <row r="55" spans="1:14" ht="14.1" customHeight="1">
      <c r="A55" s="217">
        <v>42</v>
      </c>
      <c r="B55" s="218" t="s">
        <v>1925</v>
      </c>
      <c r="C55" s="219" t="s">
        <v>77</v>
      </c>
      <c r="D55" s="220">
        <v>1</v>
      </c>
      <c r="E55" s="584"/>
      <c r="F55" s="222">
        <f t="shared" si="0"/>
        <v>0</v>
      </c>
      <c r="G55" s="584"/>
      <c r="H55" s="222">
        <f t="shared" si="1"/>
        <v>0</v>
      </c>
      <c r="L55" s="210"/>
      <c r="N55" s="211"/>
    </row>
    <row r="56" spans="1:14" ht="14.1" customHeight="1">
      <c r="A56" s="217">
        <v>43</v>
      </c>
      <c r="B56" s="218" t="s">
        <v>264</v>
      </c>
      <c r="C56" s="219" t="s">
        <v>77</v>
      </c>
      <c r="D56" s="220">
        <v>1</v>
      </c>
      <c r="E56" s="584"/>
      <c r="F56" s="222">
        <f t="shared" si="0"/>
        <v>0</v>
      </c>
      <c r="G56" s="584"/>
      <c r="H56" s="222">
        <f t="shared" si="1"/>
        <v>0</v>
      </c>
      <c r="L56" s="210"/>
      <c r="N56" s="211"/>
    </row>
    <row r="57" spans="1:14" ht="14.1" customHeight="1">
      <c r="A57" s="217">
        <v>44</v>
      </c>
      <c r="B57" s="218" t="s">
        <v>1926</v>
      </c>
      <c r="C57" s="219" t="s">
        <v>77</v>
      </c>
      <c r="D57" s="220">
        <v>16</v>
      </c>
      <c r="E57" s="584"/>
      <c r="F57" s="222">
        <f t="shared" si="0"/>
        <v>0</v>
      </c>
      <c r="G57" s="584"/>
      <c r="H57" s="222">
        <f t="shared" si="1"/>
        <v>0</v>
      </c>
      <c r="L57" s="210"/>
      <c r="N57" s="211"/>
    </row>
    <row r="58" spans="1:14" ht="14.1" customHeight="1">
      <c r="A58" s="217">
        <v>45</v>
      </c>
      <c r="B58" s="218" t="s">
        <v>265</v>
      </c>
      <c r="C58" s="219" t="s">
        <v>77</v>
      </c>
      <c r="D58" s="220">
        <v>6</v>
      </c>
      <c r="E58" s="584"/>
      <c r="F58" s="222">
        <f t="shared" si="0"/>
        <v>0</v>
      </c>
      <c r="G58" s="584"/>
      <c r="H58" s="222">
        <f t="shared" si="1"/>
        <v>0</v>
      </c>
      <c r="L58" s="210"/>
      <c r="N58" s="211"/>
    </row>
    <row r="59" spans="1:14" ht="14.1" customHeight="1">
      <c r="A59" s="217">
        <v>46</v>
      </c>
      <c r="B59" s="218" t="s">
        <v>1927</v>
      </c>
      <c r="C59" s="219" t="s">
        <v>77</v>
      </c>
      <c r="D59" s="220">
        <v>2</v>
      </c>
      <c r="E59" s="584"/>
      <c r="F59" s="222">
        <f t="shared" si="0"/>
        <v>0</v>
      </c>
      <c r="G59" s="584"/>
      <c r="H59" s="222">
        <f t="shared" si="1"/>
        <v>0</v>
      </c>
      <c r="L59" s="210"/>
      <c r="N59" s="211"/>
    </row>
    <row r="60" spans="1:14" ht="14.1" customHeight="1">
      <c r="A60" s="217">
        <v>47</v>
      </c>
      <c r="B60" s="218" t="s">
        <v>1928</v>
      </c>
      <c r="C60" s="219" t="s">
        <v>77</v>
      </c>
      <c r="D60" s="220">
        <v>2</v>
      </c>
      <c r="E60" s="584"/>
      <c r="F60" s="222">
        <f t="shared" si="0"/>
        <v>0</v>
      </c>
      <c r="G60" s="584"/>
      <c r="H60" s="222">
        <f t="shared" si="1"/>
        <v>0</v>
      </c>
      <c r="L60" s="210"/>
      <c r="N60" s="211"/>
    </row>
    <row r="61" spans="1:14" ht="14.1" customHeight="1">
      <c r="A61" s="217">
        <v>48</v>
      </c>
      <c r="B61" s="218" t="s">
        <v>1929</v>
      </c>
      <c r="C61" s="219" t="s">
        <v>77</v>
      </c>
      <c r="D61" s="220">
        <v>3</v>
      </c>
      <c r="E61" s="584"/>
      <c r="F61" s="222">
        <f t="shared" si="0"/>
        <v>0</v>
      </c>
      <c r="G61" s="584"/>
      <c r="H61" s="222">
        <f t="shared" si="1"/>
        <v>0</v>
      </c>
      <c r="L61" s="210"/>
      <c r="N61" s="211"/>
    </row>
    <row r="62" spans="1:14" ht="14.1" customHeight="1">
      <c r="A62" s="217">
        <v>49</v>
      </c>
      <c r="B62" s="218" t="s">
        <v>1930</v>
      </c>
      <c r="C62" s="219" t="s">
        <v>77</v>
      </c>
      <c r="D62" s="220">
        <v>8</v>
      </c>
      <c r="E62" s="584"/>
      <c r="F62" s="222">
        <f t="shared" si="0"/>
        <v>0</v>
      </c>
      <c r="G62" s="584"/>
      <c r="H62" s="222">
        <f t="shared" si="1"/>
        <v>0</v>
      </c>
      <c r="L62" s="210"/>
      <c r="N62" s="211"/>
    </row>
    <row r="63" spans="1:14" ht="14.1" customHeight="1">
      <c r="A63" s="217">
        <v>50</v>
      </c>
      <c r="B63" s="218" t="s">
        <v>1931</v>
      </c>
      <c r="C63" s="219" t="s">
        <v>77</v>
      </c>
      <c r="D63" s="220">
        <v>3</v>
      </c>
      <c r="E63" s="584"/>
      <c r="F63" s="222">
        <f t="shared" si="0"/>
        <v>0</v>
      </c>
      <c r="G63" s="584"/>
      <c r="H63" s="222">
        <f t="shared" si="1"/>
        <v>0</v>
      </c>
      <c r="L63" s="210"/>
      <c r="N63" s="211"/>
    </row>
    <row r="64" spans="1:14" ht="14.1" customHeight="1">
      <c r="A64" s="217">
        <v>51</v>
      </c>
      <c r="B64" s="218" t="s">
        <v>1932</v>
      </c>
      <c r="C64" s="219" t="s">
        <v>77</v>
      </c>
      <c r="D64" s="220">
        <v>2</v>
      </c>
      <c r="E64" s="584"/>
      <c r="F64" s="222">
        <f t="shared" si="0"/>
        <v>0</v>
      </c>
      <c r="G64" s="584"/>
      <c r="H64" s="222">
        <f t="shared" si="1"/>
        <v>0</v>
      </c>
      <c r="L64" s="210"/>
      <c r="N64" s="211"/>
    </row>
    <row r="65" spans="1:14" ht="14.1" customHeight="1">
      <c r="A65" s="217">
        <v>52</v>
      </c>
      <c r="B65" s="218" t="s">
        <v>1933</v>
      </c>
      <c r="C65" s="219" t="s">
        <v>77</v>
      </c>
      <c r="D65" s="220">
        <v>2</v>
      </c>
      <c r="E65" s="584"/>
      <c r="F65" s="222">
        <f t="shared" si="0"/>
        <v>0</v>
      </c>
      <c r="G65" s="584"/>
      <c r="H65" s="222">
        <f t="shared" si="1"/>
        <v>0</v>
      </c>
      <c r="L65" s="210"/>
      <c r="N65" s="211"/>
    </row>
    <row r="66" spans="1:14" ht="14.1" customHeight="1">
      <c r="A66" s="217">
        <v>53</v>
      </c>
      <c r="B66" s="218" t="s">
        <v>1934</v>
      </c>
      <c r="C66" s="219" t="s">
        <v>77</v>
      </c>
      <c r="D66" s="220">
        <v>1</v>
      </c>
      <c r="E66" s="584"/>
      <c r="F66" s="222">
        <f t="shared" si="0"/>
        <v>0</v>
      </c>
      <c r="G66" s="584"/>
      <c r="H66" s="222">
        <f t="shared" si="1"/>
        <v>0</v>
      </c>
      <c r="L66" s="210"/>
      <c r="N66" s="211"/>
    </row>
    <row r="67" spans="1:14" ht="14.1" customHeight="1">
      <c r="A67" s="217">
        <v>54</v>
      </c>
      <c r="B67" s="218" t="s">
        <v>1935</v>
      </c>
      <c r="C67" s="219" t="s">
        <v>77</v>
      </c>
      <c r="D67" s="220">
        <v>12</v>
      </c>
      <c r="E67" s="584"/>
      <c r="F67" s="222">
        <f t="shared" si="0"/>
        <v>0</v>
      </c>
      <c r="G67" s="584"/>
      <c r="H67" s="222">
        <f t="shared" si="1"/>
        <v>0</v>
      </c>
      <c r="L67" s="210"/>
      <c r="N67" s="211"/>
    </row>
    <row r="68" spans="1:14" ht="14.1" customHeight="1">
      <c r="A68" s="217">
        <v>55</v>
      </c>
      <c r="B68" s="218" t="s">
        <v>1936</v>
      </c>
      <c r="C68" s="219" t="s">
        <v>77</v>
      </c>
      <c r="D68" s="220">
        <v>1</v>
      </c>
      <c r="E68" s="584"/>
      <c r="F68" s="222">
        <f t="shared" si="0"/>
        <v>0</v>
      </c>
      <c r="G68" s="584"/>
      <c r="H68" s="222">
        <f t="shared" si="1"/>
        <v>0</v>
      </c>
      <c r="L68" s="210"/>
      <c r="N68" s="211"/>
    </row>
    <row r="69" spans="1:14" ht="14.1" customHeight="1">
      <c r="A69" s="217">
        <v>56</v>
      </c>
      <c r="B69" s="218" t="s">
        <v>1937</v>
      </c>
      <c r="C69" s="219" t="s">
        <v>77</v>
      </c>
      <c r="D69" s="220">
        <v>22</v>
      </c>
      <c r="E69" s="584"/>
      <c r="F69" s="222">
        <f t="shared" si="0"/>
        <v>0</v>
      </c>
      <c r="G69" s="584"/>
      <c r="H69" s="222">
        <f t="shared" si="1"/>
        <v>0</v>
      </c>
      <c r="L69" s="210"/>
      <c r="N69" s="211"/>
    </row>
    <row r="70" spans="1:14" ht="14.1" customHeight="1">
      <c r="A70" s="217">
        <v>57</v>
      </c>
      <c r="B70" s="218" t="s">
        <v>1938</v>
      </c>
      <c r="C70" s="219" t="s">
        <v>77</v>
      </c>
      <c r="D70" s="220">
        <v>21</v>
      </c>
      <c r="E70" s="584"/>
      <c r="F70" s="222">
        <f t="shared" si="0"/>
        <v>0</v>
      </c>
      <c r="G70" s="584"/>
      <c r="H70" s="222">
        <f t="shared" si="1"/>
        <v>0</v>
      </c>
      <c r="L70" s="210"/>
      <c r="N70" s="211"/>
    </row>
    <row r="71" spans="1:14" ht="14.1" customHeight="1">
      <c r="A71" s="217">
        <v>58</v>
      </c>
      <c r="B71" s="218" t="s">
        <v>266</v>
      </c>
      <c r="C71" s="219" t="s">
        <v>77</v>
      </c>
      <c r="D71" s="220">
        <v>44</v>
      </c>
      <c r="E71" s="584"/>
      <c r="F71" s="222">
        <f t="shared" si="0"/>
        <v>0</v>
      </c>
      <c r="G71" s="584"/>
      <c r="H71" s="222">
        <f t="shared" si="1"/>
        <v>0</v>
      </c>
      <c r="L71" s="210"/>
      <c r="N71" s="211"/>
    </row>
    <row r="72" spans="1:14" ht="14.1" customHeight="1">
      <c r="A72" s="217">
        <v>59</v>
      </c>
      <c r="B72" s="218" t="s">
        <v>267</v>
      </c>
      <c r="C72" s="219" t="s">
        <v>77</v>
      </c>
      <c r="D72" s="220">
        <v>60</v>
      </c>
      <c r="E72" s="584"/>
      <c r="F72" s="222">
        <f t="shared" si="0"/>
        <v>0</v>
      </c>
      <c r="G72" s="584"/>
      <c r="H72" s="222">
        <f t="shared" si="1"/>
        <v>0</v>
      </c>
      <c r="L72" s="210"/>
      <c r="N72" s="211"/>
    </row>
    <row r="73" spans="1:14" ht="14.1" customHeight="1">
      <c r="A73" s="217">
        <v>60</v>
      </c>
      <c r="B73" s="218" t="s">
        <v>1939</v>
      </c>
      <c r="C73" s="219" t="s">
        <v>77</v>
      </c>
      <c r="D73" s="220">
        <v>4</v>
      </c>
      <c r="E73" s="584"/>
      <c r="F73" s="222">
        <f t="shared" si="0"/>
        <v>0</v>
      </c>
      <c r="G73" s="584"/>
      <c r="H73" s="222">
        <f t="shared" si="1"/>
        <v>0</v>
      </c>
      <c r="L73" s="210"/>
      <c r="N73" s="211"/>
    </row>
    <row r="74" spans="1:14" ht="14.1" customHeight="1">
      <c r="A74" s="217">
        <v>61</v>
      </c>
      <c r="B74" s="218" t="s">
        <v>268</v>
      </c>
      <c r="C74" s="219" t="s">
        <v>77</v>
      </c>
      <c r="D74" s="220">
        <v>10</v>
      </c>
      <c r="E74" s="584"/>
      <c r="F74" s="222">
        <f t="shared" si="0"/>
        <v>0</v>
      </c>
      <c r="G74" s="584"/>
      <c r="H74" s="222">
        <f t="shared" si="1"/>
        <v>0</v>
      </c>
      <c r="L74" s="210"/>
      <c r="N74" s="211"/>
    </row>
    <row r="75" spans="1:14" ht="14.1" customHeight="1">
      <c r="A75" s="217">
        <v>62</v>
      </c>
      <c r="B75" s="218" t="s">
        <v>1940</v>
      </c>
      <c r="C75" s="219" t="s">
        <v>77</v>
      </c>
      <c r="D75" s="220">
        <v>6</v>
      </c>
      <c r="E75" s="584"/>
      <c r="F75" s="222">
        <f t="shared" si="0"/>
        <v>0</v>
      </c>
      <c r="G75" s="584"/>
      <c r="H75" s="222">
        <f t="shared" si="1"/>
        <v>0</v>
      </c>
      <c r="L75" s="210"/>
      <c r="N75" s="211"/>
    </row>
    <row r="76" spans="1:14" ht="14.1" customHeight="1">
      <c r="A76" s="217">
        <v>63</v>
      </c>
      <c r="B76" s="218" t="s">
        <v>1941</v>
      </c>
      <c r="C76" s="219" t="s">
        <v>77</v>
      </c>
      <c r="D76" s="220">
        <v>1</v>
      </c>
      <c r="E76" s="584"/>
      <c r="F76" s="222">
        <f t="shared" si="0"/>
        <v>0</v>
      </c>
      <c r="G76" s="584"/>
      <c r="H76" s="222">
        <f t="shared" si="1"/>
        <v>0</v>
      </c>
      <c r="L76" s="210"/>
      <c r="N76" s="211"/>
    </row>
    <row r="77" spans="1:14" ht="14.1" customHeight="1">
      <c r="A77" s="217">
        <v>64</v>
      </c>
      <c r="B77" s="218" t="s">
        <v>1942</v>
      </c>
      <c r="C77" s="219" t="s">
        <v>77</v>
      </c>
      <c r="D77" s="220">
        <v>1</v>
      </c>
      <c r="E77" s="584"/>
      <c r="F77" s="222">
        <f t="shared" si="0"/>
        <v>0</v>
      </c>
      <c r="G77" s="584"/>
      <c r="H77" s="222">
        <f t="shared" si="1"/>
        <v>0</v>
      </c>
      <c r="L77" s="210"/>
      <c r="N77" s="211"/>
    </row>
    <row r="78" spans="1:8" ht="14.1" customHeight="1">
      <c r="A78" s="217">
        <v>65</v>
      </c>
      <c r="B78" s="218" t="s">
        <v>269</v>
      </c>
      <c r="C78" s="219" t="s">
        <v>77</v>
      </c>
      <c r="D78" s="220">
        <v>40</v>
      </c>
      <c r="E78" s="584"/>
      <c r="F78" s="222">
        <f aca="true" t="shared" si="2" ref="F78:F89">E78*D78</f>
        <v>0</v>
      </c>
      <c r="G78" s="584"/>
      <c r="H78" s="222">
        <f aca="true" t="shared" si="3" ref="H78:H89">G78*D78</f>
        <v>0</v>
      </c>
    </row>
    <row r="79" spans="1:8" ht="14.1" customHeight="1">
      <c r="A79" s="217">
        <v>66</v>
      </c>
      <c r="B79" s="218" t="s">
        <v>1943</v>
      </c>
      <c r="C79" s="219" t="s">
        <v>77</v>
      </c>
      <c r="D79" s="220">
        <v>1</v>
      </c>
      <c r="E79" s="584"/>
      <c r="F79" s="222">
        <f t="shared" si="2"/>
        <v>0</v>
      </c>
      <c r="G79" s="584"/>
      <c r="H79" s="222">
        <f t="shared" si="3"/>
        <v>0</v>
      </c>
    </row>
    <row r="80" spans="1:8" ht="14.1" customHeight="1">
      <c r="A80" s="217">
        <v>67</v>
      </c>
      <c r="B80" s="218" t="s">
        <v>1944</v>
      </c>
      <c r="C80" s="219" t="s">
        <v>77</v>
      </c>
      <c r="D80" s="220">
        <v>2</v>
      </c>
      <c r="E80" s="584"/>
      <c r="F80" s="222">
        <f t="shared" si="2"/>
        <v>0</v>
      </c>
      <c r="G80" s="584"/>
      <c r="H80" s="222">
        <f t="shared" si="3"/>
        <v>0</v>
      </c>
    </row>
    <row r="81" spans="1:8" ht="14.1" customHeight="1">
      <c r="A81" s="217">
        <v>68</v>
      </c>
      <c r="B81" s="218" t="s">
        <v>270</v>
      </c>
      <c r="C81" s="219" t="s">
        <v>77</v>
      </c>
      <c r="D81" s="220">
        <v>6</v>
      </c>
      <c r="E81" s="584"/>
      <c r="F81" s="222">
        <f t="shared" si="2"/>
        <v>0</v>
      </c>
      <c r="G81" s="584"/>
      <c r="H81" s="222">
        <f t="shared" si="3"/>
        <v>0</v>
      </c>
    </row>
    <row r="82" spans="1:8" ht="14.1" customHeight="1">
      <c r="A82" s="217">
        <v>69</v>
      </c>
      <c r="B82" s="218" t="s">
        <v>1945</v>
      </c>
      <c r="C82" s="219" t="s">
        <v>77</v>
      </c>
      <c r="D82" s="220">
        <v>1</v>
      </c>
      <c r="E82" s="584"/>
      <c r="F82" s="222">
        <f t="shared" si="2"/>
        <v>0</v>
      </c>
      <c r="G82" s="584"/>
      <c r="H82" s="222">
        <f t="shared" si="3"/>
        <v>0</v>
      </c>
    </row>
    <row r="83" spans="1:8" ht="14.1" customHeight="1">
      <c r="A83" s="217">
        <v>70</v>
      </c>
      <c r="B83" s="218" t="s">
        <v>1946</v>
      </c>
      <c r="C83" s="219" t="s">
        <v>77</v>
      </c>
      <c r="D83" s="220">
        <v>1</v>
      </c>
      <c r="E83" s="584"/>
      <c r="F83" s="222">
        <f t="shared" si="2"/>
        <v>0</v>
      </c>
      <c r="G83" s="584"/>
      <c r="H83" s="222">
        <f t="shared" si="3"/>
        <v>0</v>
      </c>
    </row>
    <row r="84" spans="1:8" ht="14.1" customHeight="1">
      <c r="A84" s="217">
        <v>71</v>
      </c>
      <c r="B84" s="218" t="s">
        <v>1947</v>
      </c>
      <c r="C84" s="219" t="s">
        <v>77</v>
      </c>
      <c r="D84" s="220">
        <v>1</v>
      </c>
      <c r="E84" s="584"/>
      <c r="F84" s="222">
        <f t="shared" si="2"/>
        <v>0</v>
      </c>
      <c r="G84" s="584"/>
      <c r="H84" s="222">
        <f t="shared" si="3"/>
        <v>0</v>
      </c>
    </row>
    <row r="85" spans="1:8" ht="14.1" customHeight="1">
      <c r="A85" s="217">
        <v>72</v>
      </c>
      <c r="B85" s="218" t="s">
        <v>1948</v>
      </c>
      <c r="C85" s="219" t="s">
        <v>77</v>
      </c>
      <c r="D85" s="220">
        <v>2</v>
      </c>
      <c r="E85" s="584"/>
      <c r="F85" s="222">
        <f t="shared" si="2"/>
        <v>0</v>
      </c>
      <c r="G85" s="584"/>
      <c r="H85" s="222">
        <f t="shared" si="3"/>
        <v>0</v>
      </c>
    </row>
    <row r="86" spans="1:8" ht="14.1" customHeight="1">
      <c r="A86" s="217">
        <v>73</v>
      </c>
      <c r="B86" s="218" t="s">
        <v>1949</v>
      </c>
      <c r="C86" s="219" t="s">
        <v>77</v>
      </c>
      <c r="D86" s="220">
        <v>1</v>
      </c>
      <c r="E86" s="584"/>
      <c r="F86" s="222">
        <f t="shared" si="2"/>
        <v>0</v>
      </c>
      <c r="G86" s="584"/>
      <c r="H86" s="222">
        <f t="shared" si="3"/>
        <v>0</v>
      </c>
    </row>
    <row r="87" spans="1:8" ht="14.1" customHeight="1">
      <c r="A87" s="217">
        <v>74</v>
      </c>
      <c r="B87" s="218" t="s">
        <v>1950</v>
      </c>
      <c r="C87" s="219" t="s">
        <v>77</v>
      </c>
      <c r="D87" s="220">
        <v>1</v>
      </c>
      <c r="E87" s="584"/>
      <c r="F87" s="222">
        <f t="shared" si="2"/>
        <v>0</v>
      </c>
      <c r="G87" s="584"/>
      <c r="H87" s="222">
        <f t="shared" si="3"/>
        <v>0</v>
      </c>
    </row>
    <row r="88" spans="1:8" ht="14.1" customHeight="1">
      <c r="A88" s="217">
        <v>75</v>
      </c>
      <c r="B88" s="223" t="s">
        <v>1951</v>
      </c>
      <c r="C88" s="219" t="s">
        <v>77</v>
      </c>
      <c r="D88" s="220">
        <v>1</v>
      </c>
      <c r="E88" s="584"/>
      <c r="F88" s="222">
        <f t="shared" si="2"/>
        <v>0</v>
      </c>
      <c r="G88" s="584"/>
      <c r="H88" s="222">
        <f t="shared" si="3"/>
        <v>0</v>
      </c>
    </row>
    <row r="89" spans="1:8" ht="14.1" customHeight="1" thickBot="1">
      <c r="A89" s="217">
        <v>76</v>
      </c>
      <c r="B89" s="218" t="s">
        <v>271</v>
      </c>
      <c r="C89" s="219" t="s">
        <v>10</v>
      </c>
      <c r="D89" s="220">
        <v>3</v>
      </c>
      <c r="E89" s="584"/>
      <c r="F89" s="222">
        <f t="shared" si="2"/>
        <v>0</v>
      </c>
      <c r="G89" s="584"/>
      <c r="H89" s="222">
        <f t="shared" si="3"/>
        <v>0</v>
      </c>
    </row>
    <row r="90" spans="2:8" ht="14.1" customHeight="1">
      <c r="B90" s="224" t="s">
        <v>272</v>
      </c>
      <c r="C90" s="225"/>
      <c r="D90" s="226">
        <v>1</v>
      </c>
      <c r="E90" s="227"/>
      <c r="F90" s="228">
        <f>SUM(F14:F89)</f>
        <v>0</v>
      </c>
      <c r="G90" s="229"/>
      <c r="H90" s="230">
        <f>SUM(H14:H89)</f>
        <v>0</v>
      </c>
    </row>
    <row r="91" spans="2:8" ht="14.1" customHeight="1">
      <c r="B91" s="231" t="s">
        <v>273</v>
      </c>
      <c r="C91" s="232">
        <v>0.08</v>
      </c>
      <c r="D91" s="233"/>
      <c r="E91" s="234"/>
      <c r="F91" s="235"/>
      <c r="G91" s="235"/>
      <c r="H91" s="236">
        <f>PRODUCT(H90,C91)</f>
        <v>0</v>
      </c>
    </row>
    <row r="92" spans="2:8" ht="14.1" customHeight="1" thickBot="1">
      <c r="B92" s="237" t="s">
        <v>237</v>
      </c>
      <c r="C92" s="238"/>
      <c r="D92" s="239"/>
      <c r="E92" s="240"/>
      <c r="F92" s="241"/>
      <c r="G92" s="241"/>
      <c r="H92" s="242">
        <f>F90+H90+H91</f>
        <v>0</v>
      </c>
    </row>
    <row r="93" spans="2:9" ht="14.1" customHeight="1">
      <c r="B93" s="200"/>
      <c r="C93" s="243"/>
      <c r="D93" s="244"/>
      <c r="E93" s="245"/>
      <c r="F93" s="246"/>
      <c r="G93" s="246"/>
      <c r="H93" s="246"/>
      <c r="I93" s="247"/>
    </row>
    <row r="94" spans="2:8" ht="14.1" customHeight="1">
      <c r="B94" s="248" t="s">
        <v>493</v>
      </c>
      <c r="C94" s="249"/>
      <c r="D94" s="220"/>
      <c r="E94" s="221"/>
      <c r="F94" s="222"/>
      <c r="G94" s="221"/>
      <c r="H94" s="222"/>
    </row>
    <row r="95" spans="1:8" ht="14.1" customHeight="1">
      <c r="A95" s="217">
        <v>77</v>
      </c>
      <c r="B95" s="250" t="s">
        <v>1952</v>
      </c>
      <c r="C95" s="251" t="s">
        <v>15</v>
      </c>
      <c r="D95" s="233">
        <v>380</v>
      </c>
      <c r="E95" s="585"/>
      <c r="F95" s="234">
        <f aca="true" t="shared" si="4" ref="F95:F109">E95*D95</f>
        <v>0</v>
      </c>
      <c r="G95" s="585"/>
      <c r="H95" s="234">
        <f aca="true" t="shared" si="5" ref="H95:H109">G95*D95</f>
        <v>0</v>
      </c>
    </row>
    <row r="96" spans="1:8" ht="14.1" customHeight="1">
      <c r="A96" s="217">
        <v>78</v>
      </c>
      <c r="B96" s="223" t="s">
        <v>494</v>
      </c>
      <c r="C96" s="219" t="s">
        <v>15</v>
      </c>
      <c r="D96" s="220">
        <v>640</v>
      </c>
      <c r="E96" s="584"/>
      <c r="F96" s="234">
        <f t="shared" si="4"/>
        <v>0</v>
      </c>
      <c r="G96" s="584"/>
      <c r="H96" s="234">
        <f t="shared" si="5"/>
        <v>0</v>
      </c>
    </row>
    <row r="97" spans="1:8" ht="14.1" customHeight="1">
      <c r="A97" s="217">
        <v>79</v>
      </c>
      <c r="B97" s="223" t="s">
        <v>1953</v>
      </c>
      <c r="C97" s="219" t="s">
        <v>15</v>
      </c>
      <c r="D97" s="220">
        <v>40</v>
      </c>
      <c r="E97" s="584"/>
      <c r="F97" s="234">
        <f t="shared" si="4"/>
        <v>0</v>
      </c>
      <c r="G97" s="584"/>
      <c r="H97" s="234">
        <f t="shared" si="5"/>
        <v>0</v>
      </c>
    </row>
    <row r="98" spans="1:8" ht="14.1" customHeight="1">
      <c r="A98" s="217">
        <v>80</v>
      </c>
      <c r="B98" s="223" t="s">
        <v>1954</v>
      </c>
      <c r="C98" s="219" t="s">
        <v>77</v>
      </c>
      <c r="D98" s="220">
        <v>15</v>
      </c>
      <c r="E98" s="584"/>
      <c r="F98" s="234">
        <f t="shared" si="4"/>
        <v>0</v>
      </c>
      <c r="G98" s="584"/>
      <c r="H98" s="234">
        <f t="shared" si="5"/>
        <v>0</v>
      </c>
    </row>
    <row r="99" spans="1:8" ht="14.1" customHeight="1">
      <c r="A99" s="217">
        <v>81</v>
      </c>
      <c r="B99" s="223" t="s">
        <v>495</v>
      </c>
      <c r="C99" s="219" t="s">
        <v>77</v>
      </c>
      <c r="D99" s="220">
        <v>10</v>
      </c>
      <c r="E99" s="584"/>
      <c r="F99" s="234">
        <f t="shared" si="4"/>
        <v>0</v>
      </c>
      <c r="G99" s="584"/>
      <c r="H99" s="234">
        <f t="shared" si="5"/>
        <v>0</v>
      </c>
    </row>
    <row r="100" spans="1:8" ht="14.1" customHeight="1">
      <c r="A100" s="217">
        <v>82</v>
      </c>
      <c r="B100" s="223" t="s">
        <v>1955</v>
      </c>
      <c r="C100" s="219" t="s">
        <v>77</v>
      </c>
      <c r="D100" s="220">
        <v>5</v>
      </c>
      <c r="E100" s="584"/>
      <c r="F100" s="234">
        <f t="shared" si="4"/>
        <v>0</v>
      </c>
      <c r="G100" s="584"/>
      <c r="H100" s="234">
        <f t="shared" si="5"/>
        <v>0</v>
      </c>
    </row>
    <row r="101" spans="1:8" ht="14.1" customHeight="1">
      <c r="A101" s="217">
        <v>83</v>
      </c>
      <c r="B101" s="223" t="s">
        <v>1956</v>
      </c>
      <c r="C101" s="219" t="s">
        <v>77</v>
      </c>
      <c r="D101" s="220">
        <v>6</v>
      </c>
      <c r="E101" s="584"/>
      <c r="F101" s="234">
        <f t="shared" si="4"/>
        <v>0</v>
      </c>
      <c r="G101" s="584"/>
      <c r="H101" s="234">
        <f t="shared" si="5"/>
        <v>0</v>
      </c>
    </row>
    <row r="102" spans="1:8" ht="14.1" customHeight="1">
      <c r="A102" s="217">
        <v>84</v>
      </c>
      <c r="B102" s="223" t="s">
        <v>1957</v>
      </c>
      <c r="C102" s="219" t="s">
        <v>77</v>
      </c>
      <c r="D102" s="220">
        <v>4</v>
      </c>
      <c r="E102" s="584"/>
      <c r="F102" s="234">
        <f t="shared" si="4"/>
        <v>0</v>
      </c>
      <c r="G102" s="584"/>
      <c r="H102" s="234">
        <f t="shared" si="5"/>
        <v>0</v>
      </c>
    </row>
    <row r="103" spans="1:8" ht="14.1" customHeight="1">
      <c r="A103" s="217">
        <v>85</v>
      </c>
      <c r="B103" s="223" t="s">
        <v>1958</v>
      </c>
      <c r="C103" s="219" t="s">
        <v>77</v>
      </c>
      <c r="D103" s="220">
        <v>15</v>
      </c>
      <c r="E103" s="584"/>
      <c r="F103" s="234">
        <f t="shared" si="4"/>
        <v>0</v>
      </c>
      <c r="G103" s="584"/>
      <c r="H103" s="234">
        <f t="shared" si="5"/>
        <v>0</v>
      </c>
    </row>
    <row r="104" spans="1:8" ht="14.1" customHeight="1">
      <c r="A104" s="217">
        <v>86</v>
      </c>
      <c r="B104" s="223" t="s">
        <v>496</v>
      </c>
      <c r="C104" s="219" t="s">
        <v>77</v>
      </c>
      <c r="D104" s="220">
        <v>192</v>
      </c>
      <c r="E104" s="584"/>
      <c r="F104" s="234">
        <f t="shared" si="4"/>
        <v>0</v>
      </c>
      <c r="G104" s="584"/>
      <c r="H104" s="234">
        <f t="shared" si="5"/>
        <v>0</v>
      </c>
    </row>
    <row r="105" spans="1:8" ht="14.1" customHeight="1">
      <c r="A105" s="217">
        <v>87</v>
      </c>
      <c r="B105" s="253" t="s">
        <v>1959</v>
      </c>
      <c r="C105" s="219" t="s">
        <v>77</v>
      </c>
      <c r="D105" s="220">
        <v>15</v>
      </c>
      <c r="E105" s="584"/>
      <c r="F105" s="234">
        <f t="shared" si="4"/>
        <v>0</v>
      </c>
      <c r="G105" s="584"/>
      <c r="H105" s="234">
        <f t="shared" si="5"/>
        <v>0</v>
      </c>
    </row>
    <row r="106" spans="1:8" ht="14.1" customHeight="1">
      <c r="A106" s="217">
        <v>88</v>
      </c>
      <c r="B106" s="253" t="s">
        <v>1960</v>
      </c>
      <c r="C106" s="219" t="s">
        <v>77</v>
      </c>
      <c r="D106" s="220">
        <v>9</v>
      </c>
      <c r="E106" s="584"/>
      <c r="F106" s="234">
        <f t="shared" si="4"/>
        <v>0</v>
      </c>
      <c r="G106" s="584"/>
      <c r="H106" s="234">
        <f t="shared" si="5"/>
        <v>0</v>
      </c>
    </row>
    <row r="107" spans="1:8" ht="14.1" customHeight="1">
      <c r="A107" s="217">
        <v>89</v>
      </c>
      <c r="B107" s="254" t="s">
        <v>1961</v>
      </c>
      <c r="C107" s="251" t="s">
        <v>77</v>
      </c>
      <c r="D107" s="233">
        <v>15</v>
      </c>
      <c r="E107" s="585"/>
      <c r="F107" s="234">
        <f t="shared" si="4"/>
        <v>0</v>
      </c>
      <c r="G107" s="585"/>
      <c r="H107" s="234">
        <f t="shared" si="5"/>
        <v>0</v>
      </c>
    </row>
    <row r="108" spans="1:8" ht="14.1" customHeight="1">
      <c r="A108" s="217">
        <v>90</v>
      </c>
      <c r="B108" s="254" t="s">
        <v>1962</v>
      </c>
      <c r="C108" s="251" t="s">
        <v>77</v>
      </c>
      <c r="D108" s="233">
        <v>32</v>
      </c>
      <c r="E108" s="585"/>
      <c r="F108" s="234">
        <f t="shared" si="4"/>
        <v>0</v>
      </c>
      <c r="G108" s="585"/>
      <c r="H108" s="234">
        <f t="shared" si="5"/>
        <v>0</v>
      </c>
    </row>
    <row r="109" spans="1:8" ht="14.1" customHeight="1" thickBot="1">
      <c r="A109" s="217">
        <v>91</v>
      </c>
      <c r="B109" s="255" t="s">
        <v>1963</v>
      </c>
      <c r="C109" s="256" t="s">
        <v>77</v>
      </c>
      <c r="D109" s="257">
        <v>36</v>
      </c>
      <c r="E109" s="586"/>
      <c r="F109" s="234">
        <f t="shared" si="4"/>
        <v>0</v>
      </c>
      <c r="G109" s="586"/>
      <c r="H109" s="234">
        <f t="shared" si="5"/>
        <v>0</v>
      </c>
    </row>
    <row r="110" spans="2:8" ht="14.1" customHeight="1">
      <c r="B110" s="224" t="s">
        <v>272</v>
      </c>
      <c r="C110" s="225"/>
      <c r="D110" s="226">
        <v>1</v>
      </c>
      <c r="E110" s="227"/>
      <c r="F110" s="228">
        <f>SUM(F94:F109)</f>
        <v>0</v>
      </c>
      <c r="G110" s="229"/>
      <c r="H110" s="230">
        <f>SUM(H94:H109)</f>
        <v>0</v>
      </c>
    </row>
    <row r="111" spans="2:8" ht="14.1" customHeight="1">
      <c r="B111" s="231" t="s">
        <v>273</v>
      </c>
      <c r="C111" s="232">
        <v>0.08</v>
      </c>
      <c r="D111" s="233"/>
      <c r="E111" s="234"/>
      <c r="F111" s="235"/>
      <c r="G111" s="235"/>
      <c r="H111" s="236">
        <f>PRODUCT(H110,C111)</f>
        <v>0</v>
      </c>
    </row>
    <row r="112" spans="2:8" ht="14.1" customHeight="1" thickBot="1">
      <c r="B112" s="237" t="s">
        <v>237</v>
      </c>
      <c r="C112" s="238"/>
      <c r="D112" s="239"/>
      <c r="E112" s="240"/>
      <c r="F112" s="241"/>
      <c r="G112" s="241"/>
      <c r="H112" s="242">
        <f>F110+H110+H111</f>
        <v>0</v>
      </c>
    </row>
    <row r="113" spans="2:9" ht="14.1" customHeight="1">
      <c r="B113" s="200"/>
      <c r="C113" s="243"/>
      <c r="D113" s="244"/>
      <c r="E113" s="245"/>
      <c r="F113" s="246"/>
      <c r="G113" s="246"/>
      <c r="H113" s="246"/>
      <c r="I113" s="247"/>
    </row>
    <row r="114" spans="2:9" ht="14.1" customHeight="1">
      <c r="B114" s="258" t="s">
        <v>1964</v>
      </c>
      <c r="C114" s="219"/>
      <c r="D114" s="220"/>
      <c r="E114" s="221"/>
      <c r="F114" s="222"/>
      <c r="G114" s="221"/>
      <c r="H114" s="222"/>
      <c r="I114" s="247"/>
    </row>
    <row r="115" spans="1:9" ht="14.1" customHeight="1">
      <c r="A115" s="217">
        <v>92</v>
      </c>
      <c r="B115" s="218" t="s">
        <v>1965</v>
      </c>
      <c r="C115" s="219" t="s">
        <v>77</v>
      </c>
      <c r="D115" s="220">
        <v>43</v>
      </c>
      <c r="E115" s="584"/>
      <c r="F115" s="234">
        <f aca="true" t="shared" si="6" ref="F115:F131">E115*D115</f>
        <v>0</v>
      </c>
      <c r="G115" s="584"/>
      <c r="H115" s="234">
        <f aca="true" t="shared" si="7" ref="H115:H131">G115*D115</f>
        <v>0</v>
      </c>
      <c r="I115" s="247"/>
    </row>
    <row r="116" spans="1:9" ht="14.1" customHeight="1">
      <c r="A116" s="217">
        <v>93</v>
      </c>
      <c r="B116" s="218" t="s">
        <v>1966</v>
      </c>
      <c r="C116" s="219" t="s">
        <v>77</v>
      </c>
      <c r="D116" s="220">
        <v>161</v>
      </c>
      <c r="E116" s="584"/>
      <c r="F116" s="234">
        <f t="shared" si="6"/>
        <v>0</v>
      </c>
      <c r="G116" s="584"/>
      <c r="H116" s="234">
        <f t="shared" si="7"/>
        <v>0</v>
      </c>
      <c r="I116" s="247"/>
    </row>
    <row r="117" spans="1:9" ht="27.6" customHeight="1">
      <c r="A117" s="217">
        <v>94</v>
      </c>
      <c r="B117" s="223" t="s">
        <v>1967</v>
      </c>
      <c r="C117" s="219" t="s">
        <v>77</v>
      </c>
      <c r="D117" s="220">
        <v>6</v>
      </c>
      <c r="E117" s="584"/>
      <c r="F117" s="234">
        <f t="shared" si="6"/>
        <v>0</v>
      </c>
      <c r="G117" s="584"/>
      <c r="H117" s="234">
        <f t="shared" si="7"/>
        <v>0</v>
      </c>
      <c r="I117" s="247"/>
    </row>
    <row r="118" spans="1:9" ht="27.6" customHeight="1">
      <c r="A118" s="217">
        <v>95</v>
      </c>
      <c r="B118" s="223" t="s">
        <v>1968</v>
      </c>
      <c r="C118" s="219" t="s">
        <v>77</v>
      </c>
      <c r="D118" s="220">
        <v>37</v>
      </c>
      <c r="E118" s="584"/>
      <c r="F118" s="234">
        <f t="shared" si="6"/>
        <v>0</v>
      </c>
      <c r="G118" s="584"/>
      <c r="H118" s="234">
        <f t="shared" si="7"/>
        <v>0</v>
      </c>
      <c r="I118" s="247"/>
    </row>
    <row r="119" spans="1:9" ht="27.6" customHeight="1">
      <c r="A119" s="217">
        <v>96</v>
      </c>
      <c r="B119" s="223" t="s">
        <v>1969</v>
      </c>
      <c r="C119" s="219" t="s">
        <v>77</v>
      </c>
      <c r="D119" s="220">
        <v>6</v>
      </c>
      <c r="E119" s="584"/>
      <c r="F119" s="234">
        <f t="shared" si="6"/>
        <v>0</v>
      </c>
      <c r="G119" s="584"/>
      <c r="H119" s="234">
        <f t="shared" si="7"/>
        <v>0</v>
      </c>
      <c r="I119" s="247"/>
    </row>
    <row r="120" spans="1:9" ht="14.1" customHeight="1">
      <c r="A120" s="217">
        <v>97</v>
      </c>
      <c r="B120" s="218" t="s">
        <v>1970</v>
      </c>
      <c r="C120" s="219" t="s">
        <v>77</v>
      </c>
      <c r="D120" s="220">
        <v>23</v>
      </c>
      <c r="E120" s="584"/>
      <c r="F120" s="234">
        <f t="shared" si="6"/>
        <v>0</v>
      </c>
      <c r="G120" s="584"/>
      <c r="H120" s="234">
        <f t="shared" si="7"/>
        <v>0</v>
      </c>
      <c r="I120" s="247"/>
    </row>
    <row r="121" spans="1:9" ht="26.85" customHeight="1">
      <c r="A121" s="217">
        <v>98</v>
      </c>
      <c r="B121" s="223" t="s">
        <v>1971</v>
      </c>
      <c r="C121" s="219" t="s">
        <v>77</v>
      </c>
      <c r="D121" s="220">
        <v>18</v>
      </c>
      <c r="E121" s="584"/>
      <c r="F121" s="234">
        <f t="shared" si="6"/>
        <v>0</v>
      </c>
      <c r="G121" s="584"/>
      <c r="H121" s="234">
        <f t="shared" si="7"/>
        <v>0</v>
      </c>
      <c r="I121" s="247"/>
    </row>
    <row r="122" spans="1:9" ht="14.1" customHeight="1">
      <c r="A122" s="217">
        <v>99</v>
      </c>
      <c r="B122" s="218" t="s">
        <v>1972</v>
      </c>
      <c r="C122" s="219" t="s">
        <v>77</v>
      </c>
      <c r="D122" s="220">
        <v>49</v>
      </c>
      <c r="E122" s="584"/>
      <c r="F122" s="234">
        <f t="shared" si="6"/>
        <v>0</v>
      </c>
      <c r="G122" s="584"/>
      <c r="H122" s="234">
        <f t="shared" si="7"/>
        <v>0</v>
      </c>
      <c r="I122" s="247"/>
    </row>
    <row r="123" spans="1:9" ht="27.6" customHeight="1">
      <c r="A123" s="217">
        <v>100</v>
      </c>
      <c r="B123" s="223" t="s">
        <v>1973</v>
      </c>
      <c r="C123" s="219" t="s">
        <v>77</v>
      </c>
      <c r="D123" s="220">
        <v>4</v>
      </c>
      <c r="E123" s="584"/>
      <c r="F123" s="234">
        <f t="shared" si="6"/>
        <v>0</v>
      </c>
      <c r="G123" s="584"/>
      <c r="H123" s="234">
        <f t="shared" si="7"/>
        <v>0</v>
      </c>
      <c r="I123" s="247"/>
    </row>
    <row r="124" spans="1:9" ht="14.1" customHeight="1">
      <c r="A124" s="217">
        <v>101</v>
      </c>
      <c r="B124" s="218" t="s">
        <v>1974</v>
      </c>
      <c r="C124" s="219" t="s">
        <v>77</v>
      </c>
      <c r="D124" s="220">
        <v>13</v>
      </c>
      <c r="E124" s="584"/>
      <c r="F124" s="234">
        <f t="shared" si="6"/>
        <v>0</v>
      </c>
      <c r="G124" s="584"/>
      <c r="H124" s="234">
        <f t="shared" si="7"/>
        <v>0</v>
      </c>
      <c r="I124" s="247"/>
    </row>
    <row r="125" spans="1:9" ht="26.85" customHeight="1">
      <c r="A125" s="217">
        <v>102</v>
      </c>
      <c r="B125" s="223" t="s">
        <v>1975</v>
      </c>
      <c r="C125" s="219" t="s">
        <v>77</v>
      </c>
      <c r="D125" s="220">
        <v>3</v>
      </c>
      <c r="E125" s="584"/>
      <c r="F125" s="234">
        <f t="shared" si="6"/>
        <v>0</v>
      </c>
      <c r="G125" s="584"/>
      <c r="H125" s="234">
        <f t="shared" si="7"/>
        <v>0</v>
      </c>
      <c r="I125" s="247"/>
    </row>
    <row r="126" spans="1:9" ht="14.1" customHeight="1">
      <c r="A126" s="217">
        <v>103</v>
      </c>
      <c r="B126" s="218" t="s">
        <v>1976</v>
      </c>
      <c r="C126" s="219" t="s">
        <v>77</v>
      </c>
      <c r="D126" s="220">
        <v>36</v>
      </c>
      <c r="E126" s="584"/>
      <c r="F126" s="234">
        <f t="shared" si="6"/>
        <v>0</v>
      </c>
      <c r="G126" s="584"/>
      <c r="H126" s="234">
        <f t="shared" si="7"/>
        <v>0</v>
      </c>
      <c r="I126" s="247"/>
    </row>
    <row r="127" spans="1:9" ht="14.1" customHeight="1">
      <c r="A127" s="217">
        <v>104</v>
      </c>
      <c r="B127" s="218" t="s">
        <v>1977</v>
      </c>
      <c r="C127" s="219" t="s">
        <v>77</v>
      </c>
      <c r="D127" s="220">
        <v>6</v>
      </c>
      <c r="E127" s="584"/>
      <c r="F127" s="234">
        <f t="shared" si="6"/>
        <v>0</v>
      </c>
      <c r="G127" s="584"/>
      <c r="H127" s="234">
        <f t="shared" si="7"/>
        <v>0</v>
      </c>
      <c r="I127" s="247"/>
    </row>
    <row r="128" spans="1:9" ht="14.1" customHeight="1">
      <c r="A128" s="217">
        <v>105</v>
      </c>
      <c r="B128" s="218" t="s">
        <v>1978</v>
      </c>
      <c r="C128" s="219" t="s">
        <v>77</v>
      </c>
      <c r="D128" s="220">
        <v>7</v>
      </c>
      <c r="E128" s="584"/>
      <c r="F128" s="234">
        <f t="shared" si="6"/>
        <v>0</v>
      </c>
      <c r="G128" s="584"/>
      <c r="H128" s="234">
        <f t="shared" si="7"/>
        <v>0</v>
      </c>
      <c r="I128" s="247"/>
    </row>
    <row r="129" spans="1:9" ht="14.1" customHeight="1">
      <c r="A129" s="217">
        <v>106</v>
      </c>
      <c r="B129" s="218" t="s">
        <v>1979</v>
      </c>
      <c r="C129" s="219" t="s">
        <v>77</v>
      </c>
      <c r="D129" s="220">
        <v>10</v>
      </c>
      <c r="E129" s="584"/>
      <c r="F129" s="234">
        <f t="shared" si="6"/>
        <v>0</v>
      </c>
      <c r="G129" s="584"/>
      <c r="H129" s="234">
        <f t="shared" si="7"/>
        <v>0</v>
      </c>
      <c r="I129" s="247"/>
    </row>
    <row r="130" spans="1:9" ht="14.1" customHeight="1">
      <c r="A130" s="217">
        <v>107</v>
      </c>
      <c r="B130" s="218" t="s">
        <v>1980</v>
      </c>
      <c r="C130" s="219" t="s">
        <v>77</v>
      </c>
      <c r="D130" s="220">
        <v>3</v>
      </c>
      <c r="E130" s="584"/>
      <c r="F130" s="234">
        <f t="shared" si="6"/>
        <v>0</v>
      </c>
      <c r="G130" s="584"/>
      <c r="H130" s="234">
        <f t="shared" si="7"/>
        <v>0</v>
      </c>
      <c r="I130" s="247"/>
    </row>
    <row r="131" spans="1:9" ht="26.85" customHeight="1" thickBot="1">
      <c r="A131" s="217">
        <v>108</v>
      </c>
      <c r="B131" s="223" t="s">
        <v>1981</v>
      </c>
      <c r="C131" s="219" t="s">
        <v>77</v>
      </c>
      <c r="D131" s="220">
        <v>2</v>
      </c>
      <c r="E131" s="584"/>
      <c r="F131" s="234">
        <f t="shared" si="6"/>
        <v>0</v>
      </c>
      <c r="G131" s="584"/>
      <c r="H131" s="234">
        <f t="shared" si="7"/>
        <v>0</v>
      </c>
      <c r="I131" s="247"/>
    </row>
    <row r="132" spans="2:9" ht="14.1" customHeight="1">
      <c r="B132" s="224" t="s">
        <v>272</v>
      </c>
      <c r="C132" s="225"/>
      <c r="D132" s="226">
        <v>1</v>
      </c>
      <c r="E132" s="227"/>
      <c r="F132" s="228">
        <f>SUM(F114:F131)</f>
        <v>0</v>
      </c>
      <c r="G132" s="229"/>
      <c r="H132" s="230">
        <f>SUM(H114:H131)</f>
        <v>0</v>
      </c>
      <c r="I132" s="247"/>
    </row>
    <row r="133" spans="2:9" ht="14.1" customHeight="1">
      <c r="B133" s="231" t="s">
        <v>273</v>
      </c>
      <c r="C133" s="232">
        <v>0.08</v>
      </c>
      <c r="D133" s="233"/>
      <c r="E133" s="234"/>
      <c r="F133" s="235"/>
      <c r="G133" s="235"/>
      <c r="H133" s="236">
        <f>PRODUCT(H132,C133)</f>
        <v>0</v>
      </c>
      <c r="I133" s="247"/>
    </row>
    <row r="134" spans="2:9" ht="14.1" customHeight="1" thickBot="1">
      <c r="B134" s="237" t="s">
        <v>237</v>
      </c>
      <c r="C134" s="238"/>
      <c r="D134" s="239"/>
      <c r="E134" s="240"/>
      <c r="F134" s="241"/>
      <c r="G134" s="241"/>
      <c r="H134" s="242">
        <f>F132+H132+H133</f>
        <v>0</v>
      </c>
      <c r="I134" s="247"/>
    </row>
    <row r="135" spans="2:9" ht="14.1" customHeight="1">
      <c r="B135" s="200"/>
      <c r="C135" s="243"/>
      <c r="D135" s="244"/>
      <c r="E135" s="245"/>
      <c r="F135" s="246"/>
      <c r="G135" s="246"/>
      <c r="H135" s="246"/>
      <c r="I135" s="247"/>
    </row>
    <row r="136" spans="2:8" ht="14.1" customHeight="1">
      <c r="B136" s="258" t="s">
        <v>1982</v>
      </c>
      <c r="C136" s="219"/>
      <c r="D136" s="220"/>
      <c r="E136" s="221"/>
      <c r="F136" s="222"/>
      <c r="G136" s="221"/>
      <c r="H136" s="222"/>
    </row>
    <row r="137" spans="1:8" ht="14.1" customHeight="1">
      <c r="A137" s="217">
        <v>109</v>
      </c>
      <c r="B137" s="218" t="s">
        <v>1983</v>
      </c>
      <c r="C137" s="219" t="s">
        <v>15</v>
      </c>
      <c r="D137" s="220">
        <v>250</v>
      </c>
      <c r="E137" s="584"/>
      <c r="F137" s="222">
        <f aca="true" t="shared" si="8" ref="F137:F146">E137*D137</f>
        <v>0</v>
      </c>
      <c r="G137" s="584"/>
      <c r="H137" s="222">
        <f aca="true" t="shared" si="9" ref="H137:H146">G137*D137</f>
        <v>0</v>
      </c>
    </row>
    <row r="138" spans="1:8" ht="14.1" customHeight="1">
      <c r="A138" s="217">
        <v>110</v>
      </c>
      <c r="B138" s="218" t="s">
        <v>497</v>
      </c>
      <c r="C138" s="219" t="s">
        <v>15</v>
      </c>
      <c r="D138" s="220">
        <v>200</v>
      </c>
      <c r="E138" s="584"/>
      <c r="F138" s="222">
        <f t="shared" si="8"/>
        <v>0</v>
      </c>
      <c r="G138" s="584"/>
      <c r="H138" s="222">
        <f t="shared" si="9"/>
        <v>0</v>
      </c>
    </row>
    <row r="139" spans="1:8" ht="14.1" customHeight="1">
      <c r="A139" s="217">
        <v>111</v>
      </c>
      <c r="B139" s="218" t="s">
        <v>1984</v>
      </c>
      <c r="C139" s="219" t="s">
        <v>15</v>
      </c>
      <c r="D139" s="220">
        <v>20</v>
      </c>
      <c r="E139" s="584"/>
      <c r="F139" s="222">
        <f t="shared" si="8"/>
        <v>0</v>
      </c>
      <c r="G139" s="584"/>
      <c r="H139" s="222">
        <f t="shared" si="9"/>
        <v>0</v>
      </c>
    </row>
    <row r="140" spans="1:8" ht="14.1" customHeight="1">
      <c r="A140" s="217">
        <v>112</v>
      </c>
      <c r="B140" s="218" t="s">
        <v>262</v>
      </c>
      <c r="C140" s="219" t="s">
        <v>77</v>
      </c>
      <c r="D140" s="220">
        <v>2</v>
      </c>
      <c r="E140" s="584"/>
      <c r="F140" s="222">
        <f t="shared" si="8"/>
        <v>0</v>
      </c>
      <c r="G140" s="584"/>
      <c r="H140" s="222">
        <f t="shared" si="9"/>
        <v>0</v>
      </c>
    </row>
    <row r="141" spans="1:8" ht="14.1" customHeight="1">
      <c r="A141" s="217">
        <v>113</v>
      </c>
      <c r="B141" s="218" t="s">
        <v>1985</v>
      </c>
      <c r="C141" s="219" t="s">
        <v>77</v>
      </c>
      <c r="D141" s="220">
        <v>2</v>
      </c>
      <c r="E141" s="584"/>
      <c r="F141" s="222">
        <f t="shared" si="8"/>
        <v>0</v>
      </c>
      <c r="G141" s="584"/>
      <c r="H141" s="222">
        <f t="shared" si="9"/>
        <v>0</v>
      </c>
    </row>
    <row r="142" spans="1:8" ht="14.1" customHeight="1">
      <c r="A142" s="217">
        <v>114</v>
      </c>
      <c r="B142" s="218" t="s">
        <v>1986</v>
      </c>
      <c r="C142" s="219" t="s">
        <v>77</v>
      </c>
      <c r="D142" s="220">
        <v>2</v>
      </c>
      <c r="E142" s="584"/>
      <c r="F142" s="222">
        <f t="shared" si="8"/>
        <v>0</v>
      </c>
      <c r="G142" s="584"/>
      <c r="H142" s="222">
        <f t="shared" si="9"/>
        <v>0</v>
      </c>
    </row>
    <row r="143" spans="1:8" ht="14.1" customHeight="1">
      <c r="A143" s="217">
        <v>115</v>
      </c>
      <c r="B143" s="218" t="s">
        <v>1987</v>
      </c>
      <c r="C143" s="219" t="s">
        <v>77</v>
      </c>
      <c r="D143" s="220">
        <v>2</v>
      </c>
      <c r="E143" s="584"/>
      <c r="F143" s="222">
        <f t="shared" si="8"/>
        <v>0</v>
      </c>
      <c r="G143" s="584"/>
      <c r="H143" s="222">
        <f t="shared" si="9"/>
        <v>0</v>
      </c>
    </row>
    <row r="144" spans="1:8" ht="14.1" customHeight="1">
      <c r="A144" s="217">
        <v>116</v>
      </c>
      <c r="B144" s="218" t="s">
        <v>3125</v>
      </c>
      <c r="C144" s="219" t="s">
        <v>77</v>
      </c>
      <c r="D144" s="220">
        <v>2</v>
      </c>
      <c r="E144" s="584"/>
      <c r="F144" s="222">
        <f t="shared" si="8"/>
        <v>0</v>
      </c>
      <c r="G144" s="584"/>
      <c r="H144" s="222">
        <f t="shared" si="9"/>
        <v>0</v>
      </c>
    </row>
    <row r="145" spans="1:8" ht="14.1" customHeight="1">
      <c r="A145" s="217">
        <v>117</v>
      </c>
      <c r="B145" s="218" t="s">
        <v>1988</v>
      </c>
      <c r="C145" s="219" t="s">
        <v>77</v>
      </c>
      <c r="D145" s="220">
        <v>2</v>
      </c>
      <c r="E145" s="584"/>
      <c r="F145" s="222">
        <f t="shared" si="8"/>
        <v>0</v>
      </c>
      <c r="G145" s="584"/>
      <c r="H145" s="222">
        <f t="shared" si="9"/>
        <v>0</v>
      </c>
    </row>
    <row r="146" spans="1:8" ht="14.1" customHeight="1" thickBot="1">
      <c r="A146" s="217">
        <v>118</v>
      </c>
      <c r="B146" s="218" t="s">
        <v>1989</v>
      </c>
      <c r="C146" s="219" t="s">
        <v>77</v>
      </c>
      <c r="D146" s="220">
        <v>3</v>
      </c>
      <c r="E146" s="584"/>
      <c r="F146" s="222">
        <f t="shared" si="8"/>
        <v>0</v>
      </c>
      <c r="G146" s="584"/>
      <c r="H146" s="222">
        <f t="shared" si="9"/>
        <v>0</v>
      </c>
    </row>
    <row r="147" spans="2:8" ht="14.1" customHeight="1">
      <c r="B147" s="224" t="s">
        <v>272</v>
      </c>
      <c r="C147" s="225"/>
      <c r="D147" s="226">
        <v>1</v>
      </c>
      <c r="E147" s="227"/>
      <c r="F147" s="228">
        <f>SUM(F136:F146)</f>
        <v>0</v>
      </c>
      <c r="G147" s="229"/>
      <c r="H147" s="230">
        <f>SUM(H136:H146)</f>
        <v>0</v>
      </c>
    </row>
    <row r="148" spans="2:8" ht="14.1" customHeight="1">
      <c r="B148" s="231" t="s">
        <v>273</v>
      </c>
      <c r="C148" s="232">
        <v>0.08</v>
      </c>
      <c r="D148" s="233"/>
      <c r="E148" s="234"/>
      <c r="F148" s="235"/>
      <c r="G148" s="235"/>
      <c r="H148" s="236">
        <f>PRODUCT(H147,C148)</f>
        <v>0</v>
      </c>
    </row>
    <row r="149" spans="2:8" ht="14.1" customHeight="1" thickBot="1">
      <c r="B149" s="237" t="s">
        <v>237</v>
      </c>
      <c r="C149" s="238"/>
      <c r="D149" s="239"/>
      <c r="E149" s="240"/>
      <c r="F149" s="241"/>
      <c r="G149" s="241"/>
      <c r="H149" s="242">
        <f>F147+H147+H148</f>
        <v>0</v>
      </c>
    </row>
    <row r="150" spans="2:9" ht="14.1" customHeight="1">
      <c r="B150" s="200"/>
      <c r="C150" s="243"/>
      <c r="D150" s="244"/>
      <c r="E150" s="245"/>
      <c r="F150" s="246"/>
      <c r="G150" s="246"/>
      <c r="H150" s="246"/>
      <c r="I150" s="247"/>
    </row>
    <row r="151" spans="2:8" ht="14.1" customHeight="1">
      <c r="B151" s="259" t="s">
        <v>1990</v>
      </c>
      <c r="C151" s="251"/>
      <c r="D151" s="233"/>
      <c r="E151" s="252"/>
      <c r="F151" s="234"/>
      <c r="G151" s="252"/>
      <c r="H151" s="234"/>
    </row>
    <row r="152" spans="1:8" ht="14.1" customHeight="1">
      <c r="A152" s="217">
        <v>119</v>
      </c>
      <c r="B152" s="260" t="s">
        <v>1991</v>
      </c>
      <c r="C152" s="261" t="s">
        <v>15</v>
      </c>
      <c r="D152" s="262">
        <v>300</v>
      </c>
      <c r="E152" s="585"/>
      <c r="F152" s="234">
        <f aca="true" t="shared" si="10" ref="F152:F170">E152*D152</f>
        <v>0</v>
      </c>
      <c r="G152" s="585"/>
      <c r="H152" s="234">
        <f aca="true" t="shared" si="11" ref="H152:H162">G152*D152</f>
        <v>0</v>
      </c>
    </row>
    <row r="153" spans="1:8" ht="14.1" customHeight="1">
      <c r="A153" s="217">
        <v>120</v>
      </c>
      <c r="B153" s="263" t="s">
        <v>1992</v>
      </c>
      <c r="C153" s="251" t="s">
        <v>15</v>
      </c>
      <c r="D153" s="233">
        <v>5500</v>
      </c>
      <c r="E153" s="585"/>
      <c r="F153" s="234">
        <f t="shared" si="10"/>
        <v>0</v>
      </c>
      <c r="G153" s="585"/>
      <c r="H153" s="234">
        <f t="shared" si="11"/>
        <v>0</v>
      </c>
    </row>
    <row r="154" spans="1:8" ht="14.1" customHeight="1">
      <c r="A154" s="217">
        <v>121</v>
      </c>
      <c r="B154" s="263" t="s">
        <v>1993</v>
      </c>
      <c r="C154" s="251" t="s">
        <v>15</v>
      </c>
      <c r="D154" s="233">
        <v>450</v>
      </c>
      <c r="E154" s="585"/>
      <c r="F154" s="234">
        <f t="shared" si="10"/>
        <v>0</v>
      </c>
      <c r="G154" s="585"/>
      <c r="H154" s="234">
        <f t="shared" si="11"/>
        <v>0</v>
      </c>
    </row>
    <row r="155" spans="1:8" ht="14.1" customHeight="1">
      <c r="A155" s="217">
        <v>122</v>
      </c>
      <c r="B155" s="263" t="s">
        <v>1994</v>
      </c>
      <c r="C155" s="251" t="s">
        <v>15</v>
      </c>
      <c r="D155" s="233">
        <v>400</v>
      </c>
      <c r="E155" s="585"/>
      <c r="F155" s="234">
        <f t="shared" si="10"/>
        <v>0</v>
      </c>
      <c r="G155" s="585"/>
      <c r="H155" s="234">
        <f t="shared" si="11"/>
        <v>0</v>
      </c>
    </row>
    <row r="156" spans="1:8" ht="14.1" customHeight="1">
      <c r="A156" s="217">
        <v>123</v>
      </c>
      <c r="B156" s="263" t="s">
        <v>1995</v>
      </c>
      <c r="C156" s="251" t="s">
        <v>15</v>
      </c>
      <c r="D156" s="233">
        <v>400</v>
      </c>
      <c r="E156" s="585"/>
      <c r="F156" s="234">
        <f t="shared" si="10"/>
        <v>0</v>
      </c>
      <c r="G156" s="585"/>
      <c r="H156" s="234">
        <f t="shared" si="11"/>
        <v>0</v>
      </c>
    </row>
    <row r="157" spans="1:8" ht="14.1" customHeight="1">
      <c r="A157" s="217">
        <v>124</v>
      </c>
      <c r="B157" s="263" t="s">
        <v>1996</v>
      </c>
      <c r="C157" s="251" t="s">
        <v>15</v>
      </c>
      <c r="D157" s="233">
        <v>20</v>
      </c>
      <c r="E157" s="585"/>
      <c r="F157" s="234">
        <f t="shared" si="10"/>
        <v>0</v>
      </c>
      <c r="G157" s="585"/>
      <c r="H157" s="234">
        <f t="shared" si="11"/>
        <v>0</v>
      </c>
    </row>
    <row r="158" spans="1:8" ht="14.1" customHeight="1">
      <c r="A158" s="217">
        <v>125</v>
      </c>
      <c r="B158" s="263" t="s">
        <v>1997</v>
      </c>
      <c r="C158" s="251" t="s">
        <v>15</v>
      </c>
      <c r="D158" s="233">
        <v>20</v>
      </c>
      <c r="E158" s="585"/>
      <c r="F158" s="234">
        <f t="shared" si="10"/>
        <v>0</v>
      </c>
      <c r="G158" s="585"/>
      <c r="H158" s="234">
        <f t="shared" si="11"/>
        <v>0</v>
      </c>
    </row>
    <row r="159" spans="1:8" ht="14.1" customHeight="1">
      <c r="A159" s="217">
        <v>126</v>
      </c>
      <c r="B159" s="263" t="s">
        <v>1998</v>
      </c>
      <c r="C159" s="251" t="s">
        <v>77</v>
      </c>
      <c r="D159" s="233">
        <v>34</v>
      </c>
      <c r="E159" s="585"/>
      <c r="F159" s="234">
        <f t="shared" si="10"/>
        <v>0</v>
      </c>
      <c r="G159" s="585"/>
      <c r="H159" s="234">
        <f t="shared" si="11"/>
        <v>0</v>
      </c>
    </row>
    <row r="160" spans="1:8" ht="14.1" customHeight="1">
      <c r="A160" s="217">
        <v>127</v>
      </c>
      <c r="B160" s="263" t="s">
        <v>1983</v>
      </c>
      <c r="C160" s="251" t="s">
        <v>15</v>
      </c>
      <c r="D160" s="233">
        <v>110</v>
      </c>
      <c r="E160" s="585"/>
      <c r="F160" s="234">
        <f t="shared" si="10"/>
        <v>0</v>
      </c>
      <c r="G160" s="585"/>
      <c r="H160" s="234">
        <f t="shared" si="11"/>
        <v>0</v>
      </c>
    </row>
    <row r="161" spans="1:8" ht="14.1" customHeight="1">
      <c r="A161" s="217">
        <v>128</v>
      </c>
      <c r="B161" s="263" t="s">
        <v>1999</v>
      </c>
      <c r="C161" s="251" t="s">
        <v>15</v>
      </c>
      <c r="D161" s="233">
        <v>110</v>
      </c>
      <c r="E161" s="585"/>
      <c r="F161" s="234">
        <f t="shared" si="10"/>
        <v>0</v>
      </c>
      <c r="G161" s="585"/>
      <c r="H161" s="234">
        <f t="shared" si="11"/>
        <v>0</v>
      </c>
    </row>
    <row r="162" spans="1:8" ht="14.1" customHeight="1">
      <c r="A162" s="217">
        <v>129</v>
      </c>
      <c r="B162" s="264" t="s">
        <v>2000</v>
      </c>
      <c r="C162" s="251" t="s">
        <v>77</v>
      </c>
      <c r="D162" s="233">
        <v>28</v>
      </c>
      <c r="E162" s="585"/>
      <c r="F162" s="234">
        <f t="shared" si="10"/>
        <v>0</v>
      </c>
      <c r="G162" s="585"/>
      <c r="H162" s="234">
        <f t="shared" si="11"/>
        <v>0</v>
      </c>
    </row>
    <row r="163" spans="1:8" ht="14.1" customHeight="1">
      <c r="A163" s="217">
        <v>130</v>
      </c>
      <c r="B163" s="263" t="s">
        <v>504</v>
      </c>
      <c r="C163" s="251" t="s">
        <v>77</v>
      </c>
      <c r="D163" s="233">
        <v>2</v>
      </c>
      <c r="E163" s="585"/>
      <c r="F163" s="234">
        <f t="shared" si="10"/>
        <v>0</v>
      </c>
      <c r="G163" s="587"/>
      <c r="H163" s="234"/>
    </row>
    <row r="164" spans="1:8" ht="14.1" customHeight="1">
      <c r="A164" s="217">
        <v>131</v>
      </c>
      <c r="B164" s="263" t="s">
        <v>2001</v>
      </c>
      <c r="C164" s="251" t="s">
        <v>77</v>
      </c>
      <c r="D164" s="233">
        <v>24</v>
      </c>
      <c r="E164" s="585"/>
      <c r="F164" s="234">
        <f t="shared" si="10"/>
        <v>0</v>
      </c>
      <c r="G164" s="587"/>
      <c r="H164" s="234"/>
    </row>
    <row r="165" spans="1:8" ht="14.1" customHeight="1">
      <c r="A165" s="217">
        <v>132</v>
      </c>
      <c r="B165" s="263" t="s">
        <v>2002</v>
      </c>
      <c r="C165" s="251" t="s">
        <v>77</v>
      </c>
      <c r="D165" s="233">
        <v>8</v>
      </c>
      <c r="E165" s="585"/>
      <c r="F165" s="234">
        <f t="shared" si="10"/>
        <v>0</v>
      </c>
      <c r="G165" s="585"/>
      <c r="H165" s="234">
        <f>G165*D165</f>
        <v>0</v>
      </c>
    </row>
    <row r="166" spans="1:8" ht="14.1" customHeight="1">
      <c r="A166" s="217">
        <v>133</v>
      </c>
      <c r="B166" s="263" t="s">
        <v>2003</v>
      </c>
      <c r="C166" s="251" t="s">
        <v>77</v>
      </c>
      <c r="D166" s="233">
        <v>1</v>
      </c>
      <c r="E166" s="585"/>
      <c r="F166" s="234">
        <f t="shared" si="10"/>
        <v>0</v>
      </c>
      <c r="G166" s="585"/>
      <c r="H166" s="234">
        <f>G166*D166</f>
        <v>0</v>
      </c>
    </row>
    <row r="167" spans="1:8" ht="14.1" customHeight="1">
      <c r="A167" s="217">
        <v>134</v>
      </c>
      <c r="B167" s="263" t="s">
        <v>2004</v>
      </c>
      <c r="C167" s="251" t="s">
        <v>77</v>
      </c>
      <c r="D167" s="233">
        <v>33</v>
      </c>
      <c r="E167" s="585"/>
      <c r="F167" s="234">
        <f t="shared" si="10"/>
        <v>0</v>
      </c>
      <c r="G167" s="585"/>
      <c r="H167" s="234">
        <f>G167*D167</f>
        <v>0</v>
      </c>
    </row>
    <row r="168" spans="1:8" ht="14.1" customHeight="1">
      <c r="A168" s="217">
        <v>135</v>
      </c>
      <c r="B168" s="263" t="s">
        <v>2005</v>
      </c>
      <c r="C168" s="251" t="s">
        <v>77</v>
      </c>
      <c r="D168" s="233">
        <v>95</v>
      </c>
      <c r="E168" s="585"/>
      <c r="F168" s="234">
        <f t="shared" si="10"/>
        <v>0</v>
      </c>
      <c r="G168" s="587"/>
      <c r="H168" s="234"/>
    </row>
    <row r="169" spans="1:8" ht="14.1" customHeight="1">
      <c r="A169" s="217">
        <v>136</v>
      </c>
      <c r="B169" s="263" t="s">
        <v>2006</v>
      </c>
      <c r="C169" s="251" t="s">
        <v>77</v>
      </c>
      <c r="D169" s="233">
        <v>95</v>
      </c>
      <c r="E169" s="585"/>
      <c r="F169" s="234">
        <f t="shared" si="10"/>
        <v>0</v>
      </c>
      <c r="G169" s="587"/>
      <c r="H169" s="234"/>
    </row>
    <row r="170" spans="1:8" ht="14.1" customHeight="1" thickBot="1">
      <c r="A170" s="217">
        <v>137</v>
      </c>
      <c r="B170" s="263" t="s">
        <v>2007</v>
      </c>
      <c r="C170" s="251" t="s">
        <v>77</v>
      </c>
      <c r="D170" s="233">
        <v>2</v>
      </c>
      <c r="E170" s="585"/>
      <c r="F170" s="234">
        <f t="shared" si="10"/>
        <v>0</v>
      </c>
      <c r="G170" s="585"/>
      <c r="H170" s="234">
        <f>G170*D170</f>
        <v>0</v>
      </c>
    </row>
    <row r="171" spans="2:8" ht="14.1" customHeight="1">
      <c r="B171" s="224" t="s">
        <v>272</v>
      </c>
      <c r="C171" s="225"/>
      <c r="D171" s="226">
        <v>1</v>
      </c>
      <c r="E171" s="227"/>
      <c r="F171" s="228">
        <f>SUM(F151:F170)</f>
        <v>0</v>
      </c>
      <c r="G171" s="229"/>
      <c r="H171" s="230">
        <f>SUM(H151:H170)</f>
        <v>0</v>
      </c>
    </row>
    <row r="172" spans="2:8" ht="14.1" customHeight="1">
      <c r="B172" s="231" t="s">
        <v>273</v>
      </c>
      <c r="C172" s="232">
        <v>0.08</v>
      </c>
      <c r="D172" s="233"/>
      <c r="E172" s="234"/>
      <c r="F172" s="235"/>
      <c r="G172" s="235"/>
      <c r="H172" s="236">
        <f>PRODUCT(H171,C172)</f>
        <v>0</v>
      </c>
    </row>
    <row r="173" spans="2:8" ht="14.1" customHeight="1" thickBot="1">
      <c r="B173" s="237" t="s">
        <v>237</v>
      </c>
      <c r="C173" s="238"/>
      <c r="D173" s="239"/>
      <c r="E173" s="240"/>
      <c r="F173" s="241"/>
      <c r="G173" s="241"/>
      <c r="H173" s="242">
        <f>F171+H171+H172</f>
        <v>0</v>
      </c>
    </row>
    <row r="174" spans="2:8" ht="14.1" customHeight="1">
      <c r="B174" s="265"/>
      <c r="C174" s="266"/>
      <c r="D174" s="267"/>
      <c r="E174" s="268"/>
      <c r="F174" s="269"/>
      <c r="G174" s="269"/>
      <c r="H174" s="269"/>
    </row>
    <row r="175" spans="2:8" ht="15">
      <c r="B175" s="259" t="s">
        <v>498</v>
      </c>
      <c r="C175" s="251"/>
      <c r="D175" s="233"/>
      <c r="E175" s="252"/>
      <c r="F175" s="234"/>
      <c r="G175" s="252"/>
      <c r="H175" s="234"/>
    </row>
    <row r="176" spans="1:8" ht="15">
      <c r="A176" s="217">
        <v>138</v>
      </c>
      <c r="B176" s="263" t="s">
        <v>482</v>
      </c>
      <c r="C176" s="251" t="s">
        <v>274</v>
      </c>
      <c r="D176" s="233">
        <v>200</v>
      </c>
      <c r="E176" s="585"/>
      <c r="F176" s="234">
        <f aca="true" t="shared" si="12" ref="F176:F194">E176*D176</f>
        <v>0</v>
      </c>
      <c r="G176" s="252"/>
      <c r="H176" s="234"/>
    </row>
    <row r="177" spans="1:8" ht="25.5" customHeight="1">
      <c r="A177" s="217">
        <v>139</v>
      </c>
      <c r="B177" s="250" t="s">
        <v>2008</v>
      </c>
      <c r="C177" s="251" t="s">
        <v>274</v>
      </c>
      <c r="D177" s="233">
        <v>30</v>
      </c>
      <c r="E177" s="585"/>
      <c r="F177" s="234">
        <f t="shared" si="12"/>
        <v>0</v>
      </c>
      <c r="G177" s="252"/>
      <c r="H177" s="234"/>
    </row>
    <row r="178" spans="1:8" ht="15">
      <c r="A178" s="217">
        <v>140</v>
      </c>
      <c r="B178" s="263" t="s">
        <v>2009</v>
      </c>
      <c r="C178" s="251" t="s">
        <v>274</v>
      </c>
      <c r="D178" s="233">
        <v>10</v>
      </c>
      <c r="E178" s="585"/>
      <c r="F178" s="234">
        <f t="shared" si="12"/>
        <v>0</v>
      </c>
      <c r="G178" s="252"/>
      <c r="H178" s="234"/>
    </row>
    <row r="179" spans="1:8" ht="15">
      <c r="A179" s="217">
        <v>141</v>
      </c>
      <c r="B179" s="263" t="s">
        <v>275</v>
      </c>
      <c r="C179" s="251" t="s">
        <v>274</v>
      </c>
      <c r="D179" s="233">
        <v>10</v>
      </c>
      <c r="E179" s="585"/>
      <c r="F179" s="234">
        <f t="shared" si="12"/>
        <v>0</v>
      </c>
      <c r="G179" s="252"/>
      <c r="H179" s="234"/>
    </row>
    <row r="180" spans="1:8" ht="26.25">
      <c r="A180" s="217">
        <v>142</v>
      </c>
      <c r="B180" s="250" t="s">
        <v>2010</v>
      </c>
      <c r="C180" s="251" t="s">
        <v>274</v>
      </c>
      <c r="D180" s="233">
        <v>15</v>
      </c>
      <c r="E180" s="585"/>
      <c r="F180" s="234">
        <f t="shared" si="12"/>
        <v>0</v>
      </c>
      <c r="G180" s="252"/>
      <c r="H180" s="234"/>
    </row>
    <row r="181" spans="1:8" ht="15">
      <c r="A181" s="217">
        <v>143</v>
      </c>
      <c r="B181" s="250" t="s">
        <v>2011</v>
      </c>
      <c r="C181" s="251" t="s">
        <v>274</v>
      </c>
      <c r="D181" s="233">
        <v>7</v>
      </c>
      <c r="E181" s="585"/>
      <c r="F181" s="234">
        <f t="shared" si="12"/>
        <v>0</v>
      </c>
      <c r="G181" s="252"/>
      <c r="H181" s="234"/>
    </row>
    <row r="182" spans="1:8" ht="15">
      <c r="A182" s="217">
        <v>144</v>
      </c>
      <c r="B182" s="250" t="s">
        <v>2012</v>
      </c>
      <c r="C182" s="251" t="s">
        <v>274</v>
      </c>
      <c r="D182" s="233">
        <v>40</v>
      </c>
      <c r="E182" s="585"/>
      <c r="F182" s="234">
        <f t="shared" si="12"/>
        <v>0</v>
      </c>
      <c r="G182" s="252"/>
      <c r="H182" s="234"/>
    </row>
    <row r="183" spans="1:8" ht="26.25">
      <c r="A183" s="217">
        <v>145</v>
      </c>
      <c r="B183" s="250" t="s">
        <v>2013</v>
      </c>
      <c r="C183" s="251" t="s">
        <v>274</v>
      </c>
      <c r="D183" s="233">
        <v>35</v>
      </c>
      <c r="E183" s="585"/>
      <c r="F183" s="234">
        <f t="shared" si="12"/>
        <v>0</v>
      </c>
      <c r="G183" s="252"/>
      <c r="H183" s="234"/>
    </row>
    <row r="184" spans="1:8" ht="15">
      <c r="A184" s="217">
        <v>146</v>
      </c>
      <c r="B184" s="263" t="s">
        <v>2014</v>
      </c>
      <c r="C184" s="251" t="s">
        <v>274</v>
      </c>
      <c r="D184" s="233">
        <v>85</v>
      </c>
      <c r="E184" s="585"/>
      <c r="F184" s="234">
        <f t="shared" si="12"/>
        <v>0</v>
      </c>
      <c r="G184" s="252"/>
      <c r="H184" s="234"/>
    </row>
    <row r="185" spans="1:8" ht="15">
      <c r="A185" s="217">
        <v>147</v>
      </c>
      <c r="B185" s="263" t="s">
        <v>2015</v>
      </c>
      <c r="C185" s="251" t="s">
        <v>274</v>
      </c>
      <c r="D185" s="233">
        <v>20</v>
      </c>
      <c r="E185" s="585"/>
      <c r="F185" s="234">
        <f t="shared" si="12"/>
        <v>0</v>
      </c>
      <c r="G185" s="252"/>
      <c r="H185" s="234"/>
    </row>
    <row r="186" spans="1:8" ht="15">
      <c r="A186" s="217">
        <v>148</v>
      </c>
      <c r="B186" s="263" t="s">
        <v>2016</v>
      </c>
      <c r="C186" s="251" t="s">
        <v>274</v>
      </c>
      <c r="D186" s="233">
        <v>5</v>
      </c>
      <c r="E186" s="585"/>
      <c r="F186" s="234">
        <f t="shared" si="12"/>
        <v>0</v>
      </c>
      <c r="G186" s="252"/>
      <c r="H186" s="234"/>
    </row>
    <row r="187" spans="1:8" ht="15">
      <c r="A187" s="217">
        <v>149</v>
      </c>
      <c r="B187" s="263" t="s">
        <v>276</v>
      </c>
      <c r="C187" s="251" t="s">
        <v>274</v>
      </c>
      <c r="D187" s="233">
        <v>80</v>
      </c>
      <c r="E187" s="585"/>
      <c r="F187" s="234">
        <f t="shared" si="12"/>
        <v>0</v>
      </c>
      <c r="G187" s="252"/>
      <c r="H187" s="234"/>
    </row>
    <row r="188" spans="1:8" ht="15">
      <c r="A188" s="217">
        <v>150</v>
      </c>
      <c r="B188" s="263" t="s">
        <v>2017</v>
      </c>
      <c r="C188" s="251" t="s">
        <v>274</v>
      </c>
      <c r="D188" s="233">
        <v>15</v>
      </c>
      <c r="E188" s="585"/>
      <c r="F188" s="234">
        <f t="shared" si="12"/>
        <v>0</v>
      </c>
      <c r="G188" s="252"/>
      <c r="H188" s="234"/>
    </row>
    <row r="189" spans="1:8" ht="15">
      <c r="A189" s="217">
        <v>151</v>
      </c>
      <c r="B189" s="263" t="s">
        <v>2018</v>
      </c>
      <c r="C189" s="251" t="s">
        <v>274</v>
      </c>
      <c r="D189" s="233">
        <v>50</v>
      </c>
      <c r="E189" s="585"/>
      <c r="F189" s="234">
        <f t="shared" si="12"/>
        <v>0</v>
      </c>
      <c r="G189" s="252"/>
      <c r="H189" s="234"/>
    </row>
    <row r="190" spans="1:8" ht="15">
      <c r="A190" s="217">
        <v>152</v>
      </c>
      <c r="B190" s="263" t="s">
        <v>499</v>
      </c>
      <c r="C190" s="251" t="s">
        <v>274</v>
      </c>
      <c r="D190" s="233">
        <v>40</v>
      </c>
      <c r="E190" s="585"/>
      <c r="F190" s="234">
        <f t="shared" si="12"/>
        <v>0</v>
      </c>
      <c r="G190" s="252"/>
      <c r="H190" s="234"/>
    </row>
    <row r="191" spans="1:8" ht="15">
      <c r="A191" s="217">
        <v>153</v>
      </c>
      <c r="B191" s="263" t="s">
        <v>2019</v>
      </c>
      <c r="C191" s="251" t="s">
        <v>274</v>
      </c>
      <c r="D191" s="233">
        <v>40</v>
      </c>
      <c r="E191" s="585"/>
      <c r="F191" s="234">
        <f t="shared" si="12"/>
        <v>0</v>
      </c>
      <c r="G191" s="252"/>
      <c r="H191" s="234"/>
    </row>
    <row r="192" spans="1:8" ht="15">
      <c r="A192" s="217">
        <v>154</v>
      </c>
      <c r="B192" s="263" t="s">
        <v>277</v>
      </c>
      <c r="C192" s="261" t="s">
        <v>274</v>
      </c>
      <c r="D192" s="262">
        <v>20</v>
      </c>
      <c r="E192" s="585"/>
      <c r="F192" s="234">
        <f t="shared" si="12"/>
        <v>0</v>
      </c>
      <c r="G192" s="252"/>
      <c r="H192" s="234"/>
    </row>
    <row r="193" spans="1:8" ht="15">
      <c r="A193" s="217">
        <v>155</v>
      </c>
      <c r="B193" s="263" t="s">
        <v>278</v>
      </c>
      <c r="C193" s="251" t="s">
        <v>274</v>
      </c>
      <c r="D193" s="233">
        <v>30</v>
      </c>
      <c r="E193" s="585"/>
      <c r="F193" s="234">
        <f t="shared" si="12"/>
        <v>0</v>
      </c>
      <c r="G193" s="252"/>
      <c r="H193" s="234"/>
    </row>
    <row r="194" spans="1:8" ht="16.5" thickBot="1">
      <c r="A194" s="217">
        <v>156</v>
      </c>
      <c r="B194" s="270" t="s">
        <v>279</v>
      </c>
      <c r="C194" s="271" t="s">
        <v>274</v>
      </c>
      <c r="D194" s="272">
        <v>60</v>
      </c>
      <c r="E194" s="588"/>
      <c r="F194" s="234">
        <f t="shared" si="12"/>
        <v>0</v>
      </c>
      <c r="G194" s="273"/>
      <c r="H194" s="274"/>
    </row>
    <row r="195" spans="2:8" ht="16.5" thickBot="1">
      <c r="B195" s="275" t="s">
        <v>272</v>
      </c>
      <c r="C195" s="276"/>
      <c r="D195" s="277">
        <v>1</v>
      </c>
      <c r="E195" s="278"/>
      <c r="F195" s="279">
        <f>SUM(F175:F194)</f>
        <v>0</v>
      </c>
      <c r="G195" s="280"/>
      <c r="H195" s="281"/>
    </row>
    <row r="197" ht="15">
      <c r="B197" s="200" t="s">
        <v>280</v>
      </c>
    </row>
    <row r="198" ht="15">
      <c r="B198" s="286" t="s">
        <v>281</v>
      </c>
    </row>
    <row r="199" ht="15">
      <c r="B199" s="287" t="s">
        <v>282</v>
      </c>
    </row>
    <row r="200" ht="15">
      <c r="B200" s="287" t="s">
        <v>283</v>
      </c>
    </row>
  </sheetData>
  <sheetProtection selectLockedCells="1" selectUnlockedCells="1"/>
  <mergeCells count="2">
    <mergeCell ref="E12:F12"/>
    <mergeCell ref="G12:H12"/>
  </mergeCells>
  <printOptions/>
  <pageMargins left="0.6694444444444444" right="0.19652777777777777" top="1.4465277777777779" bottom="0.4722222222222222" header="0.5118055555555555" footer="0.2361111111111111"/>
  <pageSetup firstPageNumber="1" useFirstPageNumber="1" horizontalDpi="300" verticalDpi="300" orientation="landscape" paperSize="9" r:id="rId1"/>
  <headerFooter alignWithMargins="0">
    <oddHeader>&amp;LPRÁDELNA V AREÁLU NEMOCNICE
ČESKÉ BUDĚJOVICE, a.s.
D.1.4.2 – PROJEKT ELEKTROINSTALACÍ
VÝPIS MATERIÁLU&amp;R&amp;D
DPS</oddHeader>
    <oddFooter>&amp;LZpracovatel: Atelier A02 spol.s.r.o.&amp;R&amp;P/&amp;N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C152"/>
  <sheetViews>
    <sheetView workbookViewId="0" topLeftCell="A132">
      <selection activeCell="K139" sqref="K139"/>
    </sheetView>
  </sheetViews>
  <sheetFormatPr defaultColWidth="9.140625" defaultRowHeight="15"/>
  <cols>
    <col min="1" max="1" width="11.421875" style="345" customWidth="1"/>
    <col min="2" max="2" width="6.00390625" style="346" customWidth="1"/>
    <col min="3" max="3" width="6.140625" style="51" customWidth="1"/>
    <col min="4" max="4" width="4.421875" style="347" customWidth="1"/>
    <col min="5" max="5" width="15.57421875" style="347" customWidth="1"/>
    <col min="6" max="6" width="51.421875" style="348" customWidth="1"/>
    <col min="7" max="7" width="4.7109375" style="349" hidden="1" customWidth="1"/>
    <col min="8" max="8" width="10.7109375" style="350" customWidth="1"/>
    <col min="9" max="9" width="6.7109375" style="51" customWidth="1"/>
    <col min="10" max="10" width="12.140625" style="350" customWidth="1"/>
    <col min="11" max="11" width="14.57421875" style="51" customWidth="1"/>
    <col min="12" max="256" width="9.140625" style="51" customWidth="1"/>
    <col min="257" max="257" width="11.421875" style="51" customWidth="1"/>
    <col min="258" max="258" width="6.00390625" style="51" customWidth="1"/>
    <col min="259" max="259" width="6.140625" style="51" customWidth="1"/>
    <col min="260" max="260" width="4.421875" style="51" customWidth="1"/>
    <col min="261" max="261" width="15.57421875" style="51" customWidth="1"/>
    <col min="262" max="262" width="51.421875" style="51" customWidth="1"/>
    <col min="263" max="263" width="9.140625" style="51" hidden="1" customWidth="1"/>
    <col min="264" max="264" width="10.7109375" style="51" customWidth="1"/>
    <col min="265" max="265" width="6.7109375" style="51" customWidth="1"/>
    <col min="266" max="266" width="12.140625" style="51" customWidth="1"/>
    <col min="267" max="267" width="14.57421875" style="51" customWidth="1"/>
    <col min="268" max="512" width="9.140625" style="51" customWidth="1"/>
    <col min="513" max="513" width="11.421875" style="51" customWidth="1"/>
    <col min="514" max="514" width="6.00390625" style="51" customWidth="1"/>
    <col min="515" max="515" width="6.140625" style="51" customWidth="1"/>
    <col min="516" max="516" width="4.421875" style="51" customWidth="1"/>
    <col min="517" max="517" width="15.57421875" style="51" customWidth="1"/>
    <col min="518" max="518" width="51.421875" style="51" customWidth="1"/>
    <col min="519" max="519" width="9.140625" style="51" hidden="1" customWidth="1"/>
    <col min="520" max="520" width="10.7109375" style="51" customWidth="1"/>
    <col min="521" max="521" width="6.7109375" style="51" customWidth="1"/>
    <col min="522" max="522" width="12.140625" style="51" customWidth="1"/>
    <col min="523" max="523" width="14.57421875" style="51" customWidth="1"/>
    <col min="524" max="768" width="9.140625" style="51" customWidth="1"/>
    <col min="769" max="769" width="11.421875" style="51" customWidth="1"/>
    <col min="770" max="770" width="6.00390625" style="51" customWidth="1"/>
    <col min="771" max="771" width="6.140625" style="51" customWidth="1"/>
    <col min="772" max="772" width="4.421875" style="51" customWidth="1"/>
    <col min="773" max="773" width="15.57421875" style="51" customWidth="1"/>
    <col min="774" max="774" width="51.421875" style="51" customWidth="1"/>
    <col min="775" max="775" width="9.140625" style="51" hidden="1" customWidth="1"/>
    <col min="776" max="776" width="10.7109375" style="51" customWidth="1"/>
    <col min="777" max="777" width="6.7109375" style="51" customWidth="1"/>
    <col min="778" max="778" width="12.140625" style="51" customWidth="1"/>
    <col min="779" max="779" width="14.57421875" style="51" customWidth="1"/>
    <col min="780" max="1024" width="9.140625" style="51" customWidth="1"/>
    <col min="1025" max="1025" width="11.421875" style="51" customWidth="1"/>
    <col min="1026" max="1026" width="6.00390625" style="51" customWidth="1"/>
    <col min="1027" max="1027" width="6.140625" style="51" customWidth="1"/>
    <col min="1028" max="1028" width="4.421875" style="51" customWidth="1"/>
    <col min="1029" max="1029" width="15.57421875" style="51" customWidth="1"/>
    <col min="1030" max="1030" width="51.421875" style="51" customWidth="1"/>
    <col min="1031" max="1031" width="9.140625" style="51" hidden="1" customWidth="1"/>
    <col min="1032" max="1032" width="10.7109375" style="51" customWidth="1"/>
    <col min="1033" max="1033" width="6.7109375" style="51" customWidth="1"/>
    <col min="1034" max="1034" width="12.140625" style="51" customWidth="1"/>
    <col min="1035" max="1035" width="14.57421875" style="51" customWidth="1"/>
    <col min="1036" max="1280" width="9.140625" style="51" customWidth="1"/>
    <col min="1281" max="1281" width="11.421875" style="51" customWidth="1"/>
    <col min="1282" max="1282" width="6.00390625" style="51" customWidth="1"/>
    <col min="1283" max="1283" width="6.140625" style="51" customWidth="1"/>
    <col min="1284" max="1284" width="4.421875" style="51" customWidth="1"/>
    <col min="1285" max="1285" width="15.57421875" style="51" customWidth="1"/>
    <col min="1286" max="1286" width="51.421875" style="51" customWidth="1"/>
    <col min="1287" max="1287" width="9.140625" style="51" hidden="1" customWidth="1"/>
    <col min="1288" max="1288" width="10.7109375" style="51" customWidth="1"/>
    <col min="1289" max="1289" width="6.7109375" style="51" customWidth="1"/>
    <col min="1290" max="1290" width="12.140625" style="51" customWidth="1"/>
    <col min="1291" max="1291" width="14.57421875" style="51" customWidth="1"/>
    <col min="1292" max="1536" width="9.140625" style="51" customWidth="1"/>
    <col min="1537" max="1537" width="11.421875" style="51" customWidth="1"/>
    <col min="1538" max="1538" width="6.00390625" style="51" customWidth="1"/>
    <col min="1539" max="1539" width="6.140625" style="51" customWidth="1"/>
    <col min="1540" max="1540" width="4.421875" style="51" customWidth="1"/>
    <col min="1541" max="1541" width="15.57421875" style="51" customWidth="1"/>
    <col min="1542" max="1542" width="51.421875" style="51" customWidth="1"/>
    <col min="1543" max="1543" width="9.140625" style="51" hidden="1" customWidth="1"/>
    <col min="1544" max="1544" width="10.7109375" style="51" customWidth="1"/>
    <col min="1545" max="1545" width="6.7109375" style="51" customWidth="1"/>
    <col min="1546" max="1546" width="12.140625" style="51" customWidth="1"/>
    <col min="1547" max="1547" width="14.57421875" style="51" customWidth="1"/>
    <col min="1548" max="1792" width="9.140625" style="51" customWidth="1"/>
    <col min="1793" max="1793" width="11.421875" style="51" customWidth="1"/>
    <col min="1794" max="1794" width="6.00390625" style="51" customWidth="1"/>
    <col min="1795" max="1795" width="6.140625" style="51" customWidth="1"/>
    <col min="1796" max="1796" width="4.421875" style="51" customWidth="1"/>
    <col min="1797" max="1797" width="15.57421875" style="51" customWidth="1"/>
    <col min="1798" max="1798" width="51.421875" style="51" customWidth="1"/>
    <col min="1799" max="1799" width="9.140625" style="51" hidden="1" customWidth="1"/>
    <col min="1800" max="1800" width="10.7109375" style="51" customWidth="1"/>
    <col min="1801" max="1801" width="6.7109375" style="51" customWidth="1"/>
    <col min="1802" max="1802" width="12.140625" style="51" customWidth="1"/>
    <col min="1803" max="1803" width="14.57421875" style="51" customWidth="1"/>
    <col min="1804" max="2048" width="9.140625" style="51" customWidth="1"/>
    <col min="2049" max="2049" width="11.421875" style="51" customWidth="1"/>
    <col min="2050" max="2050" width="6.00390625" style="51" customWidth="1"/>
    <col min="2051" max="2051" width="6.140625" style="51" customWidth="1"/>
    <col min="2052" max="2052" width="4.421875" style="51" customWidth="1"/>
    <col min="2053" max="2053" width="15.57421875" style="51" customWidth="1"/>
    <col min="2054" max="2054" width="51.421875" style="51" customWidth="1"/>
    <col min="2055" max="2055" width="9.140625" style="51" hidden="1" customWidth="1"/>
    <col min="2056" max="2056" width="10.7109375" style="51" customWidth="1"/>
    <col min="2057" max="2057" width="6.7109375" style="51" customWidth="1"/>
    <col min="2058" max="2058" width="12.140625" style="51" customWidth="1"/>
    <col min="2059" max="2059" width="14.57421875" style="51" customWidth="1"/>
    <col min="2060" max="2304" width="9.140625" style="51" customWidth="1"/>
    <col min="2305" max="2305" width="11.421875" style="51" customWidth="1"/>
    <col min="2306" max="2306" width="6.00390625" style="51" customWidth="1"/>
    <col min="2307" max="2307" width="6.140625" style="51" customWidth="1"/>
    <col min="2308" max="2308" width="4.421875" style="51" customWidth="1"/>
    <col min="2309" max="2309" width="15.57421875" style="51" customWidth="1"/>
    <col min="2310" max="2310" width="51.421875" style="51" customWidth="1"/>
    <col min="2311" max="2311" width="9.140625" style="51" hidden="1" customWidth="1"/>
    <col min="2312" max="2312" width="10.7109375" style="51" customWidth="1"/>
    <col min="2313" max="2313" width="6.7109375" style="51" customWidth="1"/>
    <col min="2314" max="2314" width="12.140625" style="51" customWidth="1"/>
    <col min="2315" max="2315" width="14.57421875" style="51" customWidth="1"/>
    <col min="2316" max="2560" width="9.140625" style="51" customWidth="1"/>
    <col min="2561" max="2561" width="11.421875" style="51" customWidth="1"/>
    <col min="2562" max="2562" width="6.00390625" style="51" customWidth="1"/>
    <col min="2563" max="2563" width="6.140625" style="51" customWidth="1"/>
    <col min="2564" max="2564" width="4.421875" style="51" customWidth="1"/>
    <col min="2565" max="2565" width="15.57421875" style="51" customWidth="1"/>
    <col min="2566" max="2566" width="51.421875" style="51" customWidth="1"/>
    <col min="2567" max="2567" width="9.140625" style="51" hidden="1" customWidth="1"/>
    <col min="2568" max="2568" width="10.7109375" style="51" customWidth="1"/>
    <col min="2569" max="2569" width="6.7109375" style="51" customWidth="1"/>
    <col min="2570" max="2570" width="12.140625" style="51" customWidth="1"/>
    <col min="2571" max="2571" width="14.57421875" style="51" customWidth="1"/>
    <col min="2572" max="2816" width="9.140625" style="51" customWidth="1"/>
    <col min="2817" max="2817" width="11.421875" style="51" customWidth="1"/>
    <col min="2818" max="2818" width="6.00390625" style="51" customWidth="1"/>
    <col min="2819" max="2819" width="6.140625" style="51" customWidth="1"/>
    <col min="2820" max="2820" width="4.421875" style="51" customWidth="1"/>
    <col min="2821" max="2821" width="15.57421875" style="51" customWidth="1"/>
    <col min="2822" max="2822" width="51.421875" style="51" customWidth="1"/>
    <col min="2823" max="2823" width="9.140625" style="51" hidden="1" customWidth="1"/>
    <col min="2824" max="2824" width="10.7109375" style="51" customWidth="1"/>
    <col min="2825" max="2825" width="6.7109375" style="51" customWidth="1"/>
    <col min="2826" max="2826" width="12.140625" style="51" customWidth="1"/>
    <col min="2827" max="2827" width="14.57421875" style="51" customWidth="1"/>
    <col min="2828" max="3072" width="9.140625" style="51" customWidth="1"/>
    <col min="3073" max="3073" width="11.421875" style="51" customWidth="1"/>
    <col min="3074" max="3074" width="6.00390625" style="51" customWidth="1"/>
    <col min="3075" max="3075" width="6.140625" style="51" customWidth="1"/>
    <col min="3076" max="3076" width="4.421875" style="51" customWidth="1"/>
    <col min="3077" max="3077" width="15.57421875" style="51" customWidth="1"/>
    <col min="3078" max="3078" width="51.421875" style="51" customWidth="1"/>
    <col min="3079" max="3079" width="9.140625" style="51" hidden="1" customWidth="1"/>
    <col min="3080" max="3080" width="10.7109375" style="51" customWidth="1"/>
    <col min="3081" max="3081" width="6.7109375" style="51" customWidth="1"/>
    <col min="3082" max="3082" width="12.140625" style="51" customWidth="1"/>
    <col min="3083" max="3083" width="14.57421875" style="51" customWidth="1"/>
    <col min="3084" max="3328" width="9.140625" style="51" customWidth="1"/>
    <col min="3329" max="3329" width="11.421875" style="51" customWidth="1"/>
    <col min="3330" max="3330" width="6.00390625" style="51" customWidth="1"/>
    <col min="3331" max="3331" width="6.140625" style="51" customWidth="1"/>
    <col min="3332" max="3332" width="4.421875" style="51" customWidth="1"/>
    <col min="3333" max="3333" width="15.57421875" style="51" customWidth="1"/>
    <col min="3334" max="3334" width="51.421875" style="51" customWidth="1"/>
    <col min="3335" max="3335" width="9.140625" style="51" hidden="1" customWidth="1"/>
    <col min="3336" max="3336" width="10.7109375" style="51" customWidth="1"/>
    <col min="3337" max="3337" width="6.7109375" style="51" customWidth="1"/>
    <col min="3338" max="3338" width="12.140625" style="51" customWidth="1"/>
    <col min="3339" max="3339" width="14.57421875" style="51" customWidth="1"/>
    <col min="3340" max="3584" width="9.140625" style="51" customWidth="1"/>
    <col min="3585" max="3585" width="11.421875" style="51" customWidth="1"/>
    <col min="3586" max="3586" width="6.00390625" style="51" customWidth="1"/>
    <col min="3587" max="3587" width="6.140625" style="51" customWidth="1"/>
    <col min="3588" max="3588" width="4.421875" style="51" customWidth="1"/>
    <col min="3589" max="3589" width="15.57421875" style="51" customWidth="1"/>
    <col min="3590" max="3590" width="51.421875" style="51" customWidth="1"/>
    <col min="3591" max="3591" width="9.140625" style="51" hidden="1" customWidth="1"/>
    <col min="3592" max="3592" width="10.7109375" style="51" customWidth="1"/>
    <col min="3593" max="3593" width="6.7109375" style="51" customWidth="1"/>
    <col min="3594" max="3594" width="12.140625" style="51" customWidth="1"/>
    <col min="3595" max="3595" width="14.57421875" style="51" customWidth="1"/>
    <col min="3596" max="3840" width="9.140625" style="51" customWidth="1"/>
    <col min="3841" max="3841" width="11.421875" style="51" customWidth="1"/>
    <col min="3842" max="3842" width="6.00390625" style="51" customWidth="1"/>
    <col min="3843" max="3843" width="6.140625" style="51" customWidth="1"/>
    <col min="3844" max="3844" width="4.421875" style="51" customWidth="1"/>
    <col min="3845" max="3845" width="15.57421875" style="51" customWidth="1"/>
    <col min="3846" max="3846" width="51.421875" style="51" customWidth="1"/>
    <col min="3847" max="3847" width="9.140625" style="51" hidden="1" customWidth="1"/>
    <col min="3848" max="3848" width="10.7109375" style="51" customWidth="1"/>
    <col min="3849" max="3849" width="6.7109375" style="51" customWidth="1"/>
    <col min="3850" max="3850" width="12.140625" style="51" customWidth="1"/>
    <col min="3851" max="3851" width="14.57421875" style="51" customWidth="1"/>
    <col min="3852" max="4096" width="9.140625" style="51" customWidth="1"/>
    <col min="4097" max="4097" width="11.421875" style="51" customWidth="1"/>
    <col min="4098" max="4098" width="6.00390625" style="51" customWidth="1"/>
    <col min="4099" max="4099" width="6.140625" style="51" customWidth="1"/>
    <col min="4100" max="4100" width="4.421875" style="51" customWidth="1"/>
    <col min="4101" max="4101" width="15.57421875" style="51" customWidth="1"/>
    <col min="4102" max="4102" width="51.421875" style="51" customWidth="1"/>
    <col min="4103" max="4103" width="9.140625" style="51" hidden="1" customWidth="1"/>
    <col min="4104" max="4104" width="10.7109375" style="51" customWidth="1"/>
    <col min="4105" max="4105" width="6.7109375" style="51" customWidth="1"/>
    <col min="4106" max="4106" width="12.140625" style="51" customWidth="1"/>
    <col min="4107" max="4107" width="14.57421875" style="51" customWidth="1"/>
    <col min="4108" max="4352" width="9.140625" style="51" customWidth="1"/>
    <col min="4353" max="4353" width="11.421875" style="51" customWidth="1"/>
    <col min="4354" max="4354" width="6.00390625" style="51" customWidth="1"/>
    <col min="4355" max="4355" width="6.140625" style="51" customWidth="1"/>
    <col min="4356" max="4356" width="4.421875" style="51" customWidth="1"/>
    <col min="4357" max="4357" width="15.57421875" style="51" customWidth="1"/>
    <col min="4358" max="4358" width="51.421875" style="51" customWidth="1"/>
    <col min="4359" max="4359" width="9.140625" style="51" hidden="1" customWidth="1"/>
    <col min="4360" max="4360" width="10.7109375" style="51" customWidth="1"/>
    <col min="4361" max="4361" width="6.7109375" style="51" customWidth="1"/>
    <col min="4362" max="4362" width="12.140625" style="51" customWidth="1"/>
    <col min="4363" max="4363" width="14.57421875" style="51" customWidth="1"/>
    <col min="4364" max="4608" width="9.140625" style="51" customWidth="1"/>
    <col min="4609" max="4609" width="11.421875" style="51" customWidth="1"/>
    <col min="4610" max="4610" width="6.00390625" style="51" customWidth="1"/>
    <col min="4611" max="4611" width="6.140625" style="51" customWidth="1"/>
    <col min="4612" max="4612" width="4.421875" style="51" customWidth="1"/>
    <col min="4613" max="4613" width="15.57421875" style="51" customWidth="1"/>
    <col min="4614" max="4614" width="51.421875" style="51" customWidth="1"/>
    <col min="4615" max="4615" width="9.140625" style="51" hidden="1" customWidth="1"/>
    <col min="4616" max="4616" width="10.7109375" style="51" customWidth="1"/>
    <col min="4617" max="4617" width="6.7109375" style="51" customWidth="1"/>
    <col min="4618" max="4618" width="12.140625" style="51" customWidth="1"/>
    <col min="4619" max="4619" width="14.57421875" style="51" customWidth="1"/>
    <col min="4620" max="4864" width="9.140625" style="51" customWidth="1"/>
    <col min="4865" max="4865" width="11.421875" style="51" customWidth="1"/>
    <col min="4866" max="4866" width="6.00390625" style="51" customWidth="1"/>
    <col min="4867" max="4867" width="6.140625" style="51" customWidth="1"/>
    <col min="4868" max="4868" width="4.421875" style="51" customWidth="1"/>
    <col min="4869" max="4869" width="15.57421875" style="51" customWidth="1"/>
    <col min="4870" max="4870" width="51.421875" style="51" customWidth="1"/>
    <col min="4871" max="4871" width="9.140625" style="51" hidden="1" customWidth="1"/>
    <col min="4872" max="4872" width="10.7109375" style="51" customWidth="1"/>
    <col min="4873" max="4873" width="6.7109375" style="51" customWidth="1"/>
    <col min="4874" max="4874" width="12.140625" style="51" customWidth="1"/>
    <col min="4875" max="4875" width="14.57421875" style="51" customWidth="1"/>
    <col min="4876" max="5120" width="9.140625" style="51" customWidth="1"/>
    <col min="5121" max="5121" width="11.421875" style="51" customWidth="1"/>
    <col min="5122" max="5122" width="6.00390625" style="51" customWidth="1"/>
    <col min="5123" max="5123" width="6.140625" style="51" customWidth="1"/>
    <col min="5124" max="5124" width="4.421875" style="51" customWidth="1"/>
    <col min="5125" max="5125" width="15.57421875" style="51" customWidth="1"/>
    <col min="5126" max="5126" width="51.421875" style="51" customWidth="1"/>
    <col min="5127" max="5127" width="9.140625" style="51" hidden="1" customWidth="1"/>
    <col min="5128" max="5128" width="10.7109375" style="51" customWidth="1"/>
    <col min="5129" max="5129" width="6.7109375" style="51" customWidth="1"/>
    <col min="5130" max="5130" width="12.140625" style="51" customWidth="1"/>
    <col min="5131" max="5131" width="14.57421875" style="51" customWidth="1"/>
    <col min="5132" max="5376" width="9.140625" style="51" customWidth="1"/>
    <col min="5377" max="5377" width="11.421875" style="51" customWidth="1"/>
    <col min="5378" max="5378" width="6.00390625" style="51" customWidth="1"/>
    <col min="5379" max="5379" width="6.140625" style="51" customWidth="1"/>
    <col min="5380" max="5380" width="4.421875" style="51" customWidth="1"/>
    <col min="5381" max="5381" width="15.57421875" style="51" customWidth="1"/>
    <col min="5382" max="5382" width="51.421875" style="51" customWidth="1"/>
    <col min="5383" max="5383" width="9.140625" style="51" hidden="1" customWidth="1"/>
    <col min="5384" max="5384" width="10.7109375" style="51" customWidth="1"/>
    <col min="5385" max="5385" width="6.7109375" style="51" customWidth="1"/>
    <col min="5386" max="5386" width="12.140625" style="51" customWidth="1"/>
    <col min="5387" max="5387" width="14.57421875" style="51" customWidth="1"/>
    <col min="5388" max="5632" width="9.140625" style="51" customWidth="1"/>
    <col min="5633" max="5633" width="11.421875" style="51" customWidth="1"/>
    <col min="5634" max="5634" width="6.00390625" style="51" customWidth="1"/>
    <col min="5635" max="5635" width="6.140625" style="51" customWidth="1"/>
    <col min="5636" max="5636" width="4.421875" style="51" customWidth="1"/>
    <col min="5637" max="5637" width="15.57421875" style="51" customWidth="1"/>
    <col min="5638" max="5638" width="51.421875" style="51" customWidth="1"/>
    <col min="5639" max="5639" width="9.140625" style="51" hidden="1" customWidth="1"/>
    <col min="5640" max="5640" width="10.7109375" style="51" customWidth="1"/>
    <col min="5641" max="5641" width="6.7109375" style="51" customWidth="1"/>
    <col min="5642" max="5642" width="12.140625" style="51" customWidth="1"/>
    <col min="5643" max="5643" width="14.57421875" style="51" customWidth="1"/>
    <col min="5644" max="5888" width="9.140625" style="51" customWidth="1"/>
    <col min="5889" max="5889" width="11.421875" style="51" customWidth="1"/>
    <col min="5890" max="5890" width="6.00390625" style="51" customWidth="1"/>
    <col min="5891" max="5891" width="6.140625" style="51" customWidth="1"/>
    <col min="5892" max="5892" width="4.421875" style="51" customWidth="1"/>
    <col min="5893" max="5893" width="15.57421875" style="51" customWidth="1"/>
    <col min="5894" max="5894" width="51.421875" style="51" customWidth="1"/>
    <col min="5895" max="5895" width="9.140625" style="51" hidden="1" customWidth="1"/>
    <col min="5896" max="5896" width="10.7109375" style="51" customWidth="1"/>
    <col min="5897" max="5897" width="6.7109375" style="51" customWidth="1"/>
    <col min="5898" max="5898" width="12.140625" style="51" customWidth="1"/>
    <col min="5899" max="5899" width="14.57421875" style="51" customWidth="1"/>
    <col min="5900" max="6144" width="9.140625" style="51" customWidth="1"/>
    <col min="6145" max="6145" width="11.421875" style="51" customWidth="1"/>
    <col min="6146" max="6146" width="6.00390625" style="51" customWidth="1"/>
    <col min="6147" max="6147" width="6.140625" style="51" customWidth="1"/>
    <col min="6148" max="6148" width="4.421875" style="51" customWidth="1"/>
    <col min="6149" max="6149" width="15.57421875" style="51" customWidth="1"/>
    <col min="6150" max="6150" width="51.421875" style="51" customWidth="1"/>
    <col min="6151" max="6151" width="9.140625" style="51" hidden="1" customWidth="1"/>
    <col min="6152" max="6152" width="10.7109375" style="51" customWidth="1"/>
    <col min="6153" max="6153" width="6.7109375" style="51" customWidth="1"/>
    <col min="6154" max="6154" width="12.140625" style="51" customWidth="1"/>
    <col min="6155" max="6155" width="14.57421875" style="51" customWidth="1"/>
    <col min="6156" max="6400" width="9.140625" style="51" customWidth="1"/>
    <col min="6401" max="6401" width="11.421875" style="51" customWidth="1"/>
    <col min="6402" max="6402" width="6.00390625" style="51" customWidth="1"/>
    <col min="6403" max="6403" width="6.140625" style="51" customWidth="1"/>
    <col min="6404" max="6404" width="4.421875" style="51" customWidth="1"/>
    <col min="6405" max="6405" width="15.57421875" style="51" customWidth="1"/>
    <col min="6406" max="6406" width="51.421875" style="51" customWidth="1"/>
    <col min="6407" max="6407" width="9.140625" style="51" hidden="1" customWidth="1"/>
    <col min="6408" max="6408" width="10.7109375" style="51" customWidth="1"/>
    <col min="6409" max="6409" width="6.7109375" style="51" customWidth="1"/>
    <col min="6410" max="6410" width="12.140625" style="51" customWidth="1"/>
    <col min="6411" max="6411" width="14.57421875" style="51" customWidth="1"/>
    <col min="6412" max="6656" width="9.140625" style="51" customWidth="1"/>
    <col min="6657" max="6657" width="11.421875" style="51" customWidth="1"/>
    <col min="6658" max="6658" width="6.00390625" style="51" customWidth="1"/>
    <col min="6659" max="6659" width="6.140625" style="51" customWidth="1"/>
    <col min="6660" max="6660" width="4.421875" style="51" customWidth="1"/>
    <col min="6661" max="6661" width="15.57421875" style="51" customWidth="1"/>
    <col min="6662" max="6662" width="51.421875" style="51" customWidth="1"/>
    <col min="6663" max="6663" width="9.140625" style="51" hidden="1" customWidth="1"/>
    <col min="6664" max="6664" width="10.7109375" style="51" customWidth="1"/>
    <col min="6665" max="6665" width="6.7109375" style="51" customWidth="1"/>
    <col min="6666" max="6666" width="12.140625" style="51" customWidth="1"/>
    <col min="6667" max="6667" width="14.57421875" style="51" customWidth="1"/>
    <col min="6668" max="6912" width="9.140625" style="51" customWidth="1"/>
    <col min="6913" max="6913" width="11.421875" style="51" customWidth="1"/>
    <col min="6914" max="6914" width="6.00390625" style="51" customWidth="1"/>
    <col min="6915" max="6915" width="6.140625" style="51" customWidth="1"/>
    <col min="6916" max="6916" width="4.421875" style="51" customWidth="1"/>
    <col min="6917" max="6917" width="15.57421875" style="51" customWidth="1"/>
    <col min="6918" max="6918" width="51.421875" style="51" customWidth="1"/>
    <col min="6919" max="6919" width="9.140625" style="51" hidden="1" customWidth="1"/>
    <col min="6920" max="6920" width="10.7109375" style="51" customWidth="1"/>
    <col min="6921" max="6921" width="6.7109375" style="51" customWidth="1"/>
    <col min="6922" max="6922" width="12.140625" style="51" customWidth="1"/>
    <col min="6923" max="6923" width="14.57421875" style="51" customWidth="1"/>
    <col min="6924" max="7168" width="9.140625" style="51" customWidth="1"/>
    <col min="7169" max="7169" width="11.421875" style="51" customWidth="1"/>
    <col min="7170" max="7170" width="6.00390625" style="51" customWidth="1"/>
    <col min="7171" max="7171" width="6.140625" style="51" customWidth="1"/>
    <col min="7172" max="7172" width="4.421875" style="51" customWidth="1"/>
    <col min="7173" max="7173" width="15.57421875" style="51" customWidth="1"/>
    <col min="7174" max="7174" width="51.421875" style="51" customWidth="1"/>
    <col min="7175" max="7175" width="9.140625" style="51" hidden="1" customWidth="1"/>
    <col min="7176" max="7176" width="10.7109375" style="51" customWidth="1"/>
    <col min="7177" max="7177" width="6.7109375" style="51" customWidth="1"/>
    <col min="7178" max="7178" width="12.140625" style="51" customWidth="1"/>
    <col min="7179" max="7179" width="14.57421875" style="51" customWidth="1"/>
    <col min="7180" max="7424" width="9.140625" style="51" customWidth="1"/>
    <col min="7425" max="7425" width="11.421875" style="51" customWidth="1"/>
    <col min="7426" max="7426" width="6.00390625" style="51" customWidth="1"/>
    <col min="7427" max="7427" width="6.140625" style="51" customWidth="1"/>
    <col min="7428" max="7428" width="4.421875" style="51" customWidth="1"/>
    <col min="7429" max="7429" width="15.57421875" style="51" customWidth="1"/>
    <col min="7430" max="7430" width="51.421875" style="51" customWidth="1"/>
    <col min="7431" max="7431" width="9.140625" style="51" hidden="1" customWidth="1"/>
    <col min="7432" max="7432" width="10.7109375" style="51" customWidth="1"/>
    <col min="7433" max="7433" width="6.7109375" style="51" customWidth="1"/>
    <col min="7434" max="7434" width="12.140625" style="51" customWidth="1"/>
    <col min="7435" max="7435" width="14.57421875" style="51" customWidth="1"/>
    <col min="7436" max="7680" width="9.140625" style="51" customWidth="1"/>
    <col min="7681" max="7681" width="11.421875" style="51" customWidth="1"/>
    <col min="7682" max="7682" width="6.00390625" style="51" customWidth="1"/>
    <col min="7683" max="7683" width="6.140625" style="51" customWidth="1"/>
    <col min="7684" max="7684" width="4.421875" style="51" customWidth="1"/>
    <col min="7685" max="7685" width="15.57421875" style="51" customWidth="1"/>
    <col min="7686" max="7686" width="51.421875" style="51" customWidth="1"/>
    <col min="7687" max="7687" width="9.140625" style="51" hidden="1" customWidth="1"/>
    <col min="7688" max="7688" width="10.7109375" style="51" customWidth="1"/>
    <col min="7689" max="7689" width="6.7109375" style="51" customWidth="1"/>
    <col min="7690" max="7690" width="12.140625" style="51" customWidth="1"/>
    <col min="7691" max="7691" width="14.57421875" style="51" customWidth="1"/>
    <col min="7692" max="7936" width="9.140625" style="51" customWidth="1"/>
    <col min="7937" max="7937" width="11.421875" style="51" customWidth="1"/>
    <col min="7938" max="7938" width="6.00390625" style="51" customWidth="1"/>
    <col min="7939" max="7939" width="6.140625" style="51" customWidth="1"/>
    <col min="7940" max="7940" width="4.421875" style="51" customWidth="1"/>
    <col min="7941" max="7941" width="15.57421875" style="51" customWidth="1"/>
    <col min="7942" max="7942" width="51.421875" style="51" customWidth="1"/>
    <col min="7943" max="7943" width="9.140625" style="51" hidden="1" customWidth="1"/>
    <col min="7944" max="7944" width="10.7109375" style="51" customWidth="1"/>
    <col min="7945" max="7945" width="6.7109375" style="51" customWidth="1"/>
    <col min="7946" max="7946" width="12.140625" style="51" customWidth="1"/>
    <col min="7947" max="7947" width="14.57421875" style="51" customWidth="1"/>
    <col min="7948" max="8192" width="9.140625" style="51" customWidth="1"/>
    <col min="8193" max="8193" width="11.421875" style="51" customWidth="1"/>
    <col min="8194" max="8194" width="6.00390625" style="51" customWidth="1"/>
    <col min="8195" max="8195" width="6.140625" style="51" customWidth="1"/>
    <col min="8196" max="8196" width="4.421875" style="51" customWidth="1"/>
    <col min="8197" max="8197" width="15.57421875" style="51" customWidth="1"/>
    <col min="8198" max="8198" width="51.421875" style="51" customWidth="1"/>
    <col min="8199" max="8199" width="9.140625" style="51" hidden="1" customWidth="1"/>
    <col min="8200" max="8200" width="10.7109375" style="51" customWidth="1"/>
    <col min="8201" max="8201" width="6.7109375" style="51" customWidth="1"/>
    <col min="8202" max="8202" width="12.140625" style="51" customWidth="1"/>
    <col min="8203" max="8203" width="14.57421875" style="51" customWidth="1"/>
    <col min="8204" max="8448" width="9.140625" style="51" customWidth="1"/>
    <col min="8449" max="8449" width="11.421875" style="51" customWidth="1"/>
    <col min="8450" max="8450" width="6.00390625" style="51" customWidth="1"/>
    <col min="8451" max="8451" width="6.140625" style="51" customWidth="1"/>
    <col min="8452" max="8452" width="4.421875" style="51" customWidth="1"/>
    <col min="8453" max="8453" width="15.57421875" style="51" customWidth="1"/>
    <col min="8454" max="8454" width="51.421875" style="51" customWidth="1"/>
    <col min="8455" max="8455" width="9.140625" style="51" hidden="1" customWidth="1"/>
    <col min="8456" max="8456" width="10.7109375" style="51" customWidth="1"/>
    <col min="8457" max="8457" width="6.7109375" style="51" customWidth="1"/>
    <col min="8458" max="8458" width="12.140625" style="51" customWidth="1"/>
    <col min="8459" max="8459" width="14.57421875" style="51" customWidth="1"/>
    <col min="8460" max="8704" width="9.140625" style="51" customWidth="1"/>
    <col min="8705" max="8705" width="11.421875" style="51" customWidth="1"/>
    <col min="8706" max="8706" width="6.00390625" style="51" customWidth="1"/>
    <col min="8707" max="8707" width="6.140625" style="51" customWidth="1"/>
    <col min="8708" max="8708" width="4.421875" style="51" customWidth="1"/>
    <col min="8709" max="8709" width="15.57421875" style="51" customWidth="1"/>
    <col min="8710" max="8710" width="51.421875" style="51" customWidth="1"/>
    <col min="8711" max="8711" width="9.140625" style="51" hidden="1" customWidth="1"/>
    <col min="8712" max="8712" width="10.7109375" style="51" customWidth="1"/>
    <col min="8713" max="8713" width="6.7109375" style="51" customWidth="1"/>
    <col min="8714" max="8714" width="12.140625" style="51" customWidth="1"/>
    <col min="8715" max="8715" width="14.57421875" style="51" customWidth="1"/>
    <col min="8716" max="8960" width="9.140625" style="51" customWidth="1"/>
    <col min="8961" max="8961" width="11.421875" style="51" customWidth="1"/>
    <col min="8962" max="8962" width="6.00390625" style="51" customWidth="1"/>
    <col min="8963" max="8963" width="6.140625" style="51" customWidth="1"/>
    <col min="8964" max="8964" width="4.421875" style="51" customWidth="1"/>
    <col min="8965" max="8965" width="15.57421875" style="51" customWidth="1"/>
    <col min="8966" max="8966" width="51.421875" style="51" customWidth="1"/>
    <col min="8967" max="8967" width="9.140625" style="51" hidden="1" customWidth="1"/>
    <col min="8968" max="8968" width="10.7109375" style="51" customWidth="1"/>
    <col min="8969" max="8969" width="6.7109375" style="51" customWidth="1"/>
    <col min="8970" max="8970" width="12.140625" style="51" customWidth="1"/>
    <col min="8971" max="8971" width="14.57421875" style="51" customWidth="1"/>
    <col min="8972" max="9216" width="9.140625" style="51" customWidth="1"/>
    <col min="9217" max="9217" width="11.421875" style="51" customWidth="1"/>
    <col min="9218" max="9218" width="6.00390625" style="51" customWidth="1"/>
    <col min="9219" max="9219" width="6.140625" style="51" customWidth="1"/>
    <col min="9220" max="9220" width="4.421875" style="51" customWidth="1"/>
    <col min="9221" max="9221" width="15.57421875" style="51" customWidth="1"/>
    <col min="9222" max="9222" width="51.421875" style="51" customWidth="1"/>
    <col min="9223" max="9223" width="9.140625" style="51" hidden="1" customWidth="1"/>
    <col min="9224" max="9224" width="10.7109375" style="51" customWidth="1"/>
    <col min="9225" max="9225" width="6.7109375" style="51" customWidth="1"/>
    <col min="9226" max="9226" width="12.140625" style="51" customWidth="1"/>
    <col min="9227" max="9227" width="14.57421875" style="51" customWidth="1"/>
    <col min="9228" max="9472" width="9.140625" style="51" customWidth="1"/>
    <col min="9473" max="9473" width="11.421875" style="51" customWidth="1"/>
    <col min="9474" max="9474" width="6.00390625" style="51" customWidth="1"/>
    <col min="9475" max="9475" width="6.140625" style="51" customWidth="1"/>
    <col min="9476" max="9476" width="4.421875" style="51" customWidth="1"/>
    <col min="9477" max="9477" width="15.57421875" style="51" customWidth="1"/>
    <col min="9478" max="9478" width="51.421875" style="51" customWidth="1"/>
    <col min="9479" max="9479" width="9.140625" style="51" hidden="1" customWidth="1"/>
    <col min="9480" max="9480" width="10.7109375" style="51" customWidth="1"/>
    <col min="9481" max="9481" width="6.7109375" style="51" customWidth="1"/>
    <col min="9482" max="9482" width="12.140625" style="51" customWidth="1"/>
    <col min="9483" max="9483" width="14.57421875" style="51" customWidth="1"/>
    <col min="9484" max="9728" width="9.140625" style="51" customWidth="1"/>
    <col min="9729" max="9729" width="11.421875" style="51" customWidth="1"/>
    <col min="9730" max="9730" width="6.00390625" style="51" customWidth="1"/>
    <col min="9731" max="9731" width="6.140625" style="51" customWidth="1"/>
    <col min="9732" max="9732" width="4.421875" style="51" customWidth="1"/>
    <col min="9733" max="9733" width="15.57421875" style="51" customWidth="1"/>
    <col min="9734" max="9734" width="51.421875" style="51" customWidth="1"/>
    <col min="9735" max="9735" width="9.140625" style="51" hidden="1" customWidth="1"/>
    <col min="9736" max="9736" width="10.7109375" style="51" customWidth="1"/>
    <col min="9737" max="9737" width="6.7109375" style="51" customWidth="1"/>
    <col min="9738" max="9738" width="12.140625" style="51" customWidth="1"/>
    <col min="9739" max="9739" width="14.57421875" style="51" customWidth="1"/>
    <col min="9740" max="9984" width="9.140625" style="51" customWidth="1"/>
    <col min="9985" max="9985" width="11.421875" style="51" customWidth="1"/>
    <col min="9986" max="9986" width="6.00390625" style="51" customWidth="1"/>
    <col min="9987" max="9987" width="6.140625" style="51" customWidth="1"/>
    <col min="9988" max="9988" width="4.421875" style="51" customWidth="1"/>
    <col min="9989" max="9989" width="15.57421875" style="51" customWidth="1"/>
    <col min="9990" max="9990" width="51.421875" style="51" customWidth="1"/>
    <col min="9991" max="9991" width="9.140625" style="51" hidden="1" customWidth="1"/>
    <col min="9992" max="9992" width="10.7109375" style="51" customWidth="1"/>
    <col min="9993" max="9993" width="6.7109375" style="51" customWidth="1"/>
    <col min="9994" max="9994" width="12.140625" style="51" customWidth="1"/>
    <col min="9995" max="9995" width="14.57421875" style="51" customWidth="1"/>
    <col min="9996" max="10240" width="9.140625" style="51" customWidth="1"/>
    <col min="10241" max="10241" width="11.421875" style="51" customWidth="1"/>
    <col min="10242" max="10242" width="6.00390625" style="51" customWidth="1"/>
    <col min="10243" max="10243" width="6.140625" style="51" customWidth="1"/>
    <col min="10244" max="10244" width="4.421875" style="51" customWidth="1"/>
    <col min="10245" max="10245" width="15.57421875" style="51" customWidth="1"/>
    <col min="10246" max="10246" width="51.421875" style="51" customWidth="1"/>
    <col min="10247" max="10247" width="9.140625" style="51" hidden="1" customWidth="1"/>
    <col min="10248" max="10248" width="10.7109375" style="51" customWidth="1"/>
    <col min="10249" max="10249" width="6.7109375" style="51" customWidth="1"/>
    <col min="10250" max="10250" width="12.140625" style="51" customWidth="1"/>
    <col min="10251" max="10251" width="14.57421875" style="51" customWidth="1"/>
    <col min="10252" max="10496" width="9.140625" style="51" customWidth="1"/>
    <col min="10497" max="10497" width="11.421875" style="51" customWidth="1"/>
    <col min="10498" max="10498" width="6.00390625" style="51" customWidth="1"/>
    <col min="10499" max="10499" width="6.140625" style="51" customWidth="1"/>
    <col min="10500" max="10500" width="4.421875" style="51" customWidth="1"/>
    <col min="10501" max="10501" width="15.57421875" style="51" customWidth="1"/>
    <col min="10502" max="10502" width="51.421875" style="51" customWidth="1"/>
    <col min="10503" max="10503" width="9.140625" style="51" hidden="1" customWidth="1"/>
    <col min="10504" max="10504" width="10.7109375" style="51" customWidth="1"/>
    <col min="10505" max="10505" width="6.7109375" style="51" customWidth="1"/>
    <col min="10506" max="10506" width="12.140625" style="51" customWidth="1"/>
    <col min="10507" max="10507" width="14.57421875" style="51" customWidth="1"/>
    <col min="10508" max="10752" width="9.140625" style="51" customWidth="1"/>
    <col min="10753" max="10753" width="11.421875" style="51" customWidth="1"/>
    <col min="10754" max="10754" width="6.00390625" style="51" customWidth="1"/>
    <col min="10755" max="10755" width="6.140625" style="51" customWidth="1"/>
    <col min="10756" max="10756" width="4.421875" style="51" customWidth="1"/>
    <col min="10757" max="10757" width="15.57421875" style="51" customWidth="1"/>
    <col min="10758" max="10758" width="51.421875" style="51" customWidth="1"/>
    <col min="10759" max="10759" width="9.140625" style="51" hidden="1" customWidth="1"/>
    <col min="10760" max="10760" width="10.7109375" style="51" customWidth="1"/>
    <col min="10761" max="10761" width="6.7109375" style="51" customWidth="1"/>
    <col min="10762" max="10762" width="12.140625" style="51" customWidth="1"/>
    <col min="10763" max="10763" width="14.57421875" style="51" customWidth="1"/>
    <col min="10764" max="11008" width="9.140625" style="51" customWidth="1"/>
    <col min="11009" max="11009" width="11.421875" style="51" customWidth="1"/>
    <col min="11010" max="11010" width="6.00390625" style="51" customWidth="1"/>
    <col min="11011" max="11011" width="6.140625" style="51" customWidth="1"/>
    <col min="11012" max="11012" width="4.421875" style="51" customWidth="1"/>
    <col min="11013" max="11013" width="15.57421875" style="51" customWidth="1"/>
    <col min="11014" max="11014" width="51.421875" style="51" customWidth="1"/>
    <col min="11015" max="11015" width="9.140625" style="51" hidden="1" customWidth="1"/>
    <col min="11016" max="11016" width="10.7109375" style="51" customWidth="1"/>
    <col min="11017" max="11017" width="6.7109375" style="51" customWidth="1"/>
    <col min="11018" max="11018" width="12.140625" style="51" customWidth="1"/>
    <col min="11019" max="11019" width="14.57421875" style="51" customWidth="1"/>
    <col min="11020" max="11264" width="9.140625" style="51" customWidth="1"/>
    <col min="11265" max="11265" width="11.421875" style="51" customWidth="1"/>
    <col min="11266" max="11266" width="6.00390625" style="51" customWidth="1"/>
    <col min="11267" max="11267" width="6.140625" style="51" customWidth="1"/>
    <col min="11268" max="11268" width="4.421875" style="51" customWidth="1"/>
    <col min="11269" max="11269" width="15.57421875" style="51" customWidth="1"/>
    <col min="11270" max="11270" width="51.421875" style="51" customWidth="1"/>
    <col min="11271" max="11271" width="9.140625" style="51" hidden="1" customWidth="1"/>
    <col min="11272" max="11272" width="10.7109375" style="51" customWidth="1"/>
    <col min="11273" max="11273" width="6.7109375" style="51" customWidth="1"/>
    <col min="11274" max="11274" width="12.140625" style="51" customWidth="1"/>
    <col min="11275" max="11275" width="14.57421875" style="51" customWidth="1"/>
    <col min="11276" max="11520" width="9.140625" style="51" customWidth="1"/>
    <col min="11521" max="11521" width="11.421875" style="51" customWidth="1"/>
    <col min="11522" max="11522" width="6.00390625" style="51" customWidth="1"/>
    <col min="11523" max="11523" width="6.140625" style="51" customWidth="1"/>
    <col min="11524" max="11524" width="4.421875" style="51" customWidth="1"/>
    <col min="11525" max="11525" width="15.57421875" style="51" customWidth="1"/>
    <col min="11526" max="11526" width="51.421875" style="51" customWidth="1"/>
    <col min="11527" max="11527" width="9.140625" style="51" hidden="1" customWidth="1"/>
    <col min="11528" max="11528" width="10.7109375" style="51" customWidth="1"/>
    <col min="11529" max="11529" width="6.7109375" style="51" customWidth="1"/>
    <col min="11530" max="11530" width="12.140625" style="51" customWidth="1"/>
    <col min="11531" max="11531" width="14.57421875" style="51" customWidth="1"/>
    <col min="11532" max="11776" width="9.140625" style="51" customWidth="1"/>
    <col min="11777" max="11777" width="11.421875" style="51" customWidth="1"/>
    <col min="11778" max="11778" width="6.00390625" style="51" customWidth="1"/>
    <col min="11779" max="11779" width="6.140625" style="51" customWidth="1"/>
    <col min="11780" max="11780" width="4.421875" style="51" customWidth="1"/>
    <col min="11781" max="11781" width="15.57421875" style="51" customWidth="1"/>
    <col min="11782" max="11782" width="51.421875" style="51" customWidth="1"/>
    <col min="11783" max="11783" width="9.140625" style="51" hidden="1" customWidth="1"/>
    <col min="11784" max="11784" width="10.7109375" style="51" customWidth="1"/>
    <col min="11785" max="11785" width="6.7109375" style="51" customWidth="1"/>
    <col min="11786" max="11786" width="12.140625" style="51" customWidth="1"/>
    <col min="11787" max="11787" width="14.57421875" style="51" customWidth="1"/>
    <col min="11788" max="12032" width="9.140625" style="51" customWidth="1"/>
    <col min="12033" max="12033" width="11.421875" style="51" customWidth="1"/>
    <col min="12034" max="12034" width="6.00390625" style="51" customWidth="1"/>
    <col min="12035" max="12035" width="6.140625" style="51" customWidth="1"/>
    <col min="12036" max="12036" width="4.421875" style="51" customWidth="1"/>
    <col min="12037" max="12037" width="15.57421875" style="51" customWidth="1"/>
    <col min="12038" max="12038" width="51.421875" style="51" customWidth="1"/>
    <col min="12039" max="12039" width="9.140625" style="51" hidden="1" customWidth="1"/>
    <col min="12040" max="12040" width="10.7109375" style="51" customWidth="1"/>
    <col min="12041" max="12041" width="6.7109375" style="51" customWidth="1"/>
    <col min="12042" max="12042" width="12.140625" style="51" customWidth="1"/>
    <col min="12043" max="12043" width="14.57421875" style="51" customWidth="1"/>
    <col min="12044" max="12288" width="9.140625" style="51" customWidth="1"/>
    <col min="12289" max="12289" width="11.421875" style="51" customWidth="1"/>
    <col min="12290" max="12290" width="6.00390625" style="51" customWidth="1"/>
    <col min="12291" max="12291" width="6.140625" style="51" customWidth="1"/>
    <col min="12292" max="12292" width="4.421875" style="51" customWidth="1"/>
    <col min="12293" max="12293" width="15.57421875" style="51" customWidth="1"/>
    <col min="12294" max="12294" width="51.421875" style="51" customWidth="1"/>
    <col min="12295" max="12295" width="9.140625" style="51" hidden="1" customWidth="1"/>
    <col min="12296" max="12296" width="10.7109375" style="51" customWidth="1"/>
    <col min="12297" max="12297" width="6.7109375" style="51" customWidth="1"/>
    <col min="12298" max="12298" width="12.140625" style="51" customWidth="1"/>
    <col min="12299" max="12299" width="14.57421875" style="51" customWidth="1"/>
    <col min="12300" max="12544" width="9.140625" style="51" customWidth="1"/>
    <col min="12545" max="12545" width="11.421875" style="51" customWidth="1"/>
    <col min="12546" max="12546" width="6.00390625" style="51" customWidth="1"/>
    <col min="12547" max="12547" width="6.140625" style="51" customWidth="1"/>
    <col min="12548" max="12548" width="4.421875" style="51" customWidth="1"/>
    <col min="12549" max="12549" width="15.57421875" style="51" customWidth="1"/>
    <col min="12550" max="12550" width="51.421875" style="51" customWidth="1"/>
    <col min="12551" max="12551" width="9.140625" style="51" hidden="1" customWidth="1"/>
    <col min="12552" max="12552" width="10.7109375" style="51" customWidth="1"/>
    <col min="12553" max="12553" width="6.7109375" style="51" customWidth="1"/>
    <col min="12554" max="12554" width="12.140625" style="51" customWidth="1"/>
    <col min="12555" max="12555" width="14.57421875" style="51" customWidth="1"/>
    <col min="12556" max="12800" width="9.140625" style="51" customWidth="1"/>
    <col min="12801" max="12801" width="11.421875" style="51" customWidth="1"/>
    <col min="12802" max="12802" width="6.00390625" style="51" customWidth="1"/>
    <col min="12803" max="12803" width="6.140625" style="51" customWidth="1"/>
    <col min="12804" max="12804" width="4.421875" style="51" customWidth="1"/>
    <col min="12805" max="12805" width="15.57421875" style="51" customWidth="1"/>
    <col min="12806" max="12806" width="51.421875" style="51" customWidth="1"/>
    <col min="12807" max="12807" width="9.140625" style="51" hidden="1" customWidth="1"/>
    <col min="12808" max="12808" width="10.7109375" style="51" customWidth="1"/>
    <col min="12809" max="12809" width="6.7109375" style="51" customWidth="1"/>
    <col min="12810" max="12810" width="12.140625" style="51" customWidth="1"/>
    <col min="12811" max="12811" width="14.57421875" style="51" customWidth="1"/>
    <col min="12812" max="13056" width="9.140625" style="51" customWidth="1"/>
    <col min="13057" max="13057" width="11.421875" style="51" customWidth="1"/>
    <col min="13058" max="13058" width="6.00390625" style="51" customWidth="1"/>
    <col min="13059" max="13059" width="6.140625" style="51" customWidth="1"/>
    <col min="13060" max="13060" width="4.421875" style="51" customWidth="1"/>
    <col min="13061" max="13061" width="15.57421875" style="51" customWidth="1"/>
    <col min="13062" max="13062" width="51.421875" style="51" customWidth="1"/>
    <col min="13063" max="13063" width="9.140625" style="51" hidden="1" customWidth="1"/>
    <col min="13064" max="13064" width="10.7109375" style="51" customWidth="1"/>
    <col min="13065" max="13065" width="6.7109375" style="51" customWidth="1"/>
    <col min="13066" max="13066" width="12.140625" style="51" customWidth="1"/>
    <col min="13067" max="13067" width="14.57421875" style="51" customWidth="1"/>
    <col min="13068" max="13312" width="9.140625" style="51" customWidth="1"/>
    <col min="13313" max="13313" width="11.421875" style="51" customWidth="1"/>
    <col min="13314" max="13314" width="6.00390625" style="51" customWidth="1"/>
    <col min="13315" max="13315" width="6.140625" style="51" customWidth="1"/>
    <col min="13316" max="13316" width="4.421875" style="51" customWidth="1"/>
    <col min="13317" max="13317" width="15.57421875" style="51" customWidth="1"/>
    <col min="13318" max="13318" width="51.421875" style="51" customWidth="1"/>
    <col min="13319" max="13319" width="9.140625" style="51" hidden="1" customWidth="1"/>
    <col min="13320" max="13320" width="10.7109375" style="51" customWidth="1"/>
    <col min="13321" max="13321" width="6.7109375" style="51" customWidth="1"/>
    <col min="13322" max="13322" width="12.140625" style="51" customWidth="1"/>
    <col min="13323" max="13323" width="14.57421875" style="51" customWidth="1"/>
    <col min="13324" max="13568" width="9.140625" style="51" customWidth="1"/>
    <col min="13569" max="13569" width="11.421875" style="51" customWidth="1"/>
    <col min="13570" max="13570" width="6.00390625" style="51" customWidth="1"/>
    <col min="13571" max="13571" width="6.140625" style="51" customWidth="1"/>
    <col min="13572" max="13572" width="4.421875" style="51" customWidth="1"/>
    <col min="13573" max="13573" width="15.57421875" style="51" customWidth="1"/>
    <col min="13574" max="13574" width="51.421875" style="51" customWidth="1"/>
    <col min="13575" max="13575" width="9.140625" style="51" hidden="1" customWidth="1"/>
    <col min="13576" max="13576" width="10.7109375" style="51" customWidth="1"/>
    <col min="13577" max="13577" width="6.7109375" style="51" customWidth="1"/>
    <col min="13578" max="13578" width="12.140625" style="51" customWidth="1"/>
    <col min="13579" max="13579" width="14.57421875" style="51" customWidth="1"/>
    <col min="13580" max="13824" width="9.140625" style="51" customWidth="1"/>
    <col min="13825" max="13825" width="11.421875" style="51" customWidth="1"/>
    <col min="13826" max="13826" width="6.00390625" style="51" customWidth="1"/>
    <col min="13827" max="13827" width="6.140625" style="51" customWidth="1"/>
    <col min="13828" max="13828" width="4.421875" style="51" customWidth="1"/>
    <col min="13829" max="13829" width="15.57421875" style="51" customWidth="1"/>
    <col min="13830" max="13830" width="51.421875" style="51" customWidth="1"/>
    <col min="13831" max="13831" width="9.140625" style="51" hidden="1" customWidth="1"/>
    <col min="13832" max="13832" width="10.7109375" style="51" customWidth="1"/>
    <col min="13833" max="13833" width="6.7109375" style="51" customWidth="1"/>
    <col min="13834" max="13834" width="12.140625" style="51" customWidth="1"/>
    <col min="13835" max="13835" width="14.57421875" style="51" customWidth="1"/>
    <col min="13836" max="14080" width="9.140625" style="51" customWidth="1"/>
    <col min="14081" max="14081" width="11.421875" style="51" customWidth="1"/>
    <col min="14082" max="14082" width="6.00390625" style="51" customWidth="1"/>
    <col min="14083" max="14083" width="6.140625" style="51" customWidth="1"/>
    <col min="14084" max="14084" width="4.421875" style="51" customWidth="1"/>
    <col min="14085" max="14085" width="15.57421875" style="51" customWidth="1"/>
    <col min="14086" max="14086" width="51.421875" style="51" customWidth="1"/>
    <col min="14087" max="14087" width="9.140625" style="51" hidden="1" customWidth="1"/>
    <col min="14088" max="14088" width="10.7109375" style="51" customWidth="1"/>
    <col min="14089" max="14089" width="6.7109375" style="51" customWidth="1"/>
    <col min="14090" max="14090" width="12.140625" style="51" customWidth="1"/>
    <col min="14091" max="14091" width="14.57421875" style="51" customWidth="1"/>
    <col min="14092" max="14336" width="9.140625" style="51" customWidth="1"/>
    <col min="14337" max="14337" width="11.421875" style="51" customWidth="1"/>
    <col min="14338" max="14338" width="6.00390625" style="51" customWidth="1"/>
    <col min="14339" max="14339" width="6.140625" style="51" customWidth="1"/>
    <col min="14340" max="14340" width="4.421875" style="51" customWidth="1"/>
    <col min="14341" max="14341" width="15.57421875" style="51" customWidth="1"/>
    <col min="14342" max="14342" width="51.421875" style="51" customWidth="1"/>
    <col min="14343" max="14343" width="9.140625" style="51" hidden="1" customWidth="1"/>
    <col min="14344" max="14344" width="10.7109375" style="51" customWidth="1"/>
    <col min="14345" max="14345" width="6.7109375" style="51" customWidth="1"/>
    <col min="14346" max="14346" width="12.140625" style="51" customWidth="1"/>
    <col min="14347" max="14347" width="14.57421875" style="51" customWidth="1"/>
    <col min="14348" max="14592" width="9.140625" style="51" customWidth="1"/>
    <col min="14593" max="14593" width="11.421875" style="51" customWidth="1"/>
    <col min="14594" max="14594" width="6.00390625" style="51" customWidth="1"/>
    <col min="14595" max="14595" width="6.140625" style="51" customWidth="1"/>
    <col min="14596" max="14596" width="4.421875" style="51" customWidth="1"/>
    <col min="14597" max="14597" width="15.57421875" style="51" customWidth="1"/>
    <col min="14598" max="14598" width="51.421875" style="51" customWidth="1"/>
    <col min="14599" max="14599" width="9.140625" style="51" hidden="1" customWidth="1"/>
    <col min="14600" max="14600" width="10.7109375" style="51" customWidth="1"/>
    <col min="14601" max="14601" width="6.7109375" style="51" customWidth="1"/>
    <col min="14602" max="14602" width="12.140625" style="51" customWidth="1"/>
    <col min="14603" max="14603" width="14.57421875" style="51" customWidth="1"/>
    <col min="14604" max="14848" width="9.140625" style="51" customWidth="1"/>
    <col min="14849" max="14849" width="11.421875" style="51" customWidth="1"/>
    <col min="14850" max="14850" width="6.00390625" style="51" customWidth="1"/>
    <col min="14851" max="14851" width="6.140625" style="51" customWidth="1"/>
    <col min="14852" max="14852" width="4.421875" style="51" customWidth="1"/>
    <col min="14853" max="14853" width="15.57421875" style="51" customWidth="1"/>
    <col min="14854" max="14854" width="51.421875" style="51" customWidth="1"/>
    <col min="14855" max="14855" width="9.140625" style="51" hidden="1" customWidth="1"/>
    <col min="14856" max="14856" width="10.7109375" style="51" customWidth="1"/>
    <col min="14857" max="14857" width="6.7109375" style="51" customWidth="1"/>
    <col min="14858" max="14858" width="12.140625" style="51" customWidth="1"/>
    <col min="14859" max="14859" width="14.57421875" style="51" customWidth="1"/>
    <col min="14860" max="15104" width="9.140625" style="51" customWidth="1"/>
    <col min="15105" max="15105" width="11.421875" style="51" customWidth="1"/>
    <col min="15106" max="15106" width="6.00390625" style="51" customWidth="1"/>
    <col min="15107" max="15107" width="6.140625" style="51" customWidth="1"/>
    <col min="15108" max="15108" width="4.421875" style="51" customWidth="1"/>
    <col min="15109" max="15109" width="15.57421875" style="51" customWidth="1"/>
    <col min="15110" max="15110" width="51.421875" style="51" customWidth="1"/>
    <col min="15111" max="15111" width="9.140625" style="51" hidden="1" customWidth="1"/>
    <col min="15112" max="15112" width="10.7109375" style="51" customWidth="1"/>
    <col min="15113" max="15113" width="6.7109375" style="51" customWidth="1"/>
    <col min="15114" max="15114" width="12.140625" style="51" customWidth="1"/>
    <col min="15115" max="15115" width="14.57421875" style="51" customWidth="1"/>
    <col min="15116" max="15360" width="9.140625" style="51" customWidth="1"/>
    <col min="15361" max="15361" width="11.421875" style="51" customWidth="1"/>
    <col min="15362" max="15362" width="6.00390625" style="51" customWidth="1"/>
    <col min="15363" max="15363" width="6.140625" style="51" customWidth="1"/>
    <col min="15364" max="15364" width="4.421875" style="51" customWidth="1"/>
    <col min="15365" max="15365" width="15.57421875" style="51" customWidth="1"/>
    <col min="15366" max="15366" width="51.421875" style="51" customWidth="1"/>
    <col min="15367" max="15367" width="9.140625" style="51" hidden="1" customWidth="1"/>
    <col min="15368" max="15368" width="10.7109375" style="51" customWidth="1"/>
    <col min="15369" max="15369" width="6.7109375" style="51" customWidth="1"/>
    <col min="15370" max="15370" width="12.140625" style="51" customWidth="1"/>
    <col min="15371" max="15371" width="14.57421875" style="51" customWidth="1"/>
    <col min="15372" max="15616" width="9.140625" style="51" customWidth="1"/>
    <col min="15617" max="15617" width="11.421875" style="51" customWidth="1"/>
    <col min="15618" max="15618" width="6.00390625" style="51" customWidth="1"/>
    <col min="15619" max="15619" width="6.140625" style="51" customWidth="1"/>
    <col min="15620" max="15620" width="4.421875" style="51" customWidth="1"/>
    <col min="15621" max="15621" width="15.57421875" style="51" customWidth="1"/>
    <col min="15622" max="15622" width="51.421875" style="51" customWidth="1"/>
    <col min="15623" max="15623" width="9.140625" style="51" hidden="1" customWidth="1"/>
    <col min="15624" max="15624" width="10.7109375" style="51" customWidth="1"/>
    <col min="15625" max="15625" width="6.7109375" style="51" customWidth="1"/>
    <col min="15626" max="15626" width="12.140625" style="51" customWidth="1"/>
    <col min="15627" max="15627" width="14.57421875" style="51" customWidth="1"/>
    <col min="15628" max="15872" width="9.140625" style="51" customWidth="1"/>
    <col min="15873" max="15873" width="11.421875" style="51" customWidth="1"/>
    <col min="15874" max="15874" width="6.00390625" style="51" customWidth="1"/>
    <col min="15875" max="15875" width="6.140625" style="51" customWidth="1"/>
    <col min="15876" max="15876" width="4.421875" style="51" customWidth="1"/>
    <col min="15877" max="15877" width="15.57421875" style="51" customWidth="1"/>
    <col min="15878" max="15878" width="51.421875" style="51" customWidth="1"/>
    <col min="15879" max="15879" width="9.140625" style="51" hidden="1" customWidth="1"/>
    <col min="15880" max="15880" width="10.7109375" style="51" customWidth="1"/>
    <col min="15881" max="15881" width="6.7109375" style="51" customWidth="1"/>
    <col min="15882" max="15882" width="12.140625" style="51" customWidth="1"/>
    <col min="15883" max="15883" width="14.57421875" style="51" customWidth="1"/>
    <col min="15884" max="16128" width="9.140625" style="51" customWidth="1"/>
    <col min="16129" max="16129" width="11.421875" style="51" customWidth="1"/>
    <col min="16130" max="16130" width="6.00390625" style="51" customWidth="1"/>
    <col min="16131" max="16131" width="6.140625" style="51" customWidth="1"/>
    <col min="16132" max="16132" width="4.421875" style="51" customWidth="1"/>
    <col min="16133" max="16133" width="15.57421875" style="51" customWidth="1"/>
    <col min="16134" max="16134" width="51.421875" style="51" customWidth="1"/>
    <col min="16135" max="16135" width="9.140625" style="51" hidden="1" customWidth="1"/>
    <col min="16136" max="16136" width="10.7109375" style="51" customWidth="1"/>
    <col min="16137" max="16137" width="6.7109375" style="51" customWidth="1"/>
    <col min="16138" max="16138" width="12.140625" style="51" customWidth="1"/>
    <col min="16139" max="16139" width="14.57421875" style="51" customWidth="1"/>
    <col min="16140" max="16384" width="9.140625" style="51" customWidth="1"/>
  </cols>
  <sheetData>
    <row r="1" spans="1:11" s="295" customFormat="1" ht="27.75" customHeight="1">
      <c r="A1" s="289" t="s">
        <v>478</v>
      </c>
      <c r="B1" s="290" t="s">
        <v>1</v>
      </c>
      <c r="C1" s="291" t="s">
        <v>2020</v>
      </c>
      <c r="D1" s="290" t="s">
        <v>2021</v>
      </c>
      <c r="E1" s="290" t="s">
        <v>0</v>
      </c>
      <c r="F1" s="292" t="s">
        <v>2</v>
      </c>
      <c r="G1" s="293"/>
      <c r="H1" s="291" t="s">
        <v>2022</v>
      </c>
      <c r="I1" s="294" t="s">
        <v>2023</v>
      </c>
      <c r="J1" s="294" t="s">
        <v>2024</v>
      </c>
      <c r="K1" s="294" t="s">
        <v>2025</v>
      </c>
    </row>
    <row r="2" spans="1:10" s="295" customFormat="1" ht="15">
      <c r="A2" s="296"/>
      <c r="B2" s="297"/>
      <c r="C2" s="298"/>
      <c r="D2" s="299"/>
      <c r="E2" s="299"/>
      <c r="F2" s="300"/>
      <c r="G2" s="301"/>
      <c r="H2" s="302"/>
      <c r="J2" s="303"/>
    </row>
    <row r="3" spans="1:14" s="311" customFormat="1" ht="18" customHeight="1">
      <c r="A3" s="304" t="s">
        <v>2026</v>
      </c>
      <c r="B3" s="305"/>
      <c r="C3" s="306"/>
      <c r="D3" s="306"/>
      <c r="E3" s="307"/>
      <c r="F3" s="308"/>
      <c r="G3" s="309"/>
      <c r="H3" s="310"/>
      <c r="J3" s="308"/>
      <c r="L3" s="312"/>
      <c r="M3" s="312"/>
      <c r="N3" s="312"/>
    </row>
    <row r="4" spans="1:11" s="317" customFormat="1" ht="41.25" customHeight="1">
      <c r="A4" s="313" t="s">
        <v>2027</v>
      </c>
      <c r="B4" s="314" t="s">
        <v>2028</v>
      </c>
      <c r="C4" s="298">
        <v>7</v>
      </c>
      <c r="D4" s="315" t="s">
        <v>77</v>
      </c>
      <c r="E4" s="299"/>
      <c r="F4" s="300" t="s">
        <v>2029</v>
      </c>
      <c r="G4" s="316"/>
      <c r="H4" s="302"/>
      <c r="I4" s="317" t="s">
        <v>2030</v>
      </c>
      <c r="J4" s="590"/>
      <c r="K4" s="591">
        <f>C4*J4</f>
        <v>0</v>
      </c>
    </row>
    <row r="5" spans="1:14" s="311" customFormat="1" ht="39.75" customHeight="1">
      <c r="A5" s="318" t="s">
        <v>2031</v>
      </c>
      <c r="B5" s="319" t="s">
        <v>2032</v>
      </c>
      <c r="C5" s="306">
        <v>3</v>
      </c>
      <c r="D5" s="306" t="s">
        <v>77</v>
      </c>
      <c r="E5" s="320"/>
      <c r="F5" s="308" t="s">
        <v>2033</v>
      </c>
      <c r="G5" s="309"/>
      <c r="H5" s="310"/>
      <c r="I5" s="311" t="s">
        <v>2030</v>
      </c>
      <c r="J5" s="375"/>
      <c r="K5" s="591">
        <f aca="true" t="shared" si="0" ref="K5:K10">C5*J5</f>
        <v>0</v>
      </c>
      <c r="L5" s="312"/>
      <c r="M5" s="312"/>
      <c r="N5" s="312"/>
    </row>
    <row r="6" spans="1:11" s="311" customFormat="1" ht="57" customHeight="1">
      <c r="A6" s="318" t="s">
        <v>2034</v>
      </c>
      <c r="B6" s="321" t="s">
        <v>2035</v>
      </c>
      <c r="C6" s="306">
        <v>3</v>
      </c>
      <c r="D6" s="306" t="s">
        <v>77</v>
      </c>
      <c r="E6" s="320"/>
      <c r="F6" s="308" t="s">
        <v>2036</v>
      </c>
      <c r="G6" s="309"/>
      <c r="H6" s="310"/>
      <c r="I6" s="311" t="s">
        <v>2030</v>
      </c>
      <c r="J6" s="375"/>
      <c r="K6" s="591">
        <f t="shared" si="0"/>
        <v>0</v>
      </c>
    </row>
    <row r="7" spans="1:11" s="295" customFormat="1" ht="42" customHeight="1">
      <c r="A7" s="318" t="s">
        <v>2037</v>
      </c>
      <c r="B7" s="314" t="s">
        <v>2038</v>
      </c>
      <c r="C7" s="298">
        <v>6</v>
      </c>
      <c r="D7" s="322" t="s">
        <v>77</v>
      </c>
      <c r="F7" s="300" t="s">
        <v>2039</v>
      </c>
      <c r="G7" s="323" t="s">
        <v>2040</v>
      </c>
      <c r="H7" s="302"/>
      <c r="I7" s="295" t="s">
        <v>2030</v>
      </c>
      <c r="J7" s="352"/>
      <c r="K7" s="591">
        <f t="shared" si="0"/>
        <v>0</v>
      </c>
    </row>
    <row r="8" spans="1:14" s="325" customFormat="1" ht="42" customHeight="1">
      <c r="A8" s="318" t="s">
        <v>2041</v>
      </c>
      <c r="B8" s="321" t="s">
        <v>2042</v>
      </c>
      <c r="C8" s="306">
        <v>6</v>
      </c>
      <c r="D8" s="306" t="s">
        <v>77</v>
      </c>
      <c r="E8" s="320"/>
      <c r="F8" s="308" t="s">
        <v>2043</v>
      </c>
      <c r="G8" s="324" t="s">
        <v>2044</v>
      </c>
      <c r="H8" s="310"/>
      <c r="I8" s="325" t="s">
        <v>2045</v>
      </c>
      <c r="J8" s="375"/>
      <c r="K8" s="591">
        <f t="shared" si="0"/>
        <v>0</v>
      </c>
      <c r="L8" s="326"/>
      <c r="M8" s="326"/>
      <c r="N8" s="326"/>
    </row>
    <row r="9" spans="1:14" s="325" customFormat="1" ht="42" customHeight="1">
      <c r="A9" s="318" t="s">
        <v>2046</v>
      </c>
      <c r="B9" s="321" t="s">
        <v>2042</v>
      </c>
      <c r="C9" s="306">
        <v>6</v>
      </c>
      <c r="D9" s="306" t="s">
        <v>77</v>
      </c>
      <c r="E9" s="320"/>
      <c r="F9" s="308" t="s">
        <v>2047</v>
      </c>
      <c r="G9" s="324" t="s">
        <v>2048</v>
      </c>
      <c r="H9" s="310"/>
      <c r="I9" s="325" t="s">
        <v>2045</v>
      </c>
      <c r="J9" s="375"/>
      <c r="K9" s="591">
        <f t="shared" si="0"/>
        <v>0</v>
      </c>
      <c r="L9" s="326"/>
      <c r="M9" s="326"/>
      <c r="N9" s="326"/>
    </row>
    <row r="10" spans="1:14" s="325" customFormat="1" ht="92.25" customHeight="1">
      <c r="A10" s="318" t="s">
        <v>2049</v>
      </c>
      <c r="B10" s="321"/>
      <c r="C10" s="306">
        <v>1</v>
      </c>
      <c r="D10" s="306" t="s">
        <v>77</v>
      </c>
      <c r="E10" s="307"/>
      <c r="F10" s="308" t="s">
        <v>2050</v>
      </c>
      <c r="G10" s="309"/>
      <c r="H10" s="310"/>
      <c r="I10" s="325" t="s">
        <v>2045</v>
      </c>
      <c r="J10" s="375"/>
      <c r="K10" s="591">
        <f t="shared" si="0"/>
        <v>0</v>
      </c>
      <c r="L10" s="326"/>
      <c r="M10" s="326"/>
      <c r="N10" s="326"/>
    </row>
    <row r="11" spans="1:10" s="295" customFormat="1" ht="15">
      <c r="A11" s="296"/>
      <c r="B11" s="297"/>
      <c r="C11" s="298"/>
      <c r="D11" s="299"/>
      <c r="E11" s="299"/>
      <c r="F11" s="300"/>
      <c r="G11" s="301"/>
      <c r="H11" s="302"/>
      <c r="J11" s="303"/>
    </row>
    <row r="12" spans="1:10" s="295" customFormat="1" ht="15.75">
      <c r="A12" s="304" t="s">
        <v>2051</v>
      </c>
      <c r="B12" s="297"/>
      <c r="C12" s="298"/>
      <c r="D12" s="299"/>
      <c r="E12" s="299"/>
      <c r="F12" s="300"/>
      <c r="G12" s="301"/>
      <c r="H12" s="302"/>
      <c r="J12" s="303"/>
    </row>
    <row r="13" spans="1:11" s="317" customFormat="1" ht="41.25" customHeight="1">
      <c r="A13" s="313" t="s">
        <v>2052</v>
      </c>
      <c r="B13" s="314" t="s">
        <v>2028</v>
      </c>
      <c r="C13" s="298">
        <v>1</v>
      </c>
      <c r="D13" s="315" t="s">
        <v>77</v>
      </c>
      <c r="E13" s="299"/>
      <c r="F13" s="300" t="s">
        <v>2029</v>
      </c>
      <c r="G13" s="316"/>
      <c r="H13" s="302"/>
      <c r="I13" s="317" t="s">
        <v>2030</v>
      </c>
      <c r="J13" s="590"/>
      <c r="K13" s="591">
        <f>C13*J13</f>
        <v>0</v>
      </c>
    </row>
    <row r="14" spans="1:14" s="325" customFormat="1" ht="33" customHeight="1">
      <c r="A14" s="318" t="s">
        <v>2053</v>
      </c>
      <c r="B14" s="321"/>
      <c r="C14" s="306">
        <v>2</v>
      </c>
      <c r="D14" s="306" t="s">
        <v>77</v>
      </c>
      <c r="E14" s="307"/>
      <c r="F14" s="308" t="s">
        <v>2054</v>
      </c>
      <c r="G14" s="309"/>
      <c r="H14" s="310"/>
      <c r="I14" s="325" t="s">
        <v>2045</v>
      </c>
      <c r="J14" s="375"/>
      <c r="K14" s="591">
        <f aca="true" t="shared" si="1" ref="K14:K77">C14*J14</f>
        <v>0</v>
      </c>
      <c r="L14" s="326"/>
      <c r="M14" s="326"/>
      <c r="N14" s="326"/>
    </row>
    <row r="15" spans="1:14" s="325" customFormat="1" ht="42" customHeight="1">
      <c r="A15" s="318" t="s">
        <v>2053</v>
      </c>
      <c r="B15" s="321"/>
      <c r="C15" s="306">
        <v>2</v>
      </c>
      <c r="D15" s="306" t="s">
        <v>77</v>
      </c>
      <c r="E15" s="320"/>
      <c r="F15" s="308" t="s">
        <v>2055</v>
      </c>
      <c r="G15" s="324"/>
      <c r="H15" s="310"/>
      <c r="I15" s="325" t="s">
        <v>2045</v>
      </c>
      <c r="J15" s="375"/>
      <c r="K15" s="591">
        <f t="shared" si="1"/>
        <v>0</v>
      </c>
      <c r="L15" s="326"/>
      <c r="M15" s="326"/>
      <c r="N15" s="326"/>
    </row>
    <row r="16" spans="1:11" s="295" customFormat="1" ht="15">
      <c r="A16" s="296"/>
      <c r="B16" s="297"/>
      <c r="C16" s="298"/>
      <c r="D16" s="299"/>
      <c r="E16" s="299"/>
      <c r="F16" s="300"/>
      <c r="G16" s="301"/>
      <c r="H16" s="302"/>
      <c r="J16" s="303"/>
      <c r="K16" s="591"/>
    </row>
    <row r="17" spans="1:11" s="295" customFormat="1" ht="15.75">
      <c r="A17" s="304" t="s">
        <v>2056</v>
      </c>
      <c r="B17" s="297"/>
      <c r="C17" s="298"/>
      <c r="D17" s="299"/>
      <c r="E17" s="299"/>
      <c r="F17" s="300"/>
      <c r="G17" s="301"/>
      <c r="H17" s="302"/>
      <c r="J17" s="303"/>
      <c r="K17" s="591"/>
    </row>
    <row r="18" spans="1:11" s="317" customFormat="1" ht="41.25" customHeight="1">
      <c r="A18" s="313" t="s">
        <v>2057</v>
      </c>
      <c r="B18" s="314" t="s">
        <v>2028</v>
      </c>
      <c r="C18" s="298">
        <v>2</v>
      </c>
      <c r="D18" s="315" t="s">
        <v>77</v>
      </c>
      <c r="E18" s="299"/>
      <c r="F18" s="300" t="s">
        <v>2029</v>
      </c>
      <c r="G18" s="316"/>
      <c r="H18" s="302"/>
      <c r="I18" s="317" t="s">
        <v>2030</v>
      </c>
      <c r="J18" s="590"/>
      <c r="K18" s="591">
        <f t="shared" si="1"/>
        <v>0</v>
      </c>
    </row>
    <row r="19" spans="1:14" s="325" customFormat="1" ht="42" customHeight="1">
      <c r="A19" s="318" t="s">
        <v>2058</v>
      </c>
      <c r="B19" s="321" t="s">
        <v>2042</v>
      </c>
      <c r="C19" s="306">
        <v>2</v>
      </c>
      <c r="D19" s="306" t="s">
        <v>77</v>
      </c>
      <c r="E19" s="320"/>
      <c r="F19" s="308" t="s">
        <v>2059</v>
      </c>
      <c r="G19" s="324" t="s">
        <v>2060</v>
      </c>
      <c r="H19" s="310"/>
      <c r="I19" s="325" t="s">
        <v>2045</v>
      </c>
      <c r="J19" s="375"/>
      <c r="K19" s="591">
        <f t="shared" si="1"/>
        <v>0</v>
      </c>
      <c r="L19" s="326"/>
      <c r="M19" s="326"/>
      <c r="N19" s="326"/>
    </row>
    <row r="20" spans="1:14" s="311" customFormat="1" ht="39.75" customHeight="1">
      <c r="A20" s="318" t="s">
        <v>2061</v>
      </c>
      <c r="B20" s="319" t="s">
        <v>2032</v>
      </c>
      <c r="C20" s="306">
        <v>6</v>
      </c>
      <c r="D20" s="306" t="s">
        <v>77</v>
      </c>
      <c r="E20" s="320"/>
      <c r="F20" s="308" t="s">
        <v>2033</v>
      </c>
      <c r="G20" s="309"/>
      <c r="H20" s="310"/>
      <c r="I20" s="311" t="s">
        <v>2030</v>
      </c>
      <c r="J20" s="375"/>
      <c r="K20" s="591">
        <f t="shared" si="1"/>
        <v>0</v>
      </c>
      <c r="L20" s="312"/>
      <c r="M20" s="312"/>
      <c r="N20" s="312"/>
    </row>
    <row r="21" spans="1:11" s="295" customFormat="1" ht="15">
      <c r="A21" s="296"/>
      <c r="B21" s="297"/>
      <c r="C21" s="298"/>
      <c r="D21" s="299"/>
      <c r="E21" s="299"/>
      <c r="F21" s="300"/>
      <c r="G21" s="301"/>
      <c r="H21" s="302"/>
      <c r="J21" s="303"/>
      <c r="K21" s="591"/>
    </row>
    <row r="22" spans="1:11" s="295" customFormat="1" ht="15.75">
      <c r="A22" s="304" t="s">
        <v>2062</v>
      </c>
      <c r="B22" s="297"/>
      <c r="C22" s="298"/>
      <c r="D22" s="299"/>
      <c r="E22" s="299"/>
      <c r="F22" s="300"/>
      <c r="G22" s="301"/>
      <c r="H22" s="302"/>
      <c r="J22" s="303"/>
      <c r="K22" s="591"/>
    </row>
    <row r="23" spans="1:14" s="325" customFormat="1" ht="66" customHeight="1">
      <c r="A23" s="318" t="s">
        <v>2063</v>
      </c>
      <c r="B23" s="321"/>
      <c r="C23" s="306">
        <v>3</v>
      </c>
      <c r="D23" s="306" t="s">
        <v>77</v>
      </c>
      <c r="E23" s="307"/>
      <c r="F23" s="308" t="s">
        <v>2064</v>
      </c>
      <c r="G23" s="309"/>
      <c r="H23" s="310"/>
      <c r="I23" s="325" t="s">
        <v>2045</v>
      </c>
      <c r="J23" s="375"/>
      <c r="K23" s="591">
        <f t="shared" si="1"/>
        <v>0</v>
      </c>
      <c r="L23" s="326"/>
      <c r="M23" s="326"/>
      <c r="N23" s="326"/>
    </row>
    <row r="24" spans="1:14" s="325" customFormat="1" ht="30" customHeight="1">
      <c r="A24" s="318" t="s">
        <v>2065</v>
      </c>
      <c r="B24" s="321"/>
      <c r="C24" s="306">
        <v>3</v>
      </c>
      <c r="D24" s="306" t="s">
        <v>77</v>
      </c>
      <c r="E24" s="320"/>
      <c r="F24" s="308" t="s">
        <v>2066</v>
      </c>
      <c r="G24" s="327"/>
      <c r="H24" s="310"/>
      <c r="I24" s="325" t="s">
        <v>2045</v>
      </c>
      <c r="J24" s="375"/>
      <c r="K24" s="591">
        <f t="shared" si="1"/>
        <v>0</v>
      </c>
      <c r="L24" s="326"/>
      <c r="M24" s="326"/>
      <c r="N24" s="326"/>
    </row>
    <row r="25" spans="1:11" s="295" customFormat="1" ht="15">
      <c r="A25" s="296"/>
      <c r="B25" s="297"/>
      <c r="C25" s="298"/>
      <c r="D25" s="299"/>
      <c r="E25" s="299"/>
      <c r="F25" s="300"/>
      <c r="G25" s="301"/>
      <c r="H25" s="302"/>
      <c r="J25" s="303"/>
      <c r="K25" s="591"/>
    </row>
    <row r="26" spans="1:11" s="295" customFormat="1" ht="15.75">
      <c r="A26" s="304" t="s">
        <v>2067</v>
      </c>
      <c r="B26" s="297"/>
      <c r="C26" s="298"/>
      <c r="D26" s="299"/>
      <c r="E26" s="299"/>
      <c r="F26" s="300"/>
      <c r="G26" s="301"/>
      <c r="H26" s="302"/>
      <c r="J26" s="303"/>
      <c r="K26" s="591"/>
    </row>
    <row r="27" spans="1:14" s="325" customFormat="1" ht="33" customHeight="1">
      <c r="A27" s="318" t="s">
        <v>2068</v>
      </c>
      <c r="B27" s="321" t="s">
        <v>2042</v>
      </c>
      <c r="C27" s="306">
        <v>1</v>
      </c>
      <c r="D27" s="306" t="s">
        <v>77</v>
      </c>
      <c r="E27" s="320"/>
      <c r="F27" s="308" t="s">
        <v>2047</v>
      </c>
      <c r="G27" s="324" t="s">
        <v>2048</v>
      </c>
      <c r="H27" s="310"/>
      <c r="I27" s="325" t="s">
        <v>2045</v>
      </c>
      <c r="J27" s="375"/>
      <c r="K27" s="591">
        <f t="shared" si="1"/>
        <v>0</v>
      </c>
      <c r="L27" s="326"/>
      <c r="M27" s="326"/>
      <c r="N27" s="326"/>
    </row>
    <row r="28" spans="1:11" s="295" customFormat="1" ht="15">
      <c r="A28" s="296"/>
      <c r="B28" s="297"/>
      <c r="C28" s="298"/>
      <c r="D28" s="299"/>
      <c r="E28" s="299"/>
      <c r="F28" s="300"/>
      <c r="G28" s="301"/>
      <c r="H28" s="302"/>
      <c r="J28" s="303"/>
      <c r="K28" s="591"/>
    </row>
    <row r="29" spans="1:11" s="335" customFormat="1" ht="15.75">
      <c r="A29" s="328" t="s">
        <v>2069</v>
      </c>
      <c r="B29" s="329"/>
      <c r="C29" s="329"/>
      <c r="D29" s="330"/>
      <c r="E29" s="330"/>
      <c r="F29" s="331"/>
      <c r="G29" s="332"/>
      <c r="H29" s="333"/>
      <c r="I29" s="334"/>
      <c r="J29" s="333"/>
      <c r="K29" s="591"/>
    </row>
    <row r="30" spans="1:11" s="317" customFormat="1" ht="42" customHeight="1">
      <c r="A30" s="313" t="s">
        <v>2070</v>
      </c>
      <c r="B30" s="314" t="s">
        <v>2071</v>
      </c>
      <c r="C30" s="298">
        <v>7</v>
      </c>
      <c r="D30" s="315" t="s">
        <v>77</v>
      </c>
      <c r="E30" s="299"/>
      <c r="F30" s="300" t="s">
        <v>2072</v>
      </c>
      <c r="G30" s="316"/>
      <c r="H30" s="302"/>
      <c r="I30" s="317" t="s">
        <v>2030</v>
      </c>
      <c r="J30" s="590"/>
      <c r="K30" s="591">
        <f t="shared" si="1"/>
        <v>0</v>
      </c>
    </row>
    <row r="31" spans="1:11" s="317" customFormat="1" ht="25.5" customHeight="1">
      <c r="A31" s="313"/>
      <c r="B31" s="314" t="s">
        <v>2073</v>
      </c>
      <c r="C31" s="298">
        <v>7</v>
      </c>
      <c r="D31" s="315" t="s">
        <v>77</v>
      </c>
      <c r="E31" s="299"/>
      <c r="F31" s="300" t="s">
        <v>2074</v>
      </c>
      <c r="G31" s="316"/>
      <c r="H31" s="302"/>
      <c r="I31" s="317" t="s">
        <v>2030</v>
      </c>
      <c r="J31" s="590"/>
      <c r="K31" s="591">
        <f t="shared" si="1"/>
        <v>0</v>
      </c>
    </row>
    <row r="32" spans="1:11" s="317" customFormat="1" ht="42.75" customHeight="1">
      <c r="A32" s="313" t="s">
        <v>2075</v>
      </c>
      <c r="B32" s="314" t="s">
        <v>2076</v>
      </c>
      <c r="C32" s="298">
        <v>3</v>
      </c>
      <c r="D32" s="315" t="s">
        <v>77</v>
      </c>
      <c r="E32" s="299"/>
      <c r="F32" s="300" t="s">
        <v>2077</v>
      </c>
      <c r="G32" s="316"/>
      <c r="H32" s="302"/>
      <c r="I32" s="317" t="s">
        <v>2030</v>
      </c>
      <c r="J32" s="590"/>
      <c r="K32" s="591">
        <f t="shared" si="1"/>
        <v>0</v>
      </c>
    </row>
    <row r="33" spans="1:11" s="317" customFormat="1" ht="25.5" customHeight="1">
      <c r="A33" s="313"/>
      <c r="B33" s="314" t="s">
        <v>2078</v>
      </c>
      <c r="C33" s="298">
        <v>3</v>
      </c>
      <c r="D33" s="315" t="s">
        <v>77</v>
      </c>
      <c r="E33" s="299"/>
      <c r="F33" s="300" t="s">
        <v>2079</v>
      </c>
      <c r="G33" s="316"/>
      <c r="H33" s="302"/>
      <c r="I33" s="317" t="s">
        <v>2030</v>
      </c>
      <c r="J33" s="590"/>
      <c r="K33" s="591">
        <f t="shared" si="1"/>
        <v>0</v>
      </c>
    </row>
    <row r="34" spans="1:11" s="317" customFormat="1" ht="41.25" customHeight="1">
      <c r="A34" s="313" t="s">
        <v>2080</v>
      </c>
      <c r="B34" s="314" t="s">
        <v>2028</v>
      </c>
      <c r="C34" s="298">
        <v>1</v>
      </c>
      <c r="D34" s="315" t="s">
        <v>77</v>
      </c>
      <c r="E34" s="299"/>
      <c r="F34" s="300" t="s">
        <v>2029</v>
      </c>
      <c r="G34" s="316"/>
      <c r="H34" s="302"/>
      <c r="I34" s="317" t="s">
        <v>2030</v>
      </c>
      <c r="J34" s="590"/>
      <c r="K34" s="591">
        <f t="shared" si="1"/>
        <v>0</v>
      </c>
    </row>
    <row r="35" spans="1:11" s="295" customFormat="1" ht="31.5" customHeight="1">
      <c r="A35" s="313" t="s">
        <v>2081</v>
      </c>
      <c r="B35" s="314" t="s">
        <v>2082</v>
      </c>
      <c r="C35" s="298">
        <v>1</v>
      </c>
      <c r="D35" s="336" t="s">
        <v>77</v>
      </c>
      <c r="E35" s="299"/>
      <c r="F35" s="300" t="s">
        <v>2083</v>
      </c>
      <c r="G35" s="337"/>
      <c r="H35" s="302"/>
      <c r="I35" s="295" t="s">
        <v>2030</v>
      </c>
      <c r="J35" s="590"/>
      <c r="K35" s="591">
        <f t="shared" si="1"/>
        <v>0</v>
      </c>
    </row>
    <row r="36" spans="1:11" s="295" customFormat="1" ht="31.5" customHeight="1">
      <c r="A36" s="313" t="s">
        <v>2084</v>
      </c>
      <c r="B36" s="314" t="s">
        <v>2085</v>
      </c>
      <c r="C36" s="298">
        <v>1</v>
      </c>
      <c r="D36" s="336" t="s">
        <v>77</v>
      </c>
      <c r="E36" s="299"/>
      <c r="F36" s="300" t="s">
        <v>2086</v>
      </c>
      <c r="G36" s="316"/>
      <c r="H36" s="302"/>
      <c r="I36" s="317" t="s">
        <v>2030</v>
      </c>
      <c r="J36" s="590"/>
      <c r="K36" s="591">
        <f t="shared" si="1"/>
        <v>0</v>
      </c>
    </row>
    <row r="37" spans="1:11" s="295" customFormat="1" ht="17.25" customHeight="1">
      <c r="A37" s="338"/>
      <c r="B37" s="314" t="s">
        <v>2087</v>
      </c>
      <c r="C37" s="298">
        <v>2</v>
      </c>
      <c r="D37" s="336" t="s">
        <v>77</v>
      </c>
      <c r="E37" s="299"/>
      <c r="F37" s="300" t="s">
        <v>2088</v>
      </c>
      <c r="G37" s="316"/>
      <c r="H37" s="302"/>
      <c r="I37" s="317" t="s">
        <v>2030</v>
      </c>
      <c r="J37" s="590"/>
      <c r="K37" s="591">
        <f t="shared" si="1"/>
        <v>0</v>
      </c>
    </row>
    <row r="38" spans="1:11" s="295" customFormat="1" ht="39.75" customHeight="1">
      <c r="A38" s="338"/>
      <c r="B38" s="314" t="s">
        <v>2089</v>
      </c>
      <c r="C38" s="298">
        <v>2</v>
      </c>
      <c r="D38" s="336" t="s">
        <v>77</v>
      </c>
      <c r="E38" s="299"/>
      <c r="F38" s="300" t="s">
        <v>2090</v>
      </c>
      <c r="G38" s="316"/>
      <c r="H38" s="302"/>
      <c r="I38" s="317" t="s">
        <v>2030</v>
      </c>
      <c r="J38" s="590"/>
      <c r="K38" s="591">
        <f t="shared" si="1"/>
        <v>0</v>
      </c>
    </row>
    <row r="39" spans="1:11" s="295" customFormat="1" ht="43.5" customHeight="1">
      <c r="A39" s="338" t="s">
        <v>2091</v>
      </c>
      <c r="B39" s="314" t="s">
        <v>2092</v>
      </c>
      <c r="C39" s="298">
        <v>1</v>
      </c>
      <c r="D39" s="336" t="s">
        <v>77</v>
      </c>
      <c r="E39" s="339"/>
      <c r="F39" s="300" t="s">
        <v>2093</v>
      </c>
      <c r="G39" s="337"/>
      <c r="H39" s="302"/>
      <c r="I39" s="295" t="s">
        <v>2030</v>
      </c>
      <c r="J39" s="592"/>
      <c r="K39" s="591">
        <f t="shared" si="1"/>
        <v>0</v>
      </c>
    </row>
    <row r="40" spans="1:11" s="295" customFormat="1" ht="43.5" customHeight="1">
      <c r="A40" s="338" t="s">
        <v>2094</v>
      </c>
      <c r="B40" s="314" t="s">
        <v>2095</v>
      </c>
      <c r="C40" s="298">
        <v>1</v>
      </c>
      <c r="D40" s="336" t="s">
        <v>77</v>
      </c>
      <c r="E40" s="341"/>
      <c r="F40" s="300" t="s">
        <v>2096</v>
      </c>
      <c r="G40" s="337"/>
      <c r="H40" s="302"/>
      <c r="I40" s="295" t="s">
        <v>2030</v>
      </c>
      <c r="J40" s="590"/>
      <c r="K40" s="591">
        <f t="shared" si="1"/>
        <v>0</v>
      </c>
    </row>
    <row r="41" spans="1:11" s="295" customFormat="1" ht="30.2" customHeight="1">
      <c r="A41" s="342"/>
      <c r="B41" s="314" t="s">
        <v>2097</v>
      </c>
      <c r="C41" s="298">
        <v>2</v>
      </c>
      <c r="D41" s="336" t="s">
        <v>77</v>
      </c>
      <c r="E41" s="343"/>
      <c r="F41" s="300" t="s">
        <v>2098</v>
      </c>
      <c r="G41" s="344"/>
      <c r="H41" s="302"/>
      <c r="I41" s="295" t="s">
        <v>2030</v>
      </c>
      <c r="J41" s="592"/>
      <c r="K41" s="591">
        <f t="shared" si="1"/>
        <v>0</v>
      </c>
    </row>
    <row r="42" spans="1:11" s="295" customFormat="1" ht="25.5" customHeight="1">
      <c r="A42" s="342"/>
      <c r="B42" s="314" t="s">
        <v>2099</v>
      </c>
      <c r="C42" s="298">
        <v>2</v>
      </c>
      <c r="D42" s="336" t="s">
        <v>77</v>
      </c>
      <c r="E42" s="343"/>
      <c r="F42" s="300" t="s">
        <v>2100</v>
      </c>
      <c r="G42" s="344"/>
      <c r="H42" s="302"/>
      <c r="I42" s="295" t="s">
        <v>2030</v>
      </c>
      <c r="J42" s="592"/>
      <c r="K42" s="591">
        <f t="shared" si="1"/>
        <v>0</v>
      </c>
    </row>
    <row r="43" spans="1:11" s="295" customFormat="1" ht="16.5" customHeight="1">
      <c r="A43" s="342"/>
      <c r="B43" s="314" t="s">
        <v>2101</v>
      </c>
      <c r="C43" s="298">
        <v>2</v>
      </c>
      <c r="D43" s="336" t="s">
        <v>77</v>
      </c>
      <c r="E43" s="343"/>
      <c r="F43" s="300" t="s">
        <v>2102</v>
      </c>
      <c r="G43" s="344"/>
      <c r="H43" s="302"/>
      <c r="I43" s="295" t="s">
        <v>2030</v>
      </c>
      <c r="J43" s="592"/>
      <c r="K43" s="591">
        <f t="shared" si="1"/>
        <v>0</v>
      </c>
    </row>
    <row r="44" spans="10:11" ht="15">
      <c r="J44" s="593"/>
      <c r="K44" s="591">
        <f t="shared" si="1"/>
        <v>0</v>
      </c>
    </row>
    <row r="45" spans="1:11" s="317" customFormat="1" ht="28.5" customHeight="1">
      <c r="A45" s="313" t="s">
        <v>2103</v>
      </c>
      <c r="B45" s="314" t="s">
        <v>2104</v>
      </c>
      <c r="C45" s="298">
        <v>2</v>
      </c>
      <c r="D45" s="336" t="s">
        <v>77</v>
      </c>
      <c r="E45" s="343"/>
      <c r="F45" s="300" t="s">
        <v>2105</v>
      </c>
      <c r="G45" s="344"/>
      <c r="H45" s="302"/>
      <c r="I45" s="295" t="s">
        <v>2030</v>
      </c>
      <c r="J45" s="592"/>
      <c r="K45" s="591">
        <f t="shared" si="1"/>
        <v>0</v>
      </c>
    </row>
    <row r="46" spans="1:11" s="317" customFormat="1" ht="17.25" customHeight="1">
      <c r="A46" s="338"/>
      <c r="B46" s="314" t="s">
        <v>2087</v>
      </c>
      <c r="C46" s="298">
        <v>2</v>
      </c>
      <c r="D46" s="336" t="s">
        <v>77</v>
      </c>
      <c r="E46" s="343"/>
      <c r="F46" s="300" t="s">
        <v>2088</v>
      </c>
      <c r="G46" s="344"/>
      <c r="H46" s="302"/>
      <c r="I46" s="295" t="s">
        <v>2030</v>
      </c>
      <c r="J46" s="592"/>
      <c r="K46" s="591">
        <f t="shared" si="1"/>
        <v>0</v>
      </c>
    </row>
    <row r="47" spans="1:11" s="317" customFormat="1" ht="20.25" customHeight="1">
      <c r="A47" s="338"/>
      <c r="B47" s="314" t="s">
        <v>2106</v>
      </c>
      <c r="C47" s="298">
        <v>2</v>
      </c>
      <c r="D47" s="336" t="s">
        <v>77</v>
      </c>
      <c r="E47" s="343"/>
      <c r="F47" s="300" t="s">
        <v>2107</v>
      </c>
      <c r="G47" s="344"/>
      <c r="H47" s="302"/>
      <c r="I47" s="295" t="s">
        <v>2030</v>
      </c>
      <c r="J47" s="592"/>
      <c r="K47" s="591">
        <f t="shared" si="1"/>
        <v>0</v>
      </c>
    </row>
    <row r="48" spans="1:11" s="317" customFormat="1" ht="30.2" customHeight="1">
      <c r="A48" s="342"/>
      <c r="B48" s="314" t="s">
        <v>2108</v>
      </c>
      <c r="C48" s="298">
        <v>2</v>
      </c>
      <c r="D48" s="336" t="s">
        <v>77</v>
      </c>
      <c r="E48" s="343"/>
      <c r="F48" s="300" t="s">
        <v>2109</v>
      </c>
      <c r="G48" s="344"/>
      <c r="H48" s="302"/>
      <c r="I48" s="295" t="s">
        <v>2030</v>
      </c>
      <c r="J48" s="592"/>
      <c r="K48" s="591">
        <f t="shared" si="1"/>
        <v>0</v>
      </c>
    </row>
    <row r="49" spans="1:11" s="317" customFormat="1" ht="27" customHeight="1">
      <c r="A49" s="342"/>
      <c r="B49" s="314" t="s">
        <v>2099</v>
      </c>
      <c r="C49" s="298">
        <v>2</v>
      </c>
      <c r="D49" s="336" t="s">
        <v>77</v>
      </c>
      <c r="E49" s="343"/>
      <c r="F49" s="300" t="s">
        <v>2100</v>
      </c>
      <c r="G49" s="344"/>
      <c r="H49" s="302"/>
      <c r="I49" s="295" t="s">
        <v>2030</v>
      </c>
      <c r="J49" s="592"/>
      <c r="K49" s="591">
        <f t="shared" si="1"/>
        <v>0</v>
      </c>
    </row>
    <row r="50" spans="1:11" s="295" customFormat="1" ht="30.75" customHeight="1">
      <c r="A50" s="338" t="s">
        <v>2110</v>
      </c>
      <c r="B50" s="314" t="s">
        <v>2111</v>
      </c>
      <c r="C50" s="298">
        <v>1</v>
      </c>
      <c r="D50" s="336" t="s">
        <v>77</v>
      </c>
      <c r="E50" s="343"/>
      <c r="F50" s="300" t="s">
        <v>2112</v>
      </c>
      <c r="G50" s="344"/>
      <c r="H50" s="302"/>
      <c r="I50" s="295" t="s">
        <v>2030</v>
      </c>
      <c r="J50" s="592"/>
      <c r="K50" s="591">
        <f t="shared" si="1"/>
        <v>0</v>
      </c>
    </row>
    <row r="51" spans="1:11" s="295" customFormat="1" ht="17.25" customHeight="1">
      <c r="A51" s="338"/>
      <c r="B51" s="314" t="s">
        <v>2087</v>
      </c>
      <c r="C51" s="298">
        <v>1</v>
      </c>
      <c r="D51" s="336" t="s">
        <v>77</v>
      </c>
      <c r="E51" s="343"/>
      <c r="F51" s="300" t="s">
        <v>2088</v>
      </c>
      <c r="G51" s="344"/>
      <c r="H51" s="302"/>
      <c r="I51" s="295" t="s">
        <v>2030</v>
      </c>
      <c r="J51" s="592"/>
      <c r="K51" s="591">
        <f t="shared" si="1"/>
        <v>0</v>
      </c>
    </row>
    <row r="52" spans="1:11" s="295" customFormat="1" ht="20.25" customHeight="1">
      <c r="A52" s="296" t="s">
        <v>2113</v>
      </c>
      <c r="B52" s="314" t="s">
        <v>2114</v>
      </c>
      <c r="C52" s="298">
        <v>1</v>
      </c>
      <c r="D52" s="336" t="s">
        <v>77</v>
      </c>
      <c r="E52" s="343"/>
      <c r="F52" s="300" t="s">
        <v>2115</v>
      </c>
      <c r="G52" s="344"/>
      <c r="H52" s="302"/>
      <c r="I52" s="295" t="s">
        <v>2030</v>
      </c>
      <c r="J52" s="592"/>
      <c r="K52" s="591">
        <f t="shared" si="1"/>
        <v>0</v>
      </c>
    </row>
    <row r="53" spans="1:11" s="317" customFormat="1" ht="52.5" customHeight="1">
      <c r="A53" s="313" t="s">
        <v>2116</v>
      </c>
      <c r="B53" s="314" t="s">
        <v>2117</v>
      </c>
      <c r="C53" s="298">
        <v>1</v>
      </c>
      <c r="D53" s="315" t="s">
        <v>77</v>
      </c>
      <c r="E53" s="299"/>
      <c r="F53" s="300" t="s">
        <v>2118</v>
      </c>
      <c r="G53" s="316"/>
      <c r="H53" s="302"/>
      <c r="I53" s="317" t="s">
        <v>2030</v>
      </c>
      <c r="J53" s="590"/>
      <c r="K53" s="591">
        <f t="shared" si="1"/>
        <v>0</v>
      </c>
    </row>
    <row r="54" spans="1:11" s="317" customFormat="1" ht="52.5" customHeight="1">
      <c r="A54" s="313" t="s">
        <v>2119</v>
      </c>
      <c r="B54" s="314" t="s">
        <v>2117</v>
      </c>
      <c r="C54" s="298">
        <v>1</v>
      </c>
      <c r="D54" s="315" t="s">
        <v>77</v>
      </c>
      <c r="E54" s="299"/>
      <c r="F54" s="300" t="s">
        <v>2120</v>
      </c>
      <c r="G54" s="316"/>
      <c r="H54" s="302"/>
      <c r="I54" s="317" t="s">
        <v>2030</v>
      </c>
      <c r="J54" s="590"/>
      <c r="K54" s="591">
        <f t="shared" si="1"/>
        <v>0</v>
      </c>
    </row>
    <row r="55" spans="1:11" s="353" customFormat="1" ht="71.25" customHeight="1">
      <c r="A55" s="351" t="s">
        <v>2121</v>
      </c>
      <c r="B55" s="314"/>
      <c r="C55" s="298">
        <v>1</v>
      </c>
      <c r="D55" s="315" t="s">
        <v>77</v>
      </c>
      <c r="E55" s="299"/>
      <c r="F55" s="300" t="s">
        <v>2122</v>
      </c>
      <c r="G55" s="352"/>
      <c r="H55" s="302"/>
      <c r="I55" s="603" t="s">
        <v>2030</v>
      </c>
      <c r="J55" s="592"/>
      <c r="K55" s="591">
        <f t="shared" si="1"/>
        <v>0</v>
      </c>
    </row>
    <row r="56" spans="1:15" s="354" customFormat="1" ht="96" customHeight="1">
      <c r="A56" s="351" t="s">
        <v>2123</v>
      </c>
      <c r="B56" s="314"/>
      <c r="C56" s="298">
        <v>1</v>
      </c>
      <c r="D56" s="315" t="s">
        <v>77</v>
      </c>
      <c r="E56" s="299"/>
      <c r="F56" s="300" t="s">
        <v>3166</v>
      </c>
      <c r="G56" s="602"/>
      <c r="H56" s="302"/>
      <c r="I56" s="604" t="s">
        <v>2030</v>
      </c>
      <c r="J56" s="592"/>
      <c r="K56" s="591">
        <f t="shared" si="1"/>
        <v>0</v>
      </c>
      <c r="L56" s="295"/>
      <c r="M56" s="295"/>
      <c r="N56" s="295"/>
      <c r="O56" s="295"/>
    </row>
    <row r="57" spans="1:29" s="325" customFormat="1" ht="29.25" customHeight="1">
      <c r="A57" s="318" t="s">
        <v>2124</v>
      </c>
      <c r="B57" s="314" t="s">
        <v>2125</v>
      </c>
      <c r="C57" s="306">
        <v>1</v>
      </c>
      <c r="D57" s="306" t="s">
        <v>77</v>
      </c>
      <c r="E57" s="320" t="s">
        <v>2126</v>
      </c>
      <c r="F57" s="308" t="s">
        <v>2127</v>
      </c>
      <c r="G57" s="327"/>
      <c r="H57" s="310" t="s">
        <v>2126</v>
      </c>
      <c r="I57" s="605" t="s">
        <v>2030</v>
      </c>
      <c r="J57" s="375"/>
      <c r="K57" s="591">
        <f t="shared" si="1"/>
        <v>0</v>
      </c>
      <c r="M57" s="606"/>
      <c r="Q57" s="607"/>
      <c r="R57" s="326"/>
      <c r="S57" s="326"/>
      <c r="T57" s="326"/>
      <c r="U57" s="326"/>
      <c r="V57" s="326"/>
      <c r="W57" s="326"/>
      <c r="X57" s="318"/>
      <c r="Y57" s="326"/>
      <c r="Z57" s="318"/>
      <c r="AA57" s="326"/>
      <c r="AB57" s="326"/>
      <c r="AC57" s="326"/>
    </row>
    <row r="58" spans="1:14" s="325" customFormat="1" ht="24" customHeight="1">
      <c r="A58" s="318" t="s">
        <v>2128</v>
      </c>
      <c r="B58" s="314" t="s">
        <v>2129</v>
      </c>
      <c r="C58" s="306">
        <v>2</v>
      </c>
      <c r="D58" s="306" t="s">
        <v>77</v>
      </c>
      <c r="E58" s="320"/>
      <c r="F58" s="308" t="s">
        <v>2130</v>
      </c>
      <c r="G58" s="327"/>
      <c r="H58" s="310"/>
      <c r="I58" s="605" t="s">
        <v>2030</v>
      </c>
      <c r="J58" s="375"/>
      <c r="K58" s="591">
        <f t="shared" si="1"/>
        <v>0</v>
      </c>
      <c r="L58" s="326"/>
      <c r="M58" s="326"/>
      <c r="N58" s="326"/>
    </row>
    <row r="59" spans="1:14" s="325" customFormat="1" ht="24" customHeight="1">
      <c r="A59" s="318"/>
      <c r="B59" s="314" t="s">
        <v>2131</v>
      </c>
      <c r="C59" s="306">
        <v>2</v>
      </c>
      <c r="D59" s="306" t="s">
        <v>77</v>
      </c>
      <c r="E59" s="320"/>
      <c r="F59" s="308" t="s">
        <v>2132</v>
      </c>
      <c r="G59" s="327"/>
      <c r="H59" s="310"/>
      <c r="I59" s="325" t="s">
        <v>2030</v>
      </c>
      <c r="J59" s="375"/>
      <c r="K59" s="591">
        <f t="shared" si="1"/>
        <v>0</v>
      </c>
      <c r="L59" s="326"/>
      <c r="M59" s="326"/>
      <c r="N59" s="326"/>
    </row>
    <row r="60" spans="1:15" s="356" customFormat="1" ht="24" customHeight="1">
      <c r="A60" s="342" t="s">
        <v>2133</v>
      </c>
      <c r="B60" s="314" t="s">
        <v>2134</v>
      </c>
      <c r="C60" s="306">
        <v>1</v>
      </c>
      <c r="D60" s="306" t="s">
        <v>77</v>
      </c>
      <c r="E60" s="320"/>
      <c r="F60" s="308" t="s">
        <v>2135</v>
      </c>
      <c r="G60" s="327"/>
      <c r="H60" s="310"/>
      <c r="I60" s="325" t="s">
        <v>2030</v>
      </c>
      <c r="J60" s="375"/>
      <c r="K60" s="591">
        <f t="shared" si="1"/>
        <v>0</v>
      </c>
      <c r="L60" s="326"/>
      <c r="M60" s="326"/>
      <c r="N60" s="326"/>
      <c r="O60" s="355"/>
    </row>
    <row r="61" spans="1:15" s="356" customFormat="1" ht="24" customHeight="1">
      <c r="A61" s="342"/>
      <c r="B61" s="314" t="s">
        <v>2136</v>
      </c>
      <c r="C61" s="306">
        <v>1</v>
      </c>
      <c r="D61" s="306" t="s">
        <v>77</v>
      </c>
      <c r="E61" s="320"/>
      <c r="F61" s="308" t="s">
        <v>2137</v>
      </c>
      <c r="G61" s="327"/>
      <c r="H61" s="310"/>
      <c r="I61" s="325" t="s">
        <v>2030</v>
      </c>
      <c r="J61" s="375"/>
      <c r="K61" s="591">
        <f t="shared" si="1"/>
        <v>0</v>
      </c>
      <c r="L61" s="326"/>
      <c r="M61" s="326"/>
      <c r="N61" s="326"/>
      <c r="O61" s="355"/>
    </row>
    <row r="62" spans="1:11" s="317" customFormat="1" ht="43.5" customHeight="1">
      <c r="A62" s="338" t="s">
        <v>2138</v>
      </c>
      <c r="B62" s="314" t="s">
        <v>2139</v>
      </c>
      <c r="C62" s="298">
        <v>1</v>
      </c>
      <c r="D62" s="315" t="s">
        <v>77</v>
      </c>
      <c r="E62" s="343"/>
      <c r="F62" s="300" t="s">
        <v>2140</v>
      </c>
      <c r="G62" s="357" t="s">
        <v>2141</v>
      </c>
      <c r="H62" s="302"/>
      <c r="I62" s="295" t="s">
        <v>2030</v>
      </c>
      <c r="J62" s="592"/>
      <c r="K62" s="591">
        <f t="shared" si="1"/>
        <v>0</v>
      </c>
    </row>
    <row r="63" spans="1:11" s="317" customFormat="1" ht="43.5" customHeight="1">
      <c r="A63" s="338" t="s">
        <v>2142</v>
      </c>
      <c r="B63" s="314" t="s">
        <v>2143</v>
      </c>
      <c r="C63" s="298">
        <v>1</v>
      </c>
      <c r="D63" s="315" t="s">
        <v>77</v>
      </c>
      <c r="E63" s="343"/>
      <c r="F63" s="300" t="s">
        <v>2144</v>
      </c>
      <c r="G63" s="357" t="s">
        <v>2141</v>
      </c>
      <c r="H63" s="302"/>
      <c r="I63" s="295" t="s">
        <v>2030</v>
      </c>
      <c r="J63" s="592"/>
      <c r="K63" s="591">
        <f t="shared" si="1"/>
        <v>0</v>
      </c>
    </row>
    <row r="64" spans="1:11" s="295" customFormat="1" ht="40.5" customHeight="1">
      <c r="A64" s="313" t="s">
        <v>3167</v>
      </c>
      <c r="B64" s="314" t="s">
        <v>2145</v>
      </c>
      <c r="C64" s="298">
        <v>5</v>
      </c>
      <c r="D64" s="315" t="s">
        <v>77</v>
      </c>
      <c r="E64" s="343"/>
      <c r="F64" s="333" t="s">
        <v>2146</v>
      </c>
      <c r="G64" s="358" t="s">
        <v>2147</v>
      </c>
      <c r="H64" s="302"/>
      <c r="I64" s="354" t="s">
        <v>2148</v>
      </c>
      <c r="J64" s="592"/>
      <c r="K64" s="591">
        <f t="shared" si="1"/>
        <v>0</v>
      </c>
    </row>
    <row r="65" spans="1:11" s="295" customFormat="1" ht="27.75" customHeight="1">
      <c r="A65" s="313" t="s">
        <v>2149</v>
      </c>
      <c r="B65" s="314" t="s">
        <v>2145</v>
      </c>
      <c r="C65" s="298">
        <v>2</v>
      </c>
      <c r="D65" s="315" t="s">
        <v>77</v>
      </c>
      <c r="E65" s="343"/>
      <c r="F65" s="333" t="s">
        <v>2150</v>
      </c>
      <c r="G65" s="358" t="s">
        <v>2151</v>
      </c>
      <c r="H65" s="302"/>
      <c r="I65" s="354" t="s">
        <v>2148</v>
      </c>
      <c r="J65" s="592"/>
      <c r="K65" s="591">
        <f t="shared" si="1"/>
        <v>0</v>
      </c>
    </row>
    <row r="66" spans="1:11" s="354" customFormat="1" ht="27.75" customHeight="1">
      <c r="A66" s="296" t="s">
        <v>2152</v>
      </c>
      <c r="B66" s="319" t="s">
        <v>2145</v>
      </c>
      <c r="C66" s="359">
        <v>1</v>
      </c>
      <c r="D66" s="315" t="s">
        <v>77</v>
      </c>
      <c r="E66" s="296"/>
      <c r="F66" s="333" t="s">
        <v>2153</v>
      </c>
      <c r="G66" s="358"/>
      <c r="H66" s="302"/>
      <c r="I66" s="354" t="s">
        <v>2148</v>
      </c>
      <c r="J66" s="594"/>
      <c r="K66" s="591">
        <f t="shared" si="1"/>
        <v>0</v>
      </c>
    </row>
    <row r="67" spans="1:11" s="354" customFormat="1" ht="44.25" customHeight="1">
      <c r="A67" s="342" t="s">
        <v>2154</v>
      </c>
      <c r="B67" s="319" t="s">
        <v>2145</v>
      </c>
      <c r="C67" s="359">
        <v>1</v>
      </c>
      <c r="D67" s="315" t="s">
        <v>77</v>
      </c>
      <c r="E67" s="296"/>
      <c r="F67" s="333" t="s">
        <v>2155</v>
      </c>
      <c r="G67" s="360" t="s">
        <v>2156</v>
      </c>
      <c r="H67" s="302"/>
      <c r="I67" s="354" t="s">
        <v>2148</v>
      </c>
      <c r="J67" s="594"/>
      <c r="K67" s="591">
        <f t="shared" si="1"/>
        <v>0</v>
      </c>
    </row>
    <row r="68" spans="1:11" s="354" customFormat="1" ht="32.25" customHeight="1">
      <c r="A68" s="296" t="s">
        <v>2157</v>
      </c>
      <c r="B68" s="319" t="s">
        <v>2145</v>
      </c>
      <c r="C68" s="359">
        <v>1</v>
      </c>
      <c r="D68" s="315" t="s">
        <v>77</v>
      </c>
      <c r="E68" s="296"/>
      <c r="F68" s="333" t="s">
        <v>2158</v>
      </c>
      <c r="G68" s="358"/>
      <c r="H68" s="302"/>
      <c r="I68" s="354" t="s">
        <v>2148</v>
      </c>
      <c r="J68" s="594"/>
      <c r="K68" s="591">
        <f t="shared" si="1"/>
        <v>0</v>
      </c>
    </row>
    <row r="69" spans="1:11" s="354" customFormat="1" ht="42" customHeight="1">
      <c r="A69" s="296" t="s">
        <v>3168</v>
      </c>
      <c r="B69" s="319" t="s">
        <v>2159</v>
      </c>
      <c r="C69" s="359">
        <v>2</v>
      </c>
      <c r="D69" s="315" t="s">
        <v>77</v>
      </c>
      <c r="E69" s="343" t="s">
        <v>2126</v>
      </c>
      <c r="F69" s="300" t="s">
        <v>3169</v>
      </c>
      <c r="G69" s="358" t="s">
        <v>2160</v>
      </c>
      <c r="H69" s="302"/>
      <c r="I69" s="354" t="s">
        <v>2148</v>
      </c>
      <c r="J69" s="592"/>
      <c r="K69" s="591">
        <f t="shared" si="1"/>
        <v>0</v>
      </c>
    </row>
    <row r="70" spans="1:11" s="295" customFormat="1" ht="15">
      <c r="A70" s="296"/>
      <c r="B70" s="297"/>
      <c r="C70" s="298"/>
      <c r="D70" s="299"/>
      <c r="E70" s="299"/>
      <c r="F70" s="300"/>
      <c r="G70" s="301"/>
      <c r="H70" s="302"/>
      <c r="J70" s="303"/>
      <c r="K70" s="591"/>
    </row>
    <row r="71" spans="1:11" s="367" customFormat="1" ht="15.75">
      <c r="A71" s="361" t="s">
        <v>2161</v>
      </c>
      <c r="B71" s="361"/>
      <c r="C71" s="361"/>
      <c r="D71" s="362"/>
      <c r="E71" s="362"/>
      <c r="F71" s="363"/>
      <c r="G71" s="364" t="s">
        <v>2126</v>
      </c>
      <c r="H71" s="365"/>
      <c r="I71" s="366" t="s">
        <v>2126</v>
      </c>
      <c r="J71" s="365"/>
      <c r="K71" s="591"/>
    </row>
    <row r="72" spans="1:11" s="367" customFormat="1" ht="47.25" customHeight="1">
      <c r="A72" s="361"/>
      <c r="B72" s="361"/>
      <c r="C72" s="361"/>
      <c r="D72" s="362"/>
      <c r="E72" s="362"/>
      <c r="F72" s="368" t="s">
        <v>2162</v>
      </c>
      <c r="G72" s="369"/>
      <c r="H72" s="365"/>
      <c r="I72" s="366"/>
      <c r="J72" s="365"/>
      <c r="K72" s="591"/>
    </row>
    <row r="73" spans="1:14" s="325" customFormat="1" ht="30.75" customHeight="1">
      <c r="A73" s="370">
        <v>1</v>
      </c>
      <c r="B73" s="305" t="s">
        <v>2163</v>
      </c>
      <c r="C73" s="306">
        <v>2</v>
      </c>
      <c r="D73" s="306" t="s">
        <v>77</v>
      </c>
      <c r="E73" s="371"/>
      <c r="F73" s="308" t="s">
        <v>2164</v>
      </c>
      <c r="G73" s="372"/>
      <c r="H73" s="310"/>
      <c r="I73" s="325" t="s">
        <v>2165</v>
      </c>
      <c r="J73" s="375"/>
      <c r="K73" s="591">
        <f t="shared" si="1"/>
        <v>0</v>
      </c>
      <c r="L73" s="326"/>
      <c r="M73" s="326"/>
      <c r="N73" s="326"/>
    </row>
    <row r="74" spans="1:14" s="325" customFormat="1" ht="26.25" customHeight="1">
      <c r="A74" s="370">
        <v>2</v>
      </c>
      <c r="B74" s="305" t="s">
        <v>2166</v>
      </c>
      <c r="C74" s="306">
        <v>2</v>
      </c>
      <c r="D74" s="306" t="s">
        <v>77</v>
      </c>
      <c r="E74" s="371"/>
      <c r="F74" s="308" t="s">
        <v>2167</v>
      </c>
      <c r="G74" s="372"/>
      <c r="H74" s="310"/>
      <c r="I74" s="325" t="s">
        <v>2165</v>
      </c>
      <c r="J74" s="375"/>
      <c r="K74" s="591">
        <f t="shared" si="1"/>
        <v>0</v>
      </c>
      <c r="L74" s="326"/>
      <c r="M74" s="326"/>
      <c r="N74" s="326"/>
    </row>
    <row r="75" spans="1:14" s="325" customFormat="1" ht="16.5" customHeight="1">
      <c r="A75" s="370">
        <v>3</v>
      </c>
      <c r="B75" s="305"/>
      <c r="C75" s="306"/>
      <c r="D75" s="306"/>
      <c r="E75" s="371"/>
      <c r="F75" s="373" t="s">
        <v>2168</v>
      </c>
      <c r="G75" s="372"/>
      <c r="H75" s="310"/>
      <c r="J75" s="375"/>
      <c r="K75" s="591">
        <f t="shared" si="1"/>
        <v>0</v>
      </c>
      <c r="L75" s="326"/>
      <c r="M75" s="326"/>
      <c r="N75" s="326"/>
    </row>
    <row r="76" spans="1:14" s="325" customFormat="1" ht="26.25" customHeight="1">
      <c r="A76" s="370">
        <v>4</v>
      </c>
      <c r="B76" s="305" t="s">
        <v>2169</v>
      </c>
      <c r="C76" s="306">
        <v>2</v>
      </c>
      <c r="D76" s="306" t="s">
        <v>77</v>
      </c>
      <c r="E76" s="371"/>
      <c r="F76" s="308" t="s">
        <v>2170</v>
      </c>
      <c r="G76" s="372"/>
      <c r="H76" s="310"/>
      <c r="I76" s="325" t="s">
        <v>2165</v>
      </c>
      <c r="J76" s="375"/>
      <c r="K76" s="591">
        <f t="shared" si="1"/>
        <v>0</v>
      </c>
      <c r="L76" s="326"/>
      <c r="M76" s="326"/>
      <c r="N76" s="326"/>
    </row>
    <row r="77" spans="1:14" s="325" customFormat="1" ht="26.25" customHeight="1">
      <c r="A77" s="370">
        <v>5</v>
      </c>
      <c r="B77" s="305" t="s">
        <v>2171</v>
      </c>
      <c r="C77" s="306">
        <v>2</v>
      </c>
      <c r="D77" s="306" t="s">
        <v>77</v>
      </c>
      <c r="E77" s="371"/>
      <c r="F77" s="308" t="s">
        <v>2172</v>
      </c>
      <c r="G77" s="372"/>
      <c r="H77" s="310"/>
      <c r="I77" s="325" t="s">
        <v>2165</v>
      </c>
      <c r="J77" s="375"/>
      <c r="K77" s="591">
        <f t="shared" si="1"/>
        <v>0</v>
      </c>
      <c r="L77" s="326"/>
      <c r="M77" s="326"/>
      <c r="N77" s="326"/>
    </row>
    <row r="78" spans="1:14" s="325" customFormat="1" ht="26.25" customHeight="1">
      <c r="A78" s="370">
        <v>6</v>
      </c>
      <c r="B78" s="305" t="s">
        <v>2173</v>
      </c>
      <c r="C78" s="306">
        <v>3</v>
      </c>
      <c r="D78" s="306" t="s">
        <v>77</v>
      </c>
      <c r="E78" s="371"/>
      <c r="F78" s="308" t="s">
        <v>2174</v>
      </c>
      <c r="G78" s="372"/>
      <c r="H78" s="310"/>
      <c r="I78" s="325" t="s">
        <v>2165</v>
      </c>
      <c r="J78" s="375"/>
      <c r="K78" s="591">
        <f aca="true" t="shared" si="2" ref="K78:K134">C78*J78</f>
        <v>0</v>
      </c>
      <c r="L78" s="326"/>
      <c r="M78" s="326"/>
      <c r="N78" s="326"/>
    </row>
    <row r="79" spans="1:14" s="325" customFormat="1" ht="26.25" customHeight="1">
      <c r="A79" s="370">
        <v>7</v>
      </c>
      <c r="B79" s="305" t="s">
        <v>2175</v>
      </c>
      <c r="C79" s="306">
        <v>1</v>
      </c>
      <c r="D79" s="306" t="s">
        <v>77</v>
      </c>
      <c r="E79" s="371"/>
      <c r="F79" s="308" t="s">
        <v>2176</v>
      </c>
      <c r="G79" s="372"/>
      <c r="H79" s="310"/>
      <c r="I79" s="325" t="s">
        <v>2165</v>
      </c>
      <c r="J79" s="375"/>
      <c r="K79" s="591">
        <f t="shared" si="2"/>
        <v>0</v>
      </c>
      <c r="L79" s="326"/>
      <c r="M79" s="326"/>
      <c r="N79" s="326"/>
    </row>
    <row r="80" spans="1:14" s="325" customFormat="1" ht="26.25" customHeight="1">
      <c r="A80" s="370">
        <v>8</v>
      </c>
      <c r="B80" s="305" t="s">
        <v>2177</v>
      </c>
      <c r="C80" s="306">
        <v>2</v>
      </c>
      <c r="D80" s="306" t="s">
        <v>77</v>
      </c>
      <c r="E80" s="371"/>
      <c r="F80" s="308" t="s">
        <v>2178</v>
      </c>
      <c r="G80" s="372"/>
      <c r="H80" s="310"/>
      <c r="I80" s="325" t="s">
        <v>2165</v>
      </c>
      <c r="J80" s="375"/>
      <c r="K80" s="591">
        <f t="shared" si="2"/>
        <v>0</v>
      </c>
      <c r="L80" s="326"/>
      <c r="M80" s="326"/>
      <c r="N80" s="326"/>
    </row>
    <row r="81" spans="1:14" s="325" customFormat="1" ht="26.25" customHeight="1">
      <c r="A81" s="370">
        <v>9</v>
      </c>
      <c r="B81" s="305" t="s">
        <v>2179</v>
      </c>
      <c r="C81" s="306">
        <v>1</v>
      </c>
      <c r="D81" s="306" t="s">
        <v>77</v>
      </c>
      <c r="E81" s="371"/>
      <c r="F81" s="308" t="s">
        <v>2180</v>
      </c>
      <c r="G81" s="372"/>
      <c r="H81" s="310"/>
      <c r="I81" s="325" t="s">
        <v>2165</v>
      </c>
      <c r="J81" s="375"/>
      <c r="K81" s="591">
        <f t="shared" si="2"/>
        <v>0</v>
      </c>
      <c r="L81" s="326"/>
      <c r="M81" s="326"/>
      <c r="N81" s="326"/>
    </row>
    <row r="82" spans="1:14" s="325" customFormat="1" ht="33.75" customHeight="1">
      <c r="A82" s="370">
        <v>10</v>
      </c>
      <c r="B82" s="305" t="s">
        <v>2181</v>
      </c>
      <c r="C82" s="306">
        <v>2</v>
      </c>
      <c r="D82" s="306" t="s">
        <v>77</v>
      </c>
      <c r="E82" s="371"/>
      <c r="F82" s="308" t="s">
        <v>2182</v>
      </c>
      <c r="G82" s="308" t="s">
        <v>2183</v>
      </c>
      <c r="H82" s="310"/>
      <c r="I82" s="325" t="s">
        <v>2184</v>
      </c>
      <c r="J82" s="375"/>
      <c r="K82" s="591">
        <f t="shared" si="2"/>
        <v>0</v>
      </c>
      <c r="L82" s="326"/>
      <c r="M82" s="326"/>
      <c r="N82" s="326"/>
    </row>
    <row r="83" spans="1:11" s="295" customFormat="1" ht="25.5">
      <c r="A83" s="370">
        <v>11</v>
      </c>
      <c r="B83" s="374" t="s">
        <v>2185</v>
      </c>
      <c r="C83" s="298">
        <v>1</v>
      </c>
      <c r="D83" s="322" t="s">
        <v>77</v>
      </c>
      <c r="E83" s="299"/>
      <c r="F83" s="333" t="s">
        <v>2186</v>
      </c>
      <c r="G83" s="316"/>
      <c r="H83" s="302"/>
      <c r="I83" s="295" t="s">
        <v>2030</v>
      </c>
      <c r="J83" s="590"/>
      <c r="K83" s="591">
        <f t="shared" si="2"/>
        <v>0</v>
      </c>
    </row>
    <row r="84" spans="1:11" ht="32.25" customHeight="1">
      <c r="A84" s="370">
        <v>12</v>
      </c>
      <c r="B84" s="319" t="s">
        <v>2187</v>
      </c>
      <c r="C84" s="298">
        <v>2</v>
      </c>
      <c r="D84" s="355" t="s">
        <v>77</v>
      </c>
      <c r="E84" s="299"/>
      <c r="F84" s="333" t="s">
        <v>2188</v>
      </c>
      <c r="G84" s="316"/>
      <c r="H84" s="302"/>
      <c r="I84" s="295" t="s">
        <v>2030</v>
      </c>
      <c r="J84" s="590"/>
      <c r="K84" s="591">
        <f t="shared" si="2"/>
        <v>0</v>
      </c>
    </row>
    <row r="85" spans="1:11" s="295" customFormat="1" ht="27.75" customHeight="1">
      <c r="A85" s="370">
        <v>13</v>
      </c>
      <c r="B85" s="314" t="s">
        <v>2189</v>
      </c>
      <c r="C85" s="298">
        <v>1</v>
      </c>
      <c r="D85" s="322" t="s">
        <v>77</v>
      </c>
      <c r="E85" s="299"/>
      <c r="F85" s="333" t="s">
        <v>2190</v>
      </c>
      <c r="G85" s="316"/>
      <c r="H85" s="302"/>
      <c r="I85" s="295" t="s">
        <v>2030</v>
      </c>
      <c r="J85" s="590"/>
      <c r="K85" s="591">
        <f t="shared" si="2"/>
        <v>0</v>
      </c>
    </row>
    <row r="86" ht="15">
      <c r="K86" s="591"/>
    </row>
    <row r="87" spans="1:14" s="325" customFormat="1" ht="18" customHeight="1">
      <c r="A87" s="304" t="s">
        <v>2191</v>
      </c>
      <c r="B87" s="305"/>
      <c r="C87" s="306"/>
      <c r="D87" s="306"/>
      <c r="E87" s="307"/>
      <c r="F87" s="308"/>
      <c r="G87" s="309"/>
      <c r="H87" s="310"/>
      <c r="J87" s="308"/>
      <c r="K87" s="591"/>
      <c r="L87" s="326"/>
      <c r="M87" s="326"/>
      <c r="N87" s="326"/>
    </row>
    <row r="88" spans="1:14" s="325" customFormat="1" ht="30.75" customHeight="1">
      <c r="A88" s="307" t="s">
        <v>137</v>
      </c>
      <c r="B88" s="305" t="s">
        <v>2192</v>
      </c>
      <c r="C88" s="306">
        <v>2</v>
      </c>
      <c r="D88" s="306" t="s">
        <v>77</v>
      </c>
      <c r="E88" s="371"/>
      <c r="F88" s="308" t="s">
        <v>2193</v>
      </c>
      <c r="G88" s="375"/>
      <c r="H88" s="310"/>
      <c r="I88" s="325" t="s">
        <v>2184</v>
      </c>
      <c r="J88" s="375"/>
      <c r="K88" s="591">
        <f t="shared" si="2"/>
        <v>0</v>
      </c>
      <c r="L88" s="326"/>
      <c r="M88" s="326"/>
      <c r="N88" s="326"/>
    </row>
    <row r="89" spans="1:14" s="325" customFormat="1" ht="48" customHeight="1">
      <c r="A89" s="307" t="s">
        <v>140</v>
      </c>
      <c r="B89" s="305" t="s">
        <v>2192</v>
      </c>
      <c r="C89" s="306">
        <v>1</v>
      </c>
      <c r="D89" s="306" t="s">
        <v>77</v>
      </c>
      <c r="E89" s="371" t="s">
        <v>2126</v>
      </c>
      <c r="F89" s="308" t="s">
        <v>2194</v>
      </c>
      <c r="G89" s="375" t="s">
        <v>2195</v>
      </c>
      <c r="H89" s="310"/>
      <c r="I89" s="325" t="s">
        <v>2184</v>
      </c>
      <c r="J89" s="375"/>
      <c r="K89" s="591">
        <f t="shared" si="2"/>
        <v>0</v>
      </c>
      <c r="L89" s="326"/>
      <c r="M89" s="326"/>
      <c r="N89" s="326"/>
    </row>
    <row r="90" spans="1:14" s="380" customFormat="1" ht="31.5" customHeight="1">
      <c r="A90" s="338" t="s">
        <v>208</v>
      </c>
      <c r="B90" s="305" t="s">
        <v>2192</v>
      </c>
      <c r="C90" s="298">
        <v>1</v>
      </c>
      <c r="D90" s="315" t="s">
        <v>77</v>
      </c>
      <c r="E90" s="376"/>
      <c r="F90" s="377" t="s">
        <v>2196</v>
      </c>
      <c r="G90" s="378"/>
      <c r="H90" s="310"/>
      <c r="I90" s="325" t="s">
        <v>2184</v>
      </c>
      <c r="J90" s="375"/>
      <c r="K90" s="591">
        <f t="shared" si="2"/>
        <v>0</v>
      </c>
      <c r="L90" s="379"/>
      <c r="M90" s="379"/>
      <c r="N90" s="379"/>
    </row>
    <row r="91" spans="1:11" s="354" customFormat="1" ht="30.6" customHeight="1">
      <c r="A91" s="338" t="s">
        <v>209</v>
      </c>
      <c r="B91" s="314" t="s">
        <v>2197</v>
      </c>
      <c r="C91" s="298">
        <v>1</v>
      </c>
      <c r="D91" s="315" t="s">
        <v>77</v>
      </c>
      <c r="E91" s="299" t="s">
        <v>2126</v>
      </c>
      <c r="F91" s="333" t="s">
        <v>2198</v>
      </c>
      <c r="G91" s="381" t="s">
        <v>2199</v>
      </c>
      <c r="H91" s="302"/>
      <c r="I91" s="354" t="s">
        <v>507</v>
      </c>
      <c r="J91" s="590"/>
      <c r="K91" s="591">
        <f t="shared" si="2"/>
        <v>0</v>
      </c>
    </row>
    <row r="92" ht="15">
      <c r="K92" s="591"/>
    </row>
    <row r="93" spans="1:11" s="367" customFormat="1" ht="15.75">
      <c r="A93" s="382" t="s">
        <v>2200</v>
      </c>
      <c r="B93" s="361"/>
      <c r="C93" s="361"/>
      <c r="D93" s="362"/>
      <c r="E93" s="362"/>
      <c r="F93" s="363"/>
      <c r="G93" s="364" t="s">
        <v>2126</v>
      </c>
      <c r="H93" s="365"/>
      <c r="I93" s="366" t="s">
        <v>2126</v>
      </c>
      <c r="J93" s="365"/>
      <c r="K93" s="591"/>
    </row>
    <row r="94" spans="1:11" s="317" customFormat="1" ht="91.5" customHeight="1">
      <c r="A94" s="313" t="s">
        <v>2201</v>
      </c>
      <c r="B94" s="314" t="s">
        <v>2202</v>
      </c>
      <c r="C94" s="298">
        <v>1</v>
      </c>
      <c r="D94" s="315" t="s">
        <v>77</v>
      </c>
      <c r="E94" s="299" t="s">
        <v>2126</v>
      </c>
      <c r="F94" s="300" t="s">
        <v>2203</v>
      </c>
      <c r="G94" s="383"/>
      <c r="H94" s="302"/>
      <c r="I94" s="295" t="s">
        <v>2030</v>
      </c>
      <c r="J94" s="590"/>
      <c r="K94" s="591">
        <f t="shared" si="2"/>
        <v>0</v>
      </c>
    </row>
    <row r="95" spans="1:11" s="47" customFormat="1" ht="27.75" customHeight="1">
      <c r="A95" s="338"/>
      <c r="B95" s="314" t="s">
        <v>2204</v>
      </c>
      <c r="C95" s="298">
        <v>1</v>
      </c>
      <c r="D95" s="315" t="s">
        <v>77</v>
      </c>
      <c r="E95" s="299" t="s">
        <v>2126</v>
      </c>
      <c r="F95" s="300" t="s">
        <v>2205</v>
      </c>
      <c r="G95" s="316"/>
      <c r="H95" s="302"/>
      <c r="I95" s="295" t="s">
        <v>507</v>
      </c>
      <c r="J95" s="590"/>
      <c r="K95" s="591">
        <f t="shared" si="2"/>
        <v>0</v>
      </c>
    </row>
    <row r="96" spans="1:11" s="295" customFormat="1" ht="15">
      <c r="A96" s="296"/>
      <c r="B96" s="297"/>
      <c r="C96" s="298"/>
      <c r="D96" s="299"/>
      <c r="E96" s="299"/>
      <c r="F96" s="300"/>
      <c r="G96" s="301"/>
      <c r="H96" s="302"/>
      <c r="J96" s="303"/>
      <c r="K96" s="591"/>
    </row>
    <row r="97" spans="1:11" s="367" customFormat="1" ht="15.75">
      <c r="A97" s="361" t="s">
        <v>2206</v>
      </c>
      <c r="B97" s="361"/>
      <c r="C97" s="361"/>
      <c r="D97" s="362"/>
      <c r="E97" s="362"/>
      <c r="F97" s="369" t="s">
        <v>2126</v>
      </c>
      <c r="G97" s="364" t="s">
        <v>2126</v>
      </c>
      <c r="H97" s="365"/>
      <c r="I97" s="366" t="s">
        <v>2126</v>
      </c>
      <c r="J97" s="365"/>
      <c r="K97" s="591"/>
    </row>
    <row r="98" spans="1:11" s="295" customFormat="1" ht="15">
      <c r="A98" s="384"/>
      <c r="B98" s="297"/>
      <c r="C98" s="298"/>
      <c r="D98" s="299"/>
      <c r="E98" s="299"/>
      <c r="F98" s="300"/>
      <c r="G98" s="301"/>
      <c r="H98" s="302"/>
      <c r="J98" s="303"/>
      <c r="K98" s="591"/>
    </row>
    <row r="99" spans="1:11" ht="20.1" customHeight="1">
      <c r="A99" s="384">
        <v>1</v>
      </c>
      <c r="B99" s="314" t="s">
        <v>2207</v>
      </c>
      <c r="C99" s="298">
        <v>1770</v>
      </c>
      <c r="D99" s="315" t="s">
        <v>15</v>
      </c>
      <c r="E99" s="299" t="s">
        <v>2126</v>
      </c>
      <c r="F99" s="333" t="s">
        <v>2208</v>
      </c>
      <c r="G99" s="385"/>
      <c r="H99" s="302"/>
      <c r="I99" s="295" t="s">
        <v>2030</v>
      </c>
      <c r="J99" s="590"/>
      <c r="K99" s="591">
        <f t="shared" si="2"/>
        <v>0</v>
      </c>
    </row>
    <row r="100" spans="1:11" ht="20.1" customHeight="1">
      <c r="A100" s="384">
        <v>2</v>
      </c>
      <c r="B100" s="314" t="s">
        <v>2209</v>
      </c>
      <c r="C100" s="298">
        <v>440</v>
      </c>
      <c r="D100" s="315" t="s">
        <v>15</v>
      </c>
      <c r="E100" s="299" t="s">
        <v>2126</v>
      </c>
      <c r="F100" s="333" t="s">
        <v>2210</v>
      </c>
      <c r="G100" s="385"/>
      <c r="H100" s="302"/>
      <c r="I100" s="295" t="s">
        <v>2030</v>
      </c>
      <c r="J100" s="590"/>
      <c r="K100" s="591">
        <f t="shared" si="2"/>
        <v>0</v>
      </c>
    </row>
    <row r="101" spans="1:11" ht="20.1" customHeight="1">
      <c r="A101" s="384">
        <v>3</v>
      </c>
      <c r="B101" s="314" t="s">
        <v>2211</v>
      </c>
      <c r="C101" s="298">
        <v>1190</v>
      </c>
      <c r="D101" s="315" t="s">
        <v>15</v>
      </c>
      <c r="E101" s="299" t="s">
        <v>2126</v>
      </c>
      <c r="F101" s="333" t="s">
        <v>2212</v>
      </c>
      <c r="G101" s="385"/>
      <c r="H101" s="302"/>
      <c r="I101" s="295" t="s">
        <v>2030</v>
      </c>
      <c r="J101" s="590"/>
      <c r="K101" s="591">
        <f t="shared" si="2"/>
        <v>0</v>
      </c>
    </row>
    <row r="102" spans="1:11" ht="20.1" customHeight="1">
      <c r="A102" s="384">
        <v>4</v>
      </c>
      <c r="B102" s="314" t="s">
        <v>2213</v>
      </c>
      <c r="C102" s="298">
        <v>100</v>
      </c>
      <c r="D102" s="315" t="s">
        <v>15</v>
      </c>
      <c r="E102" s="299" t="s">
        <v>2126</v>
      </c>
      <c r="F102" s="333" t="s">
        <v>2214</v>
      </c>
      <c r="G102" s="385"/>
      <c r="H102" s="302"/>
      <c r="I102" s="295" t="s">
        <v>2030</v>
      </c>
      <c r="J102" s="590"/>
      <c r="K102" s="591">
        <f t="shared" si="2"/>
        <v>0</v>
      </c>
    </row>
    <row r="103" spans="1:11" ht="20.1" customHeight="1">
      <c r="A103" s="384">
        <v>5</v>
      </c>
      <c r="B103" s="314" t="s">
        <v>2215</v>
      </c>
      <c r="C103" s="298">
        <v>50</v>
      </c>
      <c r="D103" s="315" t="s">
        <v>15</v>
      </c>
      <c r="E103" s="299" t="s">
        <v>2126</v>
      </c>
      <c r="F103" s="333" t="s">
        <v>2216</v>
      </c>
      <c r="G103" s="385"/>
      <c r="H103" s="302"/>
      <c r="I103" s="295" t="s">
        <v>2030</v>
      </c>
      <c r="J103" s="590"/>
      <c r="K103" s="591">
        <f t="shared" si="2"/>
        <v>0</v>
      </c>
    </row>
    <row r="104" spans="1:11" ht="20.1" customHeight="1">
      <c r="A104" s="384">
        <v>6</v>
      </c>
      <c r="B104" s="314" t="s">
        <v>2217</v>
      </c>
      <c r="C104" s="298">
        <v>1110</v>
      </c>
      <c r="D104" s="315" t="s">
        <v>15</v>
      </c>
      <c r="E104" s="299" t="s">
        <v>2126</v>
      </c>
      <c r="F104" s="333" t="s">
        <v>2218</v>
      </c>
      <c r="G104" s="385"/>
      <c r="H104" s="302"/>
      <c r="I104" s="295" t="s">
        <v>2030</v>
      </c>
      <c r="J104" s="590"/>
      <c r="K104" s="591">
        <f t="shared" si="2"/>
        <v>0</v>
      </c>
    </row>
    <row r="105" spans="1:11" ht="20.1" customHeight="1">
      <c r="A105" s="384">
        <v>7</v>
      </c>
      <c r="B105" s="314" t="s">
        <v>2219</v>
      </c>
      <c r="C105" s="298">
        <v>75</v>
      </c>
      <c r="D105" s="315" t="s">
        <v>15</v>
      </c>
      <c r="E105" s="299" t="s">
        <v>2126</v>
      </c>
      <c r="F105" s="333" t="s">
        <v>2220</v>
      </c>
      <c r="G105" s="385"/>
      <c r="H105" s="302"/>
      <c r="I105" s="295" t="s">
        <v>2030</v>
      </c>
      <c r="J105" s="590"/>
      <c r="K105" s="591">
        <f t="shared" si="2"/>
        <v>0</v>
      </c>
    </row>
    <row r="106" spans="1:11" ht="20.1" customHeight="1">
      <c r="A106" s="384">
        <v>8</v>
      </c>
      <c r="B106" s="314" t="s">
        <v>2221</v>
      </c>
      <c r="C106" s="298">
        <v>900</v>
      </c>
      <c r="D106" s="315" t="s">
        <v>15</v>
      </c>
      <c r="E106" s="299" t="s">
        <v>2126</v>
      </c>
      <c r="F106" s="333" t="s">
        <v>2222</v>
      </c>
      <c r="G106" s="385"/>
      <c r="H106" s="302"/>
      <c r="I106" s="295" t="s">
        <v>2030</v>
      </c>
      <c r="J106" s="590"/>
      <c r="K106" s="591">
        <f t="shared" si="2"/>
        <v>0</v>
      </c>
    </row>
    <row r="107" spans="1:11" s="387" customFormat="1" ht="20.1" customHeight="1">
      <c r="A107" s="384">
        <v>9</v>
      </c>
      <c r="B107" s="314" t="s">
        <v>2223</v>
      </c>
      <c r="C107" s="298">
        <v>85</v>
      </c>
      <c r="D107" s="322" t="s">
        <v>15</v>
      </c>
      <c r="E107" s="343" t="s">
        <v>2126</v>
      </c>
      <c r="F107" s="333" t="s">
        <v>2224</v>
      </c>
      <c r="G107" s="383"/>
      <c r="H107" s="302"/>
      <c r="I107" s="386" t="s">
        <v>2225</v>
      </c>
      <c r="J107" s="592"/>
      <c r="K107" s="591">
        <f t="shared" si="2"/>
        <v>0</v>
      </c>
    </row>
    <row r="108" spans="1:11" s="391" customFormat="1" ht="20.1" customHeight="1">
      <c r="A108" s="384">
        <v>10</v>
      </c>
      <c r="B108" s="388" t="s">
        <v>2226</v>
      </c>
      <c r="C108" s="389">
        <v>55</v>
      </c>
      <c r="D108" s="389" t="s">
        <v>15</v>
      </c>
      <c r="E108" s="371"/>
      <c r="F108" s="308" t="s">
        <v>2227</v>
      </c>
      <c r="G108" s="390"/>
      <c r="H108" s="310"/>
      <c r="I108" s="386" t="s">
        <v>2225</v>
      </c>
      <c r="J108" s="592"/>
      <c r="K108" s="591">
        <f t="shared" si="2"/>
        <v>0</v>
      </c>
    </row>
    <row r="109" spans="1:11" s="387" customFormat="1" ht="30" customHeight="1">
      <c r="A109" s="384">
        <v>11</v>
      </c>
      <c r="B109" s="314" t="s">
        <v>2228</v>
      </c>
      <c r="C109" s="298">
        <v>1</v>
      </c>
      <c r="D109" s="322" t="s">
        <v>80</v>
      </c>
      <c r="E109" s="343"/>
      <c r="F109" s="300" t="s">
        <v>2229</v>
      </c>
      <c r="G109" s="383"/>
      <c r="H109" s="310"/>
      <c r="I109" s="386" t="s">
        <v>2225</v>
      </c>
      <c r="J109" s="592"/>
      <c r="K109" s="591">
        <f t="shared" si="2"/>
        <v>0</v>
      </c>
    </row>
    <row r="110" spans="1:11" s="393" customFormat="1" ht="30" customHeight="1">
      <c r="A110" s="384">
        <v>12</v>
      </c>
      <c r="B110" s="392" t="s">
        <v>2230</v>
      </c>
      <c r="C110" s="389">
        <v>110</v>
      </c>
      <c r="D110" s="389" t="s">
        <v>15</v>
      </c>
      <c r="E110" s="371"/>
      <c r="F110" s="308" t="s">
        <v>2231</v>
      </c>
      <c r="G110" s="390"/>
      <c r="H110" s="310"/>
      <c r="I110" s="386" t="s">
        <v>2225</v>
      </c>
      <c r="J110" s="592"/>
      <c r="K110" s="591">
        <f t="shared" si="2"/>
        <v>0</v>
      </c>
    </row>
    <row r="111" spans="1:11" s="393" customFormat="1" ht="31.5" customHeight="1">
      <c r="A111" s="384">
        <v>13</v>
      </c>
      <c r="B111" s="392" t="s">
        <v>2232</v>
      </c>
      <c r="C111" s="389">
        <v>190</v>
      </c>
      <c r="D111" s="389" t="s">
        <v>15</v>
      </c>
      <c r="E111" s="371"/>
      <c r="F111" s="308" t="s">
        <v>2233</v>
      </c>
      <c r="G111" s="390"/>
      <c r="H111" s="310"/>
      <c r="I111" s="386" t="s">
        <v>2225</v>
      </c>
      <c r="J111" s="592"/>
      <c r="K111" s="591">
        <f t="shared" si="2"/>
        <v>0</v>
      </c>
    </row>
    <row r="112" spans="1:11" ht="25.5">
      <c r="A112" s="384">
        <v>15</v>
      </c>
      <c r="B112" s="314" t="s">
        <v>2234</v>
      </c>
      <c r="C112" s="298">
        <v>50</v>
      </c>
      <c r="D112" s="315" t="s">
        <v>15</v>
      </c>
      <c r="E112" s="299"/>
      <c r="F112" s="333" t="s">
        <v>2235</v>
      </c>
      <c r="G112" s="385"/>
      <c r="H112" s="302"/>
      <c r="I112" s="295" t="s">
        <v>2030</v>
      </c>
      <c r="J112" s="590"/>
      <c r="K112" s="591">
        <f t="shared" si="2"/>
        <v>0</v>
      </c>
    </row>
    <row r="113" spans="1:11" ht="25.5">
      <c r="A113" s="384">
        <v>16</v>
      </c>
      <c r="B113" s="314" t="s">
        <v>2236</v>
      </c>
      <c r="C113" s="298">
        <v>190</v>
      </c>
      <c r="D113" s="315" t="s">
        <v>15</v>
      </c>
      <c r="E113" s="299"/>
      <c r="F113" s="333" t="s">
        <v>2237</v>
      </c>
      <c r="G113" s="385"/>
      <c r="H113" s="302"/>
      <c r="I113" s="295" t="s">
        <v>2030</v>
      </c>
      <c r="J113" s="590"/>
      <c r="K113" s="591">
        <f t="shared" si="2"/>
        <v>0</v>
      </c>
    </row>
    <row r="114" spans="1:11" ht="25.5">
      <c r="A114" s="384">
        <v>17</v>
      </c>
      <c r="B114" s="314" t="s">
        <v>2238</v>
      </c>
      <c r="C114" s="298">
        <v>60</v>
      </c>
      <c r="D114" s="315" t="s">
        <v>15</v>
      </c>
      <c r="E114" s="299"/>
      <c r="F114" s="333" t="s">
        <v>2239</v>
      </c>
      <c r="G114" s="385"/>
      <c r="H114" s="302"/>
      <c r="I114" s="295" t="s">
        <v>2030</v>
      </c>
      <c r="J114" s="590"/>
      <c r="K114" s="591">
        <f t="shared" si="2"/>
        <v>0</v>
      </c>
    </row>
    <row r="115" spans="1:11" ht="25.5">
      <c r="A115" s="384">
        <v>18</v>
      </c>
      <c r="B115" s="314" t="s">
        <v>2240</v>
      </c>
      <c r="C115" s="298">
        <v>140</v>
      </c>
      <c r="D115" s="315" t="s">
        <v>15</v>
      </c>
      <c r="E115" s="299"/>
      <c r="F115" s="333" t="s">
        <v>2241</v>
      </c>
      <c r="G115" s="385"/>
      <c r="H115" s="302"/>
      <c r="I115" s="295" t="s">
        <v>2030</v>
      </c>
      <c r="J115" s="590"/>
      <c r="K115" s="591">
        <f t="shared" si="2"/>
        <v>0</v>
      </c>
    </row>
    <row r="116" spans="1:11" ht="25.5">
      <c r="A116" s="384">
        <v>17</v>
      </c>
      <c r="B116" s="314" t="s">
        <v>2242</v>
      </c>
      <c r="C116" s="298">
        <v>30</v>
      </c>
      <c r="D116" s="315" t="s">
        <v>15</v>
      </c>
      <c r="E116" s="299"/>
      <c r="F116" s="333" t="s">
        <v>2243</v>
      </c>
      <c r="G116" s="385"/>
      <c r="H116" s="302"/>
      <c r="I116" s="295" t="s">
        <v>2030</v>
      </c>
      <c r="J116" s="590"/>
      <c r="K116" s="591">
        <f t="shared" si="2"/>
        <v>0</v>
      </c>
    </row>
    <row r="117" spans="1:11" ht="25.5">
      <c r="A117" s="384">
        <v>18</v>
      </c>
      <c r="B117" s="314" t="s">
        <v>2244</v>
      </c>
      <c r="C117" s="298">
        <v>130</v>
      </c>
      <c r="D117" s="315" t="s">
        <v>15</v>
      </c>
      <c r="E117" s="299"/>
      <c r="F117" s="333" t="s">
        <v>2245</v>
      </c>
      <c r="G117" s="385"/>
      <c r="H117" s="302"/>
      <c r="I117" s="295" t="s">
        <v>2030</v>
      </c>
      <c r="J117" s="590"/>
      <c r="K117" s="591">
        <f t="shared" si="2"/>
        <v>0</v>
      </c>
    </row>
    <row r="118" spans="1:12" s="395" customFormat="1" ht="30" customHeight="1">
      <c r="A118" s="384">
        <v>19</v>
      </c>
      <c r="B118" s="314" t="s">
        <v>2246</v>
      </c>
      <c r="C118" s="359">
        <v>8</v>
      </c>
      <c r="D118" s="322" t="s">
        <v>77</v>
      </c>
      <c r="E118" s="371"/>
      <c r="F118" s="308" t="s">
        <v>2247</v>
      </c>
      <c r="G118" s="390"/>
      <c r="H118" s="310"/>
      <c r="I118" s="354" t="s">
        <v>2225</v>
      </c>
      <c r="J118" s="595"/>
      <c r="K118" s="591">
        <f t="shared" si="2"/>
        <v>0</v>
      </c>
      <c r="L118" s="394"/>
    </row>
    <row r="119" spans="1:11" s="395" customFormat="1" ht="30" customHeight="1">
      <c r="A119" s="384">
        <v>20</v>
      </c>
      <c r="B119" s="314" t="s">
        <v>2248</v>
      </c>
      <c r="C119" s="298">
        <v>0.2</v>
      </c>
      <c r="D119" s="322" t="s">
        <v>284</v>
      </c>
      <c r="E119" s="343"/>
      <c r="F119" s="300" t="s">
        <v>2249</v>
      </c>
      <c r="G119" s="383"/>
      <c r="H119" s="302"/>
      <c r="I119" s="354" t="s">
        <v>2225</v>
      </c>
      <c r="J119" s="592"/>
      <c r="K119" s="591">
        <f t="shared" si="2"/>
        <v>0</v>
      </c>
    </row>
    <row r="120" spans="1:15" s="335" customFormat="1" ht="30" customHeight="1">
      <c r="A120" s="384">
        <v>21</v>
      </c>
      <c r="B120" s="314"/>
      <c r="C120" s="298">
        <v>1</v>
      </c>
      <c r="D120" s="322" t="s">
        <v>80</v>
      </c>
      <c r="E120" s="343"/>
      <c r="F120" s="396" t="s">
        <v>2250</v>
      </c>
      <c r="G120" s="383"/>
      <c r="H120" s="302"/>
      <c r="I120" s="354" t="s">
        <v>2225</v>
      </c>
      <c r="J120" s="592"/>
      <c r="K120" s="591">
        <f t="shared" si="2"/>
        <v>0</v>
      </c>
      <c r="L120" s="397"/>
      <c r="M120" s="397"/>
      <c r="N120" s="397"/>
      <c r="O120" s="397"/>
    </row>
    <row r="121" spans="1:15" s="335" customFormat="1" ht="30" customHeight="1">
      <c r="A121" s="384">
        <v>22</v>
      </c>
      <c r="B121" s="314" t="s">
        <v>2251</v>
      </c>
      <c r="C121" s="298">
        <v>1</v>
      </c>
      <c r="D121" s="322" t="s">
        <v>80</v>
      </c>
      <c r="E121" s="343"/>
      <c r="F121" s="300" t="s">
        <v>2252</v>
      </c>
      <c r="G121" s="383"/>
      <c r="H121" s="302"/>
      <c r="I121" s="354" t="s">
        <v>2225</v>
      </c>
      <c r="J121" s="592"/>
      <c r="K121" s="591">
        <f t="shared" si="2"/>
        <v>0</v>
      </c>
      <c r="L121" s="397"/>
      <c r="M121" s="397"/>
      <c r="N121" s="397"/>
      <c r="O121" s="397"/>
    </row>
    <row r="122" spans="1:11" s="335" customFormat="1" ht="15">
      <c r="A122" s="330"/>
      <c r="B122" s="314"/>
      <c r="C122" s="298"/>
      <c r="D122" s="322"/>
      <c r="E122" s="343"/>
      <c r="F122" s="398"/>
      <c r="G122" s="383"/>
      <c r="H122" s="302"/>
      <c r="I122" s="354"/>
      <c r="J122" s="340"/>
      <c r="K122" s="591"/>
    </row>
    <row r="123" spans="1:11" s="404" customFormat="1" ht="18" customHeight="1">
      <c r="A123" s="361" t="s">
        <v>2253</v>
      </c>
      <c r="B123" s="399"/>
      <c r="C123" s="400"/>
      <c r="D123" s="400"/>
      <c r="E123" s="401"/>
      <c r="F123" s="402"/>
      <c r="G123" s="403" t="s">
        <v>2126</v>
      </c>
      <c r="H123" s="303"/>
      <c r="I123" s="334" t="s">
        <v>2126</v>
      </c>
      <c r="J123" s="340"/>
      <c r="K123" s="591"/>
    </row>
    <row r="124" spans="1:11" s="406" customFormat="1" ht="30" customHeight="1">
      <c r="A124" s="384">
        <v>1</v>
      </c>
      <c r="B124" s="388"/>
      <c r="C124" s="389">
        <v>1</v>
      </c>
      <c r="D124" s="389" t="s">
        <v>77</v>
      </c>
      <c r="E124" s="371" t="s">
        <v>2126</v>
      </c>
      <c r="F124" s="308" t="s">
        <v>94</v>
      </c>
      <c r="G124" s="390"/>
      <c r="H124" s="310"/>
      <c r="I124" s="405"/>
      <c r="J124" s="592"/>
      <c r="K124" s="591">
        <f t="shared" si="2"/>
        <v>0</v>
      </c>
    </row>
    <row r="125" spans="1:11" s="406" customFormat="1" ht="30" customHeight="1">
      <c r="A125" s="384">
        <v>2</v>
      </c>
      <c r="B125" s="388"/>
      <c r="C125" s="389">
        <v>1</v>
      </c>
      <c r="D125" s="389" t="s">
        <v>77</v>
      </c>
      <c r="E125" s="371" t="s">
        <v>2126</v>
      </c>
      <c r="F125" s="308" t="s">
        <v>2254</v>
      </c>
      <c r="G125" s="390"/>
      <c r="H125" s="310"/>
      <c r="I125" s="405"/>
      <c r="J125" s="592"/>
      <c r="K125" s="591">
        <f t="shared" si="2"/>
        <v>0</v>
      </c>
    </row>
    <row r="126" spans="1:11" s="404" customFormat="1" ht="25.5" customHeight="1">
      <c r="A126" s="384">
        <v>3</v>
      </c>
      <c r="B126" s="314"/>
      <c r="C126" s="389">
        <v>1</v>
      </c>
      <c r="D126" s="389" t="s">
        <v>77</v>
      </c>
      <c r="E126" s="343" t="s">
        <v>2126</v>
      </c>
      <c r="F126" s="300" t="s">
        <v>2255</v>
      </c>
      <c r="G126" s="383"/>
      <c r="H126" s="302"/>
      <c r="I126" s="334"/>
      <c r="J126" s="592"/>
      <c r="K126" s="591">
        <f t="shared" si="2"/>
        <v>0</v>
      </c>
    </row>
    <row r="127" spans="1:11" s="411" customFormat="1" ht="30" customHeight="1">
      <c r="A127" s="384">
        <v>4</v>
      </c>
      <c r="B127" s="407"/>
      <c r="C127" s="389">
        <v>1</v>
      </c>
      <c r="D127" s="389" t="s">
        <v>77</v>
      </c>
      <c r="E127" s="408"/>
      <c r="F127" s="409" t="s">
        <v>2256</v>
      </c>
      <c r="G127" s="410"/>
      <c r="H127" s="310"/>
      <c r="I127" s="405"/>
      <c r="J127" s="592"/>
      <c r="K127" s="591">
        <f t="shared" si="2"/>
        <v>0</v>
      </c>
    </row>
    <row r="128" spans="1:11" s="411" customFormat="1" ht="25.5" customHeight="1">
      <c r="A128" s="384">
        <v>5</v>
      </c>
      <c r="B128" s="407"/>
      <c r="C128" s="389">
        <v>1</v>
      </c>
      <c r="D128" s="389" t="s">
        <v>77</v>
      </c>
      <c r="E128" s="408"/>
      <c r="F128" s="409" t="s">
        <v>2257</v>
      </c>
      <c r="G128" s="410"/>
      <c r="H128" s="310"/>
      <c r="I128" s="405"/>
      <c r="J128" s="592"/>
      <c r="K128" s="591">
        <f t="shared" si="2"/>
        <v>0</v>
      </c>
    </row>
    <row r="129" spans="1:11" s="411" customFormat="1" ht="30" customHeight="1">
      <c r="A129" s="384">
        <v>6</v>
      </c>
      <c r="B129" s="407"/>
      <c r="C129" s="389">
        <v>1</v>
      </c>
      <c r="D129" s="389" t="s">
        <v>77</v>
      </c>
      <c r="E129" s="408"/>
      <c r="F129" s="409" t="s">
        <v>2258</v>
      </c>
      <c r="G129" s="410"/>
      <c r="H129" s="310"/>
      <c r="I129" s="405"/>
      <c r="J129" s="592"/>
      <c r="K129" s="591">
        <f t="shared" si="2"/>
        <v>0</v>
      </c>
    </row>
    <row r="130" spans="1:11" s="412" customFormat="1" ht="30" customHeight="1">
      <c r="A130" s="384">
        <v>7</v>
      </c>
      <c r="B130" s="388"/>
      <c r="C130" s="389">
        <v>1</v>
      </c>
      <c r="D130" s="389" t="s">
        <v>77</v>
      </c>
      <c r="E130" s="371" t="s">
        <v>2126</v>
      </c>
      <c r="F130" s="308" t="s">
        <v>481</v>
      </c>
      <c r="G130" s="390"/>
      <c r="H130" s="310"/>
      <c r="I130" s="405"/>
      <c r="J130" s="592"/>
      <c r="K130" s="591">
        <f t="shared" si="2"/>
        <v>0</v>
      </c>
    </row>
    <row r="131" spans="1:11" s="411" customFormat="1" ht="30" customHeight="1">
      <c r="A131" s="384">
        <v>8</v>
      </c>
      <c r="B131" s="388"/>
      <c r="C131" s="389">
        <v>1</v>
      </c>
      <c r="D131" s="389" t="s">
        <v>77</v>
      </c>
      <c r="E131" s="371" t="s">
        <v>2126</v>
      </c>
      <c r="F131" s="308" t="s">
        <v>2259</v>
      </c>
      <c r="G131" s="390"/>
      <c r="H131" s="310"/>
      <c r="I131" s="405"/>
      <c r="J131" s="592"/>
      <c r="K131" s="591">
        <f t="shared" si="2"/>
        <v>0</v>
      </c>
    </row>
    <row r="132" spans="1:11" s="412" customFormat="1" ht="23.25" customHeight="1">
      <c r="A132" s="384">
        <v>9</v>
      </c>
      <c r="B132" s="388"/>
      <c r="C132" s="389">
        <v>1</v>
      </c>
      <c r="D132" s="389" t="s">
        <v>77</v>
      </c>
      <c r="E132" s="371" t="s">
        <v>2126</v>
      </c>
      <c r="F132" s="308" t="s">
        <v>2260</v>
      </c>
      <c r="G132" s="390"/>
      <c r="H132" s="310"/>
      <c r="I132" s="405"/>
      <c r="J132" s="592"/>
      <c r="K132" s="591">
        <f t="shared" si="2"/>
        <v>0</v>
      </c>
    </row>
    <row r="133" spans="1:11" s="412" customFormat="1" ht="30" customHeight="1">
      <c r="A133" s="384">
        <v>10</v>
      </c>
      <c r="B133" s="388"/>
      <c r="C133" s="389">
        <v>1</v>
      </c>
      <c r="D133" s="389" t="s">
        <v>77</v>
      </c>
      <c r="E133" s="371" t="s">
        <v>2126</v>
      </c>
      <c r="F133" s="308" t="s">
        <v>2261</v>
      </c>
      <c r="G133" s="390"/>
      <c r="H133" s="310"/>
      <c r="I133" s="405"/>
      <c r="J133" s="592"/>
      <c r="K133" s="591">
        <f t="shared" si="2"/>
        <v>0</v>
      </c>
    </row>
    <row r="134" spans="1:11" s="412" customFormat="1" ht="30" customHeight="1">
      <c r="A134" s="384">
        <v>11</v>
      </c>
      <c r="B134" s="388"/>
      <c r="C134" s="389">
        <v>1</v>
      </c>
      <c r="D134" s="389" t="s">
        <v>77</v>
      </c>
      <c r="E134" s="371" t="s">
        <v>2126</v>
      </c>
      <c r="F134" s="308" t="s">
        <v>2262</v>
      </c>
      <c r="G134" s="390"/>
      <c r="H134" s="310"/>
      <c r="I134" s="405"/>
      <c r="J134" s="592"/>
      <c r="K134" s="591">
        <f t="shared" si="2"/>
        <v>0</v>
      </c>
    </row>
    <row r="135" spans="1:11" s="420" customFormat="1" ht="15">
      <c r="A135" s="413"/>
      <c r="B135" s="414"/>
      <c r="C135" s="415"/>
      <c r="D135" s="415"/>
      <c r="E135" s="415"/>
      <c r="F135" s="416"/>
      <c r="G135" s="417"/>
      <c r="H135" s="418"/>
      <c r="I135" s="419"/>
      <c r="J135" s="419"/>
      <c r="K135" s="589">
        <f>SUM(K4:K134)</f>
        <v>0</v>
      </c>
    </row>
    <row r="136" spans="1:11" s="420" customFormat="1" ht="19.5">
      <c r="A136" s="415"/>
      <c r="B136" s="414"/>
      <c r="C136" s="415"/>
      <c r="D136" s="415"/>
      <c r="E136" s="415"/>
      <c r="F136" s="421" t="s">
        <v>2263</v>
      </c>
      <c r="G136" s="417"/>
      <c r="H136" s="418"/>
      <c r="I136" s="419"/>
      <c r="J136" s="419"/>
      <c r="K136" s="419"/>
    </row>
    <row r="137" spans="1:11" s="420" customFormat="1" ht="13.5" thickBot="1">
      <c r="A137" s="415"/>
      <c r="B137" s="414"/>
      <c r="C137" s="415"/>
      <c r="D137" s="415"/>
      <c r="E137" s="415"/>
      <c r="F137" s="416"/>
      <c r="G137" s="417"/>
      <c r="H137" s="418"/>
      <c r="I137" s="419"/>
      <c r="J137" s="419"/>
      <c r="K137" s="419"/>
    </row>
    <row r="138" spans="1:11" s="420" customFormat="1" ht="25.5" customHeight="1">
      <c r="A138" s="415"/>
      <c r="B138" s="414"/>
      <c r="C138" s="415"/>
      <c r="D138" s="415"/>
      <c r="E138" s="422"/>
      <c r="F138" s="423" t="s">
        <v>2264</v>
      </c>
      <c r="G138" s="424"/>
      <c r="H138" s="425"/>
      <c r="I138" s="419"/>
      <c r="K138" s="419"/>
    </row>
    <row r="139" spans="1:11" s="431" customFormat="1" ht="27.75" customHeight="1">
      <c r="A139" s="415"/>
      <c r="B139" s="414"/>
      <c r="C139" s="415"/>
      <c r="D139" s="426"/>
      <c r="E139" s="427" t="s">
        <v>2030</v>
      </c>
      <c r="F139" s="428" t="s">
        <v>2265</v>
      </c>
      <c r="G139" s="429"/>
      <c r="H139" s="425"/>
      <c r="I139" s="419"/>
      <c r="J139" s="430"/>
      <c r="K139" s="425"/>
    </row>
    <row r="140" spans="1:11" s="420" customFormat="1" ht="25.5" customHeight="1">
      <c r="A140" s="415"/>
      <c r="B140" s="414"/>
      <c r="C140" s="415"/>
      <c r="D140" s="415"/>
      <c r="E140" s="427" t="s">
        <v>2165</v>
      </c>
      <c r="F140" s="432" t="s">
        <v>2266</v>
      </c>
      <c r="G140" s="424"/>
      <c r="H140" s="425"/>
      <c r="I140" s="419"/>
      <c r="K140" s="419"/>
    </row>
    <row r="141" spans="1:11" s="420" customFormat="1" ht="13.5" customHeight="1">
      <c r="A141" s="415"/>
      <c r="B141" s="414"/>
      <c r="C141" s="415"/>
      <c r="D141" s="415"/>
      <c r="E141" s="427" t="s">
        <v>2267</v>
      </c>
      <c r="F141" s="432" t="s">
        <v>2268</v>
      </c>
      <c r="G141" s="424"/>
      <c r="H141" s="425"/>
      <c r="I141" s="419"/>
      <c r="K141" s="419"/>
    </row>
    <row r="142" spans="1:11" s="420" customFormat="1" ht="25.5" customHeight="1">
      <c r="A142" s="415"/>
      <c r="B142" s="414"/>
      <c r="C142" s="415"/>
      <c r="D142" s="415"/>
      <c r="E142" s="427" t="s">
        <v>2269</v>
      </c>
      <c r="F142" s="428" t="s">
        <v>2270</v>
      </c>
      <c r="G142" s="424"/>
      <c r="H142" s="425"/>
      <c r="I142" s="419"/>
      <c r="K142" s="419"/>
    </row>
    <row r="143" spans="1:11" s="420" customFormat="1" ht="25.5" customHeight="1">
      <c r="A143" s="415"/>
      <c r="B143" s="414"/>
      <c r="C143" s="415"/>
      <c r="D143" s="415"/>
      <c r="E143" s="427" t="s">
        <v>2045</v>
      </c>
      <c r="F143" s="428" t="s">
        <v>2271</v>
      </c>
      <c r="G143" s="424"/>
      <c r="H143" s="425"/>
      <c r="I143" s="419"/>
      <c r="K143" s="419"/>
    </row>
    <row r="144" spans="1:11" s="420" customFormat="1" ht="13.5" customHeight="1">
      <c r="A144" s="415"/>
      <c r="B144" s="414"/>
      <c r="C144" s="415"/>
      <c r="D144" s="415"/>
      <c r="E144" s="427" t="s">
        <v>2272</v>
      </c>
      <c r="F144" s="432" t="s">
        <v>2273</v>
      </c>
      <c r="G144" s="424"/>
      <c r="H144" s="425"/>
      <c r="I144" s="419"/>
      <c r="K144" s="419"/>
    </row>
    <row r="145" spans="1:11" s="420" customFormat="1" ht="25.5" customHeight="1">
      <c r="A145" s="415"/>
      <c r="B145" s="414"/>
      <c r="C145" s="415"/>
      <c r="D145" s="415"/>
      <c r="E145" s="427" t="s">
        <v>2274</v>
      </c>
      <c r="F145" s="432" t="s">
        <v>2275</v>
      </c>
      <c r="G145" s="424"/>
      <c r="H145" s="425"/>
      <c r="I145" s="419"/>
      <c r="K145" s="419"/>
    </row>
    <row r="146" spans="1:11" s="420" customFormat="1" ht="25.5" customHeight="1">
      <c r="A146" s="415"/>
      <c r="B146" s="414"/>
      <c r="C146" s="415"/>
      <c r="D146" s="415"/>
      <c r="E146" s="427" t="s">
        <v>131</v>
      </c>
      <c r="F146" s="428" t="s">
        <v>2276</v>
      </c>
      <c r="G146" s="424"/>
      <c r="H146" s="425"/>
      <c r="I146" s="419"/>
      <c r="J146" s="419"/>
      <c r="K146" s="419"/>
    </row>
    <row r="147" spans="1:11" s="431" customFormat="1" ht="13.5" customHeight="1">
      <c r="A147" s="415"/>
      <c r="B147" s="414"/>
      <c r="C147" s="415"/>
      <c r="D147" s="426"/>
      <c r="E147" s="427" t="s">
        <v>507</v>
      </c>
      <c r="F147" s="428" t="s">
        <v>2277</v>
      </c>
      <c r="G147" s="429"/>
      <c r="H147" s="425"/>
      <c r="I147" s="419"/>
      <c r="J147" s="433"/>
      <c r="K147" s="425"/>
    </row>
    <row r="148" spans="1:11" s="420" customFormat="1" ht="21.75" customHeight="1">
      <c r="A148" s="415"/>
      <c r="B148" s="414"/>
      <c r="C148" s="415"/>
      <c r="D148" s="415"/>
      <c r="E148" s="427" t="s">
        <v>2278</v>
      </c>
      <c r="F148" s="428" t="s">
        <v>2279</v>
      </c>
      <c r="G148" s="424"/>
      <c r="H148" s="425"/>
      <c r="I148" s="419"/>
      <c r="J148" s="419"/>
      <c r="K148" s="419"/>
    </row>
    <row r="149" spans="1:11" s="420" customFormat="1" ht="13.5" customHeight="1">
      <c r="A149" s="415"/>
      <c r="B149" s="414"/>
      <c r="C149" s="415"/>
      <c r="D149" s="415"/>
      <c r="E149" s="427" t="s">
        <v>2225</v>
      </c>
      <c r="F149" s="432" t="s">
        <v>2280</v>
      </c>
      <c r="G149" s="424"/>
      <c r="H149" s="425"/>
      <c r="I149" s="419"/>
      <c r="J149" s="419"/>
      <c r="K149" s="419"/>
    </row>
    <row r="150" spans="1:11" s="420" customFormat="1" ht="13.5" customHeight="1">
      <c r="A150" s="415"/>
      <c r="B150" s="414"/>
      <c r="C150" s="415"/>
      <c r="D150" s="415"/>
      <c r="E150" s="427" t="s">
        <v>2184</v>
      </c>
      <c r="F150" s="432" t="s">
        <v>2281</v>
      </c>
      <c r="G150" s="424"/>
      <c r="H150" s="425"/>
      <c r="I150" s="419"/>
      <c r="J150" s="419"/>
      <c r="K150" s="419"/>
    </row>
    <row r="151" spans="1:11" s="420" customFormat="1" ht="13.5" customHeight="1" thickBot="1">
      <c r="A151" s="415"/>
      <c r="B151" s="414"/>
      <c r="C151" s="415"/>
      <c r="D151" s="415"/>
      <c r="E151" s="434" t="s">
        <v>2282</v>
      </c>
      <c r="F151" s="435" t="s">
        <v>508</v>
      </c>
      <c r="G151" s="424"/>
      <c r="H151" s="425"/>
      <c r="I151" s="419"/>
      <c r="J151" s="419"/>
      <c r="K151" s="419"/>
    </row>
    <row r="152" spans="1:10" s="47" customFormat="1" ht="15">
      <c r="A152" s="436"/>
      <c r="B152" s="437"/>
      <c r="D152" s="49"/>
      <c r="E152" s="347"/>
      <c r="F152" s="438"/>
      <c r="G152" s="349"/>
      <c r="H152" s="350"/>
      <c r="I152" s="51"/>
      <c r="J152" s="439"/>
    </row>
  </sheetData>
  <printOptions gridLines="1" horizontalCentered="1"/>
  <pageMargins left="0.4330708661417323" right="0.31496062992125984" top="0.6299212598425197" bottom="0.4330708661417323" header="0.5905511811023623" footer="0.2362204724409449"/>
  <pageSetup fitToHeight="15" fitToWidth="1" horizontalDpi="600" verticalDpi="600" orientation="portrait" paperSize="9" scale="85" r:id="rId1"/>
  <headerFooter alignWithMargins="0">
    <oddFooter>&amp;L&amp;F&amp;R&amp;P/&amp;N</oddFooter>
  </headerFooter>
  <rowBreaks count="1" manualBreakCount="1">
    <brk id="1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1316"/>
  <sheetViews>
    <sheetView showGridLines="0" showZeros="0" workbookViewId="0" topLeftCell="A1">
      <pane ySplit="12" topLeftCell="A322" activePane="bottomLeft" state="frozen"/>
      <selection pane="bottomLeft" activeCell="I349" sqref="I349"/>
    </sheetView>
  </sheetViews>
  <sheetFormatPr defaultColWidth="9.140625" defaultRowHeight="15"/>
  <cols>
    <col min="1" max="1" width="5.421875" style="47" customWidth="1"/>
    <col min="2" max="2" width="5.7109375" style="49" customWidth="1"/>
    <col min="3" max="3" width="11.421875" style="49" customWidth="1"/>
    <col min="4" max="4" width="59.7109375" style="58" customWidth="1"/>
    <col min="5" max="5" width="17.00390625" style="58" customWidth="1"/>
    <col min="6" max="6" width="4.57421875" style="49" customWidth="1"/>
    <col min="7" max="7" width="8.7109375" style="47" customWidth="1"/>
    <col min="8" max="9" width="16.7109375" style="47" customWidth="1"/>
    <col min="10" max="10" width="13.140625" style="47" bestFit="1" customWidth="1"/>
    <col min="11" max="256" width="9.140625" style="47" customWidth="1"/>
    <col min="257" max="257" width="5.421875" style="47" customWidth="1"/>
    <col min="258" max="258" width="5.7109375" style="47" customWidth="1"/>
    <col min="259" max="259" width="11.421875" style="47" customWidth="1"/>
    <col min="260" max="260" width="59.7109375" style="47" customWidth="1"/>
    <col min="261" max="261" width="17.00390625" style="47" customWidth="1"/>
    <col min="262" max="262" width="4.57421875" style="47" customWidth="1"/>
    <col min="263" max="263" width="8.7109375" style="47" customWidth="1"/>
    <col min="264" max="265" width="16.7109375" style="47" customWidth="1"/>
    <col min="266" max="266" width="13.140625" style="47" bestFit="1" customWidth="1"/>
    <col min="267" max="512" width="9.140625" style="47" customWidth="1"/>
    <col min="513" max="513" width="5.421875" style="47" customWidth="1"/>
    <col min="514" max="514" width="5.7109375" style="47" customWidth="1"/>
    <col min="515" max="515" width="11.421875" style="47" customWidth="1"/>
    <col min="516" max="516" width="59.7109375" style="47" customWidth="1"/>
    <col min="517" max="517" width="17.00390625" style="47" customWidth="1"/>
    <col min="518" max="518" width="4.57421875" style="47" customWidth="1"/>
    <col min="519" max="519" width="8.7109375" style="47" customWidth="1"/>
    <col min="520" max="521" width="16.7109375" style="47" customWidth="1"/>
    <col min="522" max="522" width="13.140625" style="47" bestFit="1" customWidth="1"/>
    <col min="523" max="768" width="9.140625" style="47" customWidth="1"/>
    <col min="769" max="769" width="5.421875" style="47" customWidth="1"/>
    <col min="770" max="770" width="5.7109375" style="47" customWidth="1"/>
    <col min="771" max="771" width="11.421875" style="47" customWidth="1"/>
    <col min="772" max="772" width="59.7109375" style="47" customWidth="1"/>
    <col min="773" max="773" width="17.00390625" style="47" customWidth="1"/>
    <col min="774" max="774" width="4.57421875" style="47" customWidth="1"/>
    <col min="775" max="775" width="8.7109375" style="47" customWidth="1"/>
    <col min="776" max="777" width="16.7109375" style="47" customWidth="1"/>
    <col min="778" max="778" width="13.140625" style="47" bestFit="1" customWidth="1"/>
    <col min="779" max="1024" width="9.140625" style="47" customWidth="1"/>
    <col min="1025" max="1025" width="5.421875" style="47" customWidth="1"/>
    <col min="1026" max="1026" width="5.7109375" style="47" customWidth="1"/>
    <col min="1027" max="1027" width="11.421875" style="47" customWidth="1"/>
    <col min="1028" max="1028" width="59.7109375" style="47" customWidth="1"/>
    <col min="1029" max="1029" width="17.00390625" style="47" customWidth="1"/>
    <col min="1030" max="1030" width="4.57421875" style="47" customWidth="1"/>
    <col min="1031" max="1031" width="8.7109375" style="47" customWidth="1"/>
    <col min="1032" max="1033" width="16.7109375" style="47" customWidth="1"/>
    <col min="1034" max="1034" width="13.140625" style="47" bestFit="1" customWidth="1"/>
    <col min="1035" max="1280" width="9.140625" style="47" customWidth="1"/>
    <col min="1281" max="1281" width="5.421875" style="47" customWidth="1"/>
    <col min="1282" max="1282" width="5.7109375" style="47" customWidth="1"/>
    <col min="1283" max="1283" width="11.421875" style="47" customWidth="1"/>
    <col min="1284" max="1284" width="59.7109375" style="47" customWidth="1"/>
    <col min="1285" max="1285" width="17.00390625" style="47" customWidth="1"/>
    <col min="1286" max="1286" width="4.57421875" style="47" customWidth="1"/>
    <col min="1287" max="1287" width="8.7109375" style="47" customWidth="1"/>
    <col min="1288" max="1289" width="16.7109375" style="47" customWidth="1"/>
    <col min="1290" max="1290" width="13.140625" style="47" bestFit="1" customWidth="1"/>
    <col min="1291" max="1536" width="9.140625" style="47" customWidth="1"/>
    <col min="1537" max="1537" width="5.421875" style="47" customWidth="1"/>
    <col min="1538" max="1538" width="5.7109375" style="47" customWidth="1"/>
    <col min="1539" max="1539" width="11.421875" style="47" customWidth="1"/>
    <col min="1540" max="1540" width="59.7109375" style="47" customWidth="1"/>
    <col min="1541" max="1541" width="17.00390625" style="47" customWidth="1"/>
    <col min="1542" max="1542" width="4.57421875" style="47" customWidth="1"/>
    <col min="1543" max="1543" width="8.7109375" style="47" customWidth="1"/>
    <col min="1544" max="1545" width="16.7109375" style="47" customWidth="1"/>
    <col min="1546" max="1546" width="13.140625" style="47" bestFit="1" customWidth="1"/>
    <col min="1547" max="1792" width="9.140625" style="47" customWidth="1"/>
    <col min="1793" max="1793" width="5.421875" style="47" customWidth="1"/>
    <col min="1794" max="1794" width="5.7109375" style="47" customWidth="1"/>
    <col min="1795" max="1795" width="11.421875" style="47" customWidth="1"/>
    <col min="1796" max="1796" width="59.7109375" style="47" customWidth="1"/>
    <col min="1797" max="1797" width="17.00390625" style="47" customWidth="1"/>
    <col min="1798" max="1798" width="4.57421875" style="47" customWidth="1"/>
    <col min="1799" max="1799" width="8.7109375" style="47" customWidth="1"/>
    <col min="1800" max="1801" width="16.7109375" style="47" customWidth="1"/>
    <col min="1802" max="1802" width="13.140625" style="47" bestFit="1" customWidth="1"/>
    <col min="1803" max="2048" width="9.140625" style="47" customWidth="1"/>
    <col min="2049" max="2049" width="5.421875" style="47" customWidth="1"/>
    <col min="2050" max="2050" width="5.7109375" style="47" customWidth="1"/>
    <col min="2051" max="2051" width="11.421875" style="47" customWidth="1"/>
    <col min="2052" max="2052" width="59.7109375" style="47" customWidth="1"/>
    <col min="2053" max="2053" width="17.00390625" style="47" customWidth="1"/>
    <col min="2054" max="2054" width="4.57421875" style="47" customWidth="1"/>
    <col min="2055" max="2055" width="8.7109375" style="47" customWidth="1"/>
    <col min="2056" max="2057" width="16.7109375" style="47" customWidth="1"/>
    <col min="2058" max="2058" width="13.140625" style="47" bestFit="1" customWidth="1"/>
    <col min="2059" max="2304" width="9.140625" style="47" customWidth="1"/>
    <col min="2305" max="2305" width="5.421875" style="47" customWidth="1"/>
    <col min="2306" max="2306" width="5.7109375" style="47" customWidth="1"/>
    <col min="2307" max="2307" width="11.421875" style="47" customWidth="1"/>
    <col min="2308" max="2308" width="59.7109375" style="47" customWidth="1"/>
    <col min="2309" max="2309" width="17.00390625" style="47" customWidth="1"/>
    <col min="2310" max="2310" width="4.57421875" style="47" customWidth="1"/>
    <col min="2311" max="2311" width="8.7109375" style="47" customWidth="1"/>
    <col min="2312" max="2313" width="16.7109375" style="47" customWidth="1"/>
    <col min="2314" max="2314" width="13.140625" style="47" bestFit="1" customWidth="1"/>
    <col min="2315" max="2560" width="9.140625" style="47" customWidth="1"/>
    <col min="2561" max="2561" width="5.421875" style="47" customWidth="1"/>
    <col min="2562" max="2562" width="5.7109375" style="47" customWidth="1"/>
    <col min="2563" max="2563" width="11.421875" style="47" customWidth="1"/>
    <col min="2564" max="2564" width="59.7109375" style="47" customWidth="1"/>
    <col min="2565" max="2565" width="17.00390625" style="47" customWidth="1"/>
    <col min="2566" max="2566" width="4.57421875" style="47" customWidth="1"/>
    <col min="2567" max="2567" width="8.7109375" style="47" customWidth="1"/>
    <col min="2568" max="2569" width="16.7109375" style="47" customWidth="1"/>
    <col min="2570" max="2570" width="13.140625" style="47" bestFit="1" customWidth="1"/>
    <col min="2571" max="2816" width="9.140625" style="47" customWidth="1"/>
    <col min="2817" max="2817" width="5.421875" style="47" customWidth="1"/>
    <col min="2818" max="2818" width="5.7109375" style="47" customWidth="1"/>
    <col min="2819" max="2819" width="11.421875" style="47" customWidth="1"/>
    <col min="2820" max="2820" width="59.7109375" style="47" customWidth="1"/>
    <col min="2821" max="2821" width="17.00390625" style="47" customWidth="1"/>
    <col min="2822" max="2822" width="4.57421875" style="47" customWidth="1"/>
    <col min="2823" max="2823" width="8.7109375" style="47" customWidth="1"/>
    <col min="2824" max="2825" width="16.7109375" style="47" customWidth="1"/>
    <col min="2826" max="2826" width="13.140625" style="47" bestFit="1" customWidth="1"/>
    <col min="2827" max="3072" width="9.140625" style="47" customWidth="1"/>
    <col min="3073" max="3073" width="5.421875" style="47" customWidth="1"/>
    <col min="3074" max="3074" width="5.7109375" style="47" customWidth="1"/>
    <col min="3075" max="3075" width="11.421875" style="47" customWidth="1"/>
    <col min="3076" max="3076" width="59.7109375" style="47" customWidth="1"/>
    <col min="3077" max="3077" width="17.00390625" style="47" customWidth="1"/>
    <col min="3078" max="3078" width="4.57421875" style="47" customWidth="1"/>
    <col min="3079" max="3079" width="8.7109375" style="47" customWidth="1"/>
    <col min="3080" max="3081" width="16.7109375" style="47" customWidth="1"/>
    <col min="3082" max="3082" width="13.140625" style="47" bestFit="1" customWidth="1"/>
    <col min="3083" max="3328" width="9.140625" style="47" customWidth="1"/>
    <col min="3329" max="3329" width="5.421875" style="47" customWidth="1"/>
    <col min="3330" max="3330" width="5.7109375" style="47" customWidth="1"/>
    <col min="3331" max="3331" width="11.421875" style="47" customWidth="1"/>
    <col min="3332" max="3332" width="59.7109375" style="47" customWidth="1"/>
    <col min="3333" max="3333" width="17.00390625" style="47" customWidth="1"/>
    <col min="3334" max="3334" width="4.57421875" style="47" customWidth="1"/>
    <col min="3335" max="3335" width="8.7109375" style="47" customWidth="1"/>
    <col min="3336" max="3337" width="16.7109375" style="47" customWidth="1"/>
    <col min="3338" max="3338" width="13.140625" style="47" bestFit="1" customWidth="1"/>
    <col min="3339" max="3584" width="9.140625" style="47" customWidth="1"/>
    <col min="3585" max="3585" width="5.421875" style="47" customWidth="1"/>
    <col min="3586" max="3586" width="5.7109375" style="47" customWidth="1"/>
    <col min="3587" max="3587" width="11.421875" style="47" customWidth="1"/>
    <col min="3588" max="3588" width="59.7109375" style="47" customWidth="1"/>
    <col min="3589" max="3589" width="17.00390625" style="47" customWidth="1"/>
    <col min="3590" max="3590" width="4.57421875" style="47" customWidth="1"/>
    <col min="3591" max="3591" width="8.7109375" style="47" customWidth="1"/>
    <col min="3592" max="3593" width="16.7109375" style="47" customWidth="1"/>
    <col min="3594" max="3594" width="13.140625" style="47" bestFit="1" customWidth="1"/>
    <col min="3595" max="3840" width="9.140625" style="47" customWidth="1"/>
    <col min="3841" max="3841" width="5.421875" style="47" customWidth="1"/>
    <col min="3842" max="3842" width="5.7109375" style="47" customWidth="1"/>
    <col min="3843" max="3843" width="11.421875" style="47" customWidth="1"/>
    <col min="3844" max="3844" width="59.7109375" style="47" customWidth="1"/>
    <col min="3845" max="3845" width="17.00390625" style="47" customWidth="1"/>
    <col min="3846" max="3846" width="4.57421875" style="47" customWidth="1"/>
    <col min="3847" max="3847" width="8.7109375" style="47" customWidth="1"/>
    <col min="3848" max="3849" width="16.7109375" style="47" customWidth="1"/>
    <col min="3850" max="3850" width="13.140625" style="47" bestFit="1" customWidth="1"/>
    <col min="3851" max="4096" width="9.140625" style="47" customWidth="1"/>
    <col min="4097" max="4097" width="5.421875" style="47" customWidth="1"/>
    <col min="4098" max="4098" width="5.7109375" style="47" customWidth="1"/>
    <col min="4099" max="4099" width="11.421875" style="47" customWidth="1"/>
    <col min="4100" max="4100" width="59.7109375" style="47" customWidth="1"/>
    <col min="4101" max="4101" width="17.00390625" style="47" customWidth="1"/>
    <col min="4102" max="4102" width="4.57421875" style="47" customWidth="1"/>
    <col min="4103" max="4103" width="8.7109375" style="47" customWidth="1"/>
    <col min="4104" max="4105" width="16.7109375" style="47" customWidth="1"/>
    <col min="4106" max="4106" width="13.140625" style="47" bestFit="1" customWidth="1"/>
    <col min="4107" max="4352" width="9.140625" style="47" customWidth="1"/>
    <col min="4353" max="4353" width="5.421875" style="47" customWidth="1"/>
    <col min="4354" max="4354" width="5.7109375" style="47" customWidth="1"/>
    <col min="4355" max="4355" width="11.421875" style="47" customWidth="1"/>
    <col min="4356" max="4356" width="59.7109375" style="47" customWidth="1"/>
    <col min="4357" max="4357" width="17.00390625" style="47" customWidth="1"/>
    <col min="4358" max="4358" width="4.57421875" style="47" customWidth="1"/>
    <col min="4359" max="4359" width="8.7109375" style="47" customWidth="1"/>
    <col min="4360" max="4361" width="16.7109375" style="47" customWidth="1"/>
    <col min="4362" max="4362" width="13.140625" style="47" bestFit="1" customWidth="1"/>
    <col min="4363" max="4608" width="9.140625" style="47" customWidth="1"/>
    <col min="4609" max="4609" width="5.421875" style="47" customWidth="1"/>
    <col min="4610" max="4610" width="5.7109375" style="47" customWidth="1"/>
    <col min="4611" max="4611" width="11.421875" style="47" customWidth="1"/>
    <col min="4612" max="4612" width="59.7109375" style="47" customWidth="1"/>
    <col min="4613" max="4613" width="17.00390625" style="47" customWidth="1"/>
    <col min="4614" max="4614" width="4.57421875" style="47" customWidth="1"/>
    <col min="4615" max="4615" width="8.7109375" style="47" customWidth="1"/>
    <col min="4616" max="4617" width="16.7109375" style="47" customWidth="1"/>
    <col min="4618" max="4618" width="13.140625" style="47" bestFit="1" customWidth="1"/>
    <col min="4619" max="4864" width="9.140625" style="47" customWidth="1"/>
    <col min="4865" max="4865" width="5.421875" style="47" customWidth="1"/>
    <col min="4866" max="4866" width="5.7109375" style="47" customWidth="1"/>
    <col min="4867" max="4867" width="11.421875" style="47" customWidth="1"/>
    <col min="4868" max="4868" width="59.7109375" style="47" customWidth="1"/>
    <col min="4869" max="4869" width="17.00390625" style="47" customWidth="1"/>
    <col min="4870" max="4870" width="4.57421875" style="47" customWidth="1"/>
    <col min="4871" max="4871" width="8.7109375" style="47" customWidth="1"/>
    <col min="4872" max="4873" width="16.7109375" style="47" customWidth="1"/>
    <col min="4874" max="4874" width="13.140625" style="47" bestFit="1" customWidth="1"/>
    <col min="4875" max="5120" width="9.140625" style="47" customWidth="1"/>
    <col min="5121" max="5121" width="5.421875" style="47" customWidth="1"/>
    <col min="5122" max="5122" width="5.7109375" style="47" customWidth="1"/>
    <col min="5123" max="5123" width="11.421875" style="47" customWidth="1"/>
    <col min="5124" max="5124" width="59.7109375" style="47" customWidth="1"/>
    <col min="5125" max="5125" width="17.00390625" style="47" customWidth="1"/>
    <col min="5126" max="5126" width="4.57421875" style="47" customWidth="1"/>
    <col min="5127" max="5127" width="8.7109375" style="47" customWidth="1"/>
    <col min="5128" max="5129" width="16.7109375" style="47" customWidth="1"/>
    <col min="5130" max="5130" width="13.140625" style="47" bestFit="1" customWidth="1"/>
    <col min="5131" max="5376" width="9.140625" style="47" customWidth="1"/>
    <col min="5377" max="5377" width="5.421875" style="47" customWidth="1"/>
    <col min="5378" max="5378" width="5.7109375" style="47" customWidth="1"/>
    <col min="5379" max="5379" width="11.421875" style="47" customWidth="1"/>
    <col min="5380" max="5380" width="59.7109375" style="47" customWidth="1"/>
    <col min="5381" max="5381" width="17.00390625" style="47" customWidth="1"/>
    <col min="5382" max="5382" width="4.57421875" style="47" customWidth="1"/>
    <col min="5383" max="5383" width="8.7109375" style="47" customWidth="1"/>
    <col min="5384" max="5385" width="16.7109375" style="47" customWidth="1"/>
    <col min="5386" max="5386" width="13.140625" style="47" bestFit="1" customWidth="1"/>
    <col min="5387" max="5632" width="9.140625" style="47" customWidth="1"/>
    <col min="5633" max="5633" width="5.421875" style="47" customWidth="1"/>
    <col min="5634" max="5634" width="5.7109375" style="47" customWidth="1"/>
    <col min="5635" max="5635" width="11.421875" style="47" customWidth="1"/>
    <col min="5636" max="5636" width="59.7109375" style="47" customWidth="1"/>
    <col min="5637" max="5637" width="17.00390625" style="47" customWidth="1"/>
    <col min="5638" max="5638" width="4.57421875" style="47" customWidth="1"/>
    <col min="5639" max="5639" width="8.7109375" style="47" customWidth="1"/>
    <col min="5640" max="5641" width="16.7109375" style="47" customWidth="1"/>
    <col min="5642" max="5642" width="13.140625" style="47" bestFit="1" customWidth="1"/>
    <col min="5643" max="5888" width="9.140625" style="47" customWidth="1"/>
    <col min="5889" max="5889" width="5.421875" style="47" customWidth="1"/>
    <col min="5890" max="5890" width="5.7109375" style="47" customWidth="1"/>
    <col min="5891" max="5891" width="11.421875" style="47" customWidth="1"/>
    <col min="5892" max="5892" width="59.7109375" style="47" customWidth="1"/>
    <col min="5893" max="5893" width="17.00390625" style="47" customWidth="1"/>
    <col min="5894" max="5894" width="4.57421875" style="47" customWidth="1"/>
    <col min="5895" max="5895" width="8.7109375" style="47" customWidth="1"/>
    <col min="5896" max="5897" width="16.7109375" style="47" customWidth="1"/>
    <col min="5898" max="5898" width="13.140625" style="47" bestFit="1" customWidth="1"/>
    <col min="5899" max="6144" width="9.140625" style="47" customWidth="1"/>
    <col min="6145" max="6145" width="5.421875" style="47" customWidth="1"/>
    <col min="6146" max="6146" width="5.7109375" style="47" customWidth="1"/>
    <col min="6147" max="6147" width="11.421875" style="47" customWidth="1"/>
    <col min="6148" max="6148" width="59.7109375" style="47" customWidth="1"/>
    <col min="6149" max="6149" width="17.00390625" style="47" customWidth="1"/>
    <col min="6150" max="6150" width="4.57421875" style="47" customWidth="1"/>
    <col min="6151" max="6151" width="8.7109375" style="47" customWidth="1"/>
    <col min="6152" max="6153" width="16.7109375" style="47" customWidth="1"/>
    <col min="6154" max="6154" width="13.140625" style="47" bestFit="1" customWidth="1"/>
    <col min="6155" max="6400" width="9.140625" style="47" customWidth="1"/>
    <col min="6401" max="6401" width="5.421875" style="47" customWidth="1"/>
    <col min="6402" max="6402" width="5.7109375" style="47" customWidth="1"/>
    <col min="6403" max="6403" width="11.421875" style="47" customWidth="1"/>
    <col min="6404" max="6404" width="59.7109375" style="47" customWidth="1"/>
    <col min="6405" max="6405" width="17.00390625" style="47" customWidth="1"/>
    <col min="6406" max="6406" width="4.57421875" style="47" customWidth="1"/>
    <col min="6407" max="6407" width="8.7109375" style="47" customWidth="1"/>
    <col min="6408" max="6409" width="16.7109375" style="47" customWidth="1"/>
    <col min="6410" max="6410" width="13.140625" style="47" bestFit="1" customWidth="1"/>
    <col min="6411" max="6656" width="9.140625" style="47" customWidth="1"/>
    <col min="6657" max="6657" width="5.421875" style="47" customWidth="1"/>
    <col min="6658" max="6658" width="5.7109375" style="47" customWidth="1"/>
    <col min="6659" max="6659" width="11.421875" style="47" customWidth="1"/>
    <col min="6660" max="6660" width="59.7109375" style="47" customWidth="1"/>
    <col min="6661" max="6661" width="17.00390625" style="47" customWidth="1"/>
    <col min="6662" max="6662" width="4.57421875" style="47" customWidth="1"/>
    <col min="6663" max="6663" width="8.7109375" style="47" customWidth="1"/>
    <col min="6664" max="6665" width="16.7109375" style="47" customWidth="1"/>
    <col min="6666" max="6666" width="13.140625" style="47" bestFit="1" customWidth="1"/>
    <col min="6667" max="6912" width="9.140625" style="47" customWidth="1"/>
    <col min="6913" max="6913" width="5.421875" style="47" customWidth="1"/>
    <col min="6914" max="6914" width="5.7109375" style="47" customWidth="1"/>
    <col min="6915" max="6915" width="11.421875" style="47" customWidth="1"/>
    <col min="6916" max="6916" width="59.7109375" style="47" customWidth="1"/>
    <col min="6917" max="6917" width="17.00390625" style="47" customWidth="1"/>
    <col min="6918" max="6918" width="4.57421875" style="47" customWidth="1"/>
    <col min="6919" max="6919" width="8.7109375" style="47" customWidth="1"/>
    <col min="6920" max="6921" width="16.7109375" style="47" customWidth="1"/>
    <col min="6922" max="6922" width="13.140625" style="47" bestFit="1" customWidth="1"/>
    <col min="6923" max="7168" width="9.140625" style="47" customWidth="1"/>
    <col min="7169" max="7169" width="5.421875" style="47" customWidth="1"/>
    <col min="7170" max="7170" width="5.7109375" style="47" customWidth="1"/>
    <col min="7171" max="7171" width="11.421875" style="47" customWidth="1"/>
    <col min="7172" max="7172" width="59.7109375" style="47" customWidth="1"/>
    <col min="7173" max="7173" width="17.00390625" style="47" customWidth="1"/>
    <col min="7174" max="7174" width="4.57421875" style="47" customWidth="1"/>
    <col min="7175" max="7175" width="8.7109375" style="47" customWidth="1"/>
    <col min="7176" max="7177" width="16.7109375" style="47" customWidth="1"/>
    <col min="7178" max="7178" width="13.140625" style="47" bestFit="1" customWidth="1"/>
    <col min="7179" max="7424" width="9.140625" style="47" customWidth="1"/>
    <col min="7425" max="7425" width="5.421875" style="47" customWidth="1"/>
    <col min="7426" max="7426" width="5.7109375" style="47" customWidth="1"/>
    <col min="7427" max="7427" width="11.421875" style="47" customWidth="1"/>
    <col min="7428" max="7428" width="59.7109375" style="47" customWidth="1"/>
    <col min="7429" max="7429" width="17.00390625" style="47" customWidth="1"/>
    <col min="7430" max="7430" width="4.57421875" style="47" customWidth="1"/>
    <col min="7431" max="7431" width="8.7109375" style="47" customWidth="1"/>
    <col min="7432" max="7433" width="16.7109375" style="47" customWidth="1"/>
    <col min="7434" max="7434" width="13.140625" style="47" bestFit="1" customWidth="1"/>
    <col min="7435" max="7680" width="9.140625" style="47" customWidth="1"/>
    <col min="7681" max="7681" width="5.421875" style="47" customWidth="1"/>
    <col min="7682" max="7682" width="5.7109375" style="47" customWidth="1"/>
    <col min="7683" max="7683" width="11.421875" style="47" customWidth="1"/>
    <col min="7684" max="7684" width="59.7109375" style="47" customWidth="1"/>
    <col min="7685" max="7685" width="17.00390625" style="47" customWidth="1"/>
    <col min="7686" max="7686" width="4.57421875" style="47" customWidth="1"/>
    <col min="7687" max="7687" width="8.7109375" style="47" customWidth="1"/>
    <col min="7688" max="7689" width="16.7109375" style="47" customWidth="1"/>
    <col min="7690" max="7690" width="13.140625" style="47" bestFit="1" customWidth="1"/>
    <col min="7691" max="7936" width="9.140625" style="47" customWidth="1"/>
    <col min="7937" max="7937" width="5.421875" style="47" customWidth="1"/>
    <col min="7938" max="7938" width="5.7109375" style="47" customWidth="1"/>
    <col min="7939" max="7939" width="11.421875" style="47" customWidth="1"/>
    <col min="7940" max="7940" width="59.7109375" style="47" customWidth="1"/>
    <col min="7941" max="7941" width="17.00390625" style="47" customWidth="1"/>
    <col min="7942" max="7942" width="4.57421875" style="47" customWidth="1"/>
    <col min="7943" max="7943" width="8.7109375" style="47" customWidth="1"/>
    <col min="7944" max="7945" width="16.7109375" style="47" customWidth="1"/>
    <col min="7946" max="7946" width="13.140625" style="47" bestFit="1" customWidth="1"/>
    <col min="7947" max="8192" width="9.140625" style="47" customWidth="1"/>
    <col min="8193" max="8193" width="5.421875" style="47" customWidth="1"/>
    <col min="8194" max="8194" width="5.7109375" style="47" customWidth="1"/>
    <col min="8195" max="8195" width="11.421875" style="47" customWidth="1"/>
    <col min="8196" max="8196" width="59.7109375" style="47" customWidth="1"/>
    <col min="8197" max="8197" width="17.00390625" style="47" customWidth="1"/>
    <col min="8198" max="8198" width="4.57421875" style="47" customWidth="1"/>
    <col min="8199" max="8199" width="8.7109375" style="47" customWidth="1"/>
    <col min="8200" max="8201" width="16.7109375" style="47" customWidth="1"/>
    <col min="8202" max="8202" width="13.140625" style="47" bestFit="1" customWidth="1"/>
    <col min="8203" max="8448" width="9.140625" style="47" customWidth="1"/>
    <col min="8449" max="8449" width="5.421875" style="47" customWidth="1"/>
    <col min="8450" max="8450" width="5.7109375" style="47" customWidth="1"/>
    <col min="8451" max="8451" width="11.421875" style="47" customWidth="1"/>
    <col min="8452" max="8452" width="59.7109375" style="47" customWidth="1"/>
    <col min="8453" max="8453" width="17.00390625" style="47" customWidth="1"/>
    <col min="8454" max="8454" width="4.57421875" style="47" customWidth="1"/>
    <col min="8455" max="8455" width="8.7109375" style="47" customWidth="1"/>
    <col min="8456" max="8457" width="16.7109375" style="47" customWidth="1"/>
    <col min="8458" max="8458" width="13.140625" style="47" bestFit="1" customWidth="1"/>
    <col min="8459" max="8704" width="9.140625" style="47" customWidth="1"/>
    <col min="8705" max="8705" width="5.421875" style="47" customWidth="1"/>
    <col min="8706" max="8706" width="5.7109375" style="47" customWidth="1"/>
    <col min="8707" max="8707" width="11.421875" style="47" customWidth="1"/>
    <col min="8708" max="8708" width="59.7109375" style="47" customWidth="1"/>
    <col min="8709" max="8709" width="17.00390625" style="47" customWidth="1"/>
    <col min="8710" max="8710" width="4.57421875" style="47" customWidth="1"/>
    <col min="8711" max="8711" width="8.7109375" style="47" customWidth="1"/>
    <col min="8712" max="8713" width="16.7109375" style="47" customWidth="1"/>
    <col min="8714" max="8714" width="13.140625" style="47" bestFit="1" customWidth="1"/>
    <col min="8715" max="8960" width="9.140625" style="47" customWidth="1"/>
    <col min="8961" max="8961" width="5.421875" style="47" customWidth="1"/>
    <col min="8962" max="8962" width="5.7109375" style="47" customWidth="1"/>
    <col min="8963" max="8963" width="11.421875" style="47" customWidth="1"/>
    <col min="8964" max="8964" width="59.7109375" style="47" customWidth="1"/>
    <col min="8965" max="8965" width="17.00390625" style="47" customWidth="1"/>
    <col min="8966" max="8966" width="4.57421875" style="47" customWidth="1"/>
    <col min="8967" max="8967" width="8.7109375" style="47" customWidth="1"/>
    <col min="8968" max="8969" width="16.7109375" style="47" customWidth="1"/>
    <col min="8970" max="8970" width="13.140625" style="47" bestFit="1" customWidth="1"/>
    <col min="8971" max="9216" width="9.140625" style="47" customWidth="1"/>
    <col min="9217" max="9217" width="5.421875" style="47" customWidth="1"/>
    <col min="9218" max="9218" width="5.7109375" style="47" customWidth="1"/>
    <col min="9219" max="9219" width="11.421875" style="47" customWidth="1"/>
    <col min="9220" max="9220" width="59.7109375" style="47" customWidth="1"/>
    <col min="9221" max="9221" width="17.00390625" style="47" customWidth="1"/>
    <col min="9222" max="9222" width="4.57421875" style="47" customWidth="1"/>
    <col min="9223" max="9223" width="8.7109375" style="47" customWidth="1"/>
    <col min="9224" max="9225" width="16.7109375" style="47" customWidth="1"/>
    <col min="9226" max="9226" width="13.140625" style="47" bestFit="1" customWidth="1"/>
    <col min="9227" max="9472" width="9.140625" style="47" customWidth="1"/>
    <col min="9473" max="9473" width="5.421875" style="47" customWidth="1"/>
    <col min="9474" max="9474" width="5.7109375" style="47" customWidth="1"/>
    <col min="9475" max="9475" width="11.421875" style="47" customWidth="1"/>
    <col min="9476" max="9476" width="59.7109375" style="47" customWidth="1"/>
    <col min="9477" max="9477" width="17.00390625" style="47" customWidth="1"/>
    <col min="9478" max="9478" width="4.57421875" style="47" customWidth="1"/>
    <col min="9479" max="9479" width="8.7109375" style="47" customWidth="1"/>
    <col min="9480" max="9481" width="16.7109375" style="47" customWidth="1"/>
    <col min="9482" max="9482" width="13.140625" style="47" bestFit="1" customWidth="1"/>
    <col min="9483" max="9728" width="9.140625" style="47" customWidth="1"/>
    <col min="9729" max="9729" width="5.421875" style="47" customWidth="1"/>
    <col min="9730" max="9730" width="5.7109375" style="47" customWidth="1"/>
    <col min="9731" max="9731" width="11.421875" style="47" customWidth="1"/>
    <col min="9732" max="9732" width="59.7109375" style="47" customWidth="1"/>
    <col min="9733" max="9733" width="17.00390625" style="47" customWidth="1"/>
    <col min="9734" max="9734" width="4.57421875" style="47" customWidth="1"/>
    <col min="9735" max="9735" width="8.7109375" style="47" customWidth="1"/>
    <col min="9736" max="9737" width="16.7109375" style="47" customWidth="1"/>
    <col min="9738" max="9738" width="13.140625" style="47" bestFit="1" customWidth="1"/>
    <col min="9739" max="9984" width="9.140625" style="47" customWidth="1"/>
    <col min="9985" max="9985" width="5.421875" style="47" customWidth="1"/>
    <col min="9986" max="9986" width="5.7109375" style="47" customWidth="1"/>
    <col min="9987" max="9987" width="11.421875" style="47" customWidth="1"/>
    <col min="9988" max="9988" width="59.7109375" style="47" customWidth="1"/>
    <col min="9989" max="9989" width="17.00390625" style="47" customWidth="1"/>
    <col min="9990" max="9990" width="4.57421875" style="47" customWidth="1"/>
    <col min="9991" max="9991" width="8.7109375" style="47" customWidth="1"/>
    <col min="9992" max="9993" width="16.7109375" style="47" customWidth="1"/>
    <col min="9994" max="9994" width="13.140625" style="47" bestFit="1" customWidth="1"/>
    <col min="9995" max="10240" width="9.140625" style="47" customWidth="1"/>
    <col min="10241" max="10241" width="5.421875" style="47" customWidth="1"/>
    <col min="10242" max="10242" width="5.7109375" style="47" customWidth="1"/>
    <col min="10243" max="10243" width="11.421875" style="47" customWidth="1"/>
    <col min="10244" max="10244" width="59.7109375" style="47" customWidth="1"/>
    <col min="10245" max="10245" width="17.00390625" style="47" customWidth="1"/>
    <col min="10246" max="10246" width="4.57421875" style="47" customWidth="1"/>
    <col min="10247" max="10247" width="8.7109375" style="47" customWidth="1"/>
    <col min="10248" max="10249" width="16.7109375" style="47" customWidth="1"/>
    <col min="10250" max="10250" width="13.140625" style="47" bestFit="1" customWidth="1"/>
    <col min="10251" max="10496" width="9.140625" style="47" customWidth="1"/>
    <col min="10497" max="10497" width="5.421875" style="47" customWidth="1"/>
    <col min="10498" max="10498" width="5.7109375" style="47" customWidth="1"/>
    <col min="10499" max="10499" width="11.421875" style="47" customWidth="1"/>
    <col min="10500" max="10500" width="59.7109375" style="47" customWidth="1"/>
    <col min="10501" max="10501" width="17.00390625" style="47" customWidth="1"/>
    <col min="10502" max="10502" width="4.57421875" style="47" customWidth="1"/>
    <col min="10503" max="10503" width="8.7109375" style="47" customWidth="1"/>
    <col min="10504" max="10505" width="16.7109375" style="47" customWidth="1"/>
    <col min="10506" max="10506" width="13.140625" style="47" bestFit="1" customWidth="1"/>
    <col min="10507" max="10752" width="9.140625" style="47" customWidth="1"/>
    <col min="10753" max="10753" width="5.421875" style="47" customWidth="1"/>
    <col min="10754" max="10754" width="5.7109375" style="47" customWidth="1"/>
    <col min="10755" max="10755" width="11.421875" style="47" customWidth="1"/>
    <col min="10756" max="10756" width="59.7109375" style="47" customWidth="1"/>
    <col min="10757" max="10757" width="17.00390625" style="47" customWidth="1"/>
    <col min="10758" max="10758" width="4.57421875" style="47" customWidth="1"/>
    <col min="10759" max="10759" width="8.7109375" style="47" customWidth="1"/>
    <col min="10760" max="10761" width="16.7109375" style="47" customWidth="1"/>
    <col min="10762" max="10762" width="13.140625" style="47" bestFit="1" customWidth="1"/>
    <col min="10763" max="11008" width="9.140625" style="47" customWidth="1"/>
    <col min="11009" max="11009" width="5.421875" style="47" customWidth="1"/>
    <col min="11010" max="11010" width="5.7109375" style="47" customWidth="1"/>
    <col min="11011" max="11011" width="11.421875" style="47" customWidth="1"/>
    <col min="11012" max="11012" width="59.7109375" style="47" customWidth="1"/>
    <col min="11013" max="11013" width="17.00390625" style="47" customWidth="1"/>
    <col min="11014" max="11014" width="4.57421875" style="47" customWidth="1"/>
    <col min="11015" max="11015" width="8.7109375" style="47" customWidth="1"/>
    <col min="11016" max="11017" width="16.7109375" style="47" customWidth="1"/>
    <col min="11018" max="11018" width="13.140625" style="47" bestFit="1" customWidth="1"/>
    <col min="11019" max="11264" width="9.140625" style="47" customWidth="1"/>
    <col min="11265" max="11265" width="5.421875" style="47" customWidth="1"/>
    <col min="11266" max="11266" width="5.7109375" style="47" customWidth="1"/>
    <col min="11267" max="11267" width="11.421875" style="47" customWidth="1"/>
    <col min="11268" max="11268" width="59.7109375" style="47" customWidth="1"/>
    <col min="11269" max="11269" width="17.00390625" style="47" customWidth="1"/>
    <col min="11270" max="11270" width="4.57421875" style="47" customWidth="1"/>
    <col min="11271" max="11271" width="8.7109375" style="47" customWidth="1"/>
    <col min="11272" max="11273" width="16.7109375" style="47" customWidth="1"/>
    <col min="11274" max="11274" width="13.140625" style="47" bestFit="1" customWidth="1"/>
    <col min="11275" max="11520" width="9.140625" style="47" customWidth="1"/>
    <col min="11521" max="11521" width="5.421875" style="47" customWidth="1"/>
    <col min="11522" max="11522" width="5.7109375" style="47" customWidth="1"/>
    <col min="11523" max="11523" width="11.421875" style="47" customWidth="1"/>
    <col min="11524" max="11524" width="59.7109375" style="47" customWidth="1"/>
    <col min="11525" max="11525" width="17.00390625" style="47" customWidth="1"/>
    <col min="11526" max="11526" width="4.57421875" style="47" customWidth="1"/>
    <col min="11527" max="11527" width="8.7109375" style="47" customWidth="1"/>
    <col min="11528" max="11529" width="16.7109375" style="47" customWidth="1"/>
    <col min="11530" max="11530" width="13.140625" style="47" bestFit="1" customWidth="1"/>
    <col min="11531" max="11776" width="9.140625" style="47" customWidth="1"/>
    <col min="11777" max="11777" width="5.421875" style="47" customWidth="1"/>
    <col min="11778" max="11778" width="5.7109375" style="47" customWidth="1"/>
    <col min="11779" max="11779" width="11.421875" style="47" customWidth="1"/>
    <col min="11780" max="11780" width="59.7109375" style="47" customWidth="1"/>
    <col min="11781" max="11781" width="17.00390625" style="47" customWidth="1"/>
    <col min="11782" max="11782" width="4.57421875" style="47" customWidth="1"/>
    <col min="11783" max="11783" width="8.7109375" style="47" customWidth="1"/>
    <col min="11784" max="11785" width="16.7109375" style="47" customWidth="1"/>
    <col min="11786" max="11786" width="13.140625" style="47" bestFit="1" customWidth="1"/>
    <col min="11787" max="12032" width="9.140625" style="47" customWidth="1"/>
    <col min="12033" max="12033" width="5.421875" style="47" customWidth="1"/>
    <col min="12034" max="12034" width="5.7109375" style="47" customWidth="1"/>
    <col min="12035" max="12035" width="11.421875" style="47" customWidth="1"/>
    <col min="12036" max="12036" width="59.7109375" style="47" customWidth="1"/>
    <col min="12037" max="12037" width="17.00390625" style="47" customWidth="1"/>
    <col min="12038" max="12038" width="4.57421875" style="47" customWidth="1"/>
    <col min="12039" max="12039" width="8.7109375" style="47" customWidth="1"/>
    <col min="12040" max="12041" width="16.7109375" style="47" customWidth="1"/>
    <col min="12042" max="12042" width="13.140625" style="47" bestFit="1" customWidth="1"/>
    <col min="12043" max="12288" width="9.140625" style="47" customWidth="1"/>
    <col min="12289" max="12289" width="5.421875" style="47" customWidth="1"/>
    <col min="12290" max="12290" width="5.7109375" style="47" customWidth="1"/>
    <col min="12291" max="12291" width="11.421875" style="47" customWidth="1"/>
    <col min="12292" max="12292" width="59.7109375" style="47" customWidth="1"/>
    <col min="12293" max="12293" width="17.00390625" style="47" customWidth="1"/>
    <col min="12294" max="12294" width="4.57421875" style="47" customWidth="1"/>
    <col min="12295" max="12295" width="8.7109375" style="47" customWidth="1"/>
    <col min="12296" max="12297" width="16.7109375" style="47" customWidth="1"/>
    <col min="12298" max="12298" width="13.140625" style="47" bestFit="1" customWidth="1"/>
    <col min="12299" max="12544" width="9.140625" style="47" customWidth="1"/>
    <col min="12545" max="12545" width="5.421875" style="47" customWidth="1"/>
    <col min="12546" max="12546" width="5.7109375" style="47" customWidth="1"/>
    <col min="12547" max="12547" width="11.421875" style="47" customWidth="1"/>
    <col min="12548" max="12548" width="59.7109375" style="47" customWidth="1"/>
    <col min="12549" max="12549" width="17.00390625" style="47" customWidth="1"/>
    <col min="12550" max="12550" width="4.57421875" style="47" customWidth="1"/>
    <col min="12551" max="12551" width="8.7109375" style="47" customWidth="1"/>
    <col min="12552" max="12553" width="16.7109375" style="47" customWidth="1"/>
    <col min="12554" max="12554" width="13.140625" style="47" bestFit="1" customWidth="1"/>
    <col min="12555" max="12800" width="9.140625" style="47" customWidth="1"/>
    <col min="12801" max="12801" width="5.421875" style="47" customWidth="1"/>
    <col min="12802" max="12802" width="5.7109375" style="47" customWidth="1"/>
    <col min="12803" max="12803" width="11.421875" style="47" customWidth="1"/>
    <col min="12804" max="12804" width="59.7109375" style="47" customWidth="1"/>
    <col min="12805" max="12805" width="17.00390625" style="47" customWidth="1"/>
    <col min="12806" max="12806" width="4.57421875" style="47" customWidth="1"/>
    <col min="12807" max="12807" width="8.7109375" style="47" customWidth="1"/>
    <col min="12808" max="12809" width="16.7109375" style="47" customWidth="1"/>
    <col min="12810" max="12810" width="13.140625" style="47" bestFit="1" customWidth="1"/>
    <col min="12811" max="13056" width="9.140625" style="47" customWidth="1"/>
    <col min="13057" max="13057" width="5.421875" style="47" customWidth="1"/>
    <col min="13058" max="13058" width="5.7109375" style="47" customWidth="1"/>
    <col min="13059" max="13059" width="11.421875" style="47" customWidth="1"/>
    <col min="13060" max="13060" width="59.7109375" style="47" customWidth="1"/>
    <col min="13061" max="13061" width="17.00390625" style="47" customWidth="1"/>
    <col min="13062" max="13062" width="4.57421875" style="47" customWidth="1"/>
    <col min="13063" max="13063" width="8.7109375" style="47" customWidth="1"/>
    <col min="13064" max="13065" width="16.7109375" style="47" customWidth="1"/>
    <col min="13066" max="13066" width="13.140625" style="47" bestFit="1" customWidth="1"/>
    <col min="13067" max="13312" width="9.140625" style="47" customWidth="1"/>
    <col min="13313" max="13313" width="5.421875" style="47" customWidth="1"/>
    <col min="13314" max="13314" width="5.7109375" style="47" customWidth="1"/>
    <col min="13315" max="13315" width="11.421875" style="47" customWidth="1"/>
    <col min="13316" max="13316" width="59.7109375" style="47" customWidth="1"/>
    <col min="13317" max="13317" width="17.00390625" style="47" customWidth="1"/>
    <col min="13318" max="13318" width="4.57421875" style="47" customWidth="1"/>
    <col min="13319" max="13319" width="8.7109375" style="47" customWidth="1"/>
    <col min="13320" max="13321" width="16.7109375" style="47" customWidth="1"/>
    <col min="13322" max="13322" width="13.140625" style="47" bestFit="1" customWidth="1"/>
    <col min="13323" max="13568" width="9.140625" style="47" customWidth="1"/>
    <col min="13569" max="13569" width="5.421875" style="47" customWidth="1"/>
    <col min="13570" max="13570" width="5.7109375" style="47" customWidth="1"/>
    <col min="13571" max="13571" width="11.421875" style="47" customWidth="1"/>
    <col min="13572" max="13572" width="59.7109375" style="47" customWidth="1"/>
    <col min="13573" max="13573" width="17.00390625" style="47" customWidth="1"/>
    <col min="13574" max="13574" width="4.57421875" style="47" customWidth="1"/>
    <col min="13575" max="13575" width="8.7109375" style="47" customWidth="1"/>
    <col min="13576" max="13577" width="16.7109375" style="47" customWidth="1"/>
    <col min="13578" max="13578" width="13.140625" style="47" bestFit="1" customWidth="1"/>
    <col min="13579" max="13824" width="9.140625" style="47" customWidth="1"/>
    <col min="13825" max="13825" width="5.421875" style="47" customWidth="1"/>
    <col min="13826" max="13826" width="5.7109375" style="47" customWidth="1"/>
    <col min="13827" max="13827" width="11.421875" style="47" customWidth="1"/>
    <col min="13828" max="13828" width="59.7109375" style="47" customWidth="1"/>
    <col min="13829" max="13829" width="17.00390625" style="47" customWidth="1"/>
    <col min="13830" max="13830" width="4.57421875" style="47" customWidth="1"/>
    <col min="13831" max="13831" width="8.7109375" style="47" customWidth="1"/>
    <col min="13832" max="13833" width="16.7109375" style="47" customWidth="1"/>
    <col min="13834" max="13834" width="13.140625" style="47" bestFit="1" customWidth="1"/>
    <col min="13835" max="14080" width="9.140625" style="47" customWidth="1"/>
    <col min="14081" max="14081" width="5.421875" style="47" customWidth="1"/>
    <col min="14082" max="14082" width="5.7109375" style="47" customWidth="1"/>
    <col min="14083" max="14083" width="11.421875" style="47" customWidth="1"/>
    <col min="14084" max="14084" width="59.7109375" style="47" customWidth="1"/>
    <col min="14085" max="14085" width="17.00390625" style="47" customWidth="1"/>
    <col min="14086" max="14086" width="4.57421875" style="47" customWidth="1"/>
    <col min="14087" max="14087" width="8.7109375" style="47" customWidth="1"/>
    <col min="14088" max="14089" width="16.7109375" style="47" customWidth="1"/>
    <col min="14090" max="14090" width="13.140625" style="47" bestFit="1" customWidth="1"/>
    <col min="14091" max="14336" width="9.140625" style="47" customWidth="1"/>
    <col min="14337" max="14337" width="5.421875" style="47" customWidth="1"/>
    <col min="14338" max="14338" width="5.7109375" style="47" customWidth="1"/>
    <col min="14339" max="14339" width="11.421875" style="47" customWidth="1"/>
    <col min="14340" max="14340" width="59.7109375" style="47" customWidth="1"/>
    <col min="14341" max="14341" width="17.00390625" style="47" customWidth="1"/>
    <col min="14342" max="14342" width="4.57421875" style="47" customWidth="1"/>
    <col min="14343" max="14343" width="8.7109375" style="47" customWidth="1"/>
    <col min="14344" max="14345" width="16.7109375" style="47" customWidth="1"/>
    <col min="14346" max="14346" width="13.140625" style="47" bestFit="1" customWidth="1"/>
    <col min="14347" max="14592" width="9.140625" style="47" customWidth="1"/>
    <col min="14593" max="14593" width="5.421875" style="47" customWidth="1"/>
    <col min="14594" max="14594" width="5.7109375" style="47" customWidth="1"/>
    <col min="14595" max="14595" width="11.421875" style="47" customWidth="1"/>
    <col min="14596" max="14596" width="59.7109375" style="47" customWidth="1"/>
    <col min="14597" max="14597" width="17.00390625" style="47" customWidth="1"/>
    <col min="14598" max="14598" width="4.57421875" style="47" customWidth="1"/>
    <col min="14599" max="14599" width="8.7109375" style="47" customWidth="1"/>
    <col min="14600" max="14601" width="16.7109375" style="47" customWidth="1"/>
    <col min="14602" max="14602" width="13.140625" style="47" bestFit="1" customWidth="1"/>
    <col min="14603" max="14848" width="9.140625" style="47" customWidth="1"/>
    <col min="14849" max="14849" width="5.421875" style="47" customWidth="1"/>
    <col min="14850" max="14850" width="5.7109375" style="47" customWidth="1"/>
    <col min="14851" max="14851" width="11.421875" style="47" customWidth="1"/>
    <col min="14852" max="14852" width="59.7109375" style="47" customWidth="1"/>
    <col min="14853" max="14853" width="17.00390625" style="47" customWidth="1"/>
    <col min="14854" max="14854" width="4.57421875" style="47" customWidth="1"/>
    <col min="14855" max="14855" width="8.7109375" style="47" customWidth="1"/>
    <col min="14856" max="14857" width="16.7109375" style="47" customWidth="1"/>
    <col min="14858" max="14858" width="13.140625" style="47" bestFit="1" customWidth="1"/>
    <col min="14859" max="15104" width="9.140625" style="47" customWidth="1"/>
    <col min="15105" max="15105" width="5.421875" style="47" customWidth="1"/>
    <col min="15106" max="15106" width="5.7109375" style="47" customWidth="1"/>
    <col min="15107" max="15107" width="11.421875" style="47" customWidth="1"/>
    <col min="15108" max="15108" width="59.7109375" style="47" customWidth="1"/>
    <col min="15109" max="15109" width="17.00390625" style="47" customWidth="1"/>
    <col min="15110" max="15110" width="4.57421875" style="47" customWidth="1"/>
    <col min="15111" max="15111" width="8.7109375" style="47" customWidth="1"/>
    <col min="15112" max="15113" width="16.7109375" style="47" customWidth="1"/>
    <col min="15114" max="15114" width="13.140625" style="47" bestFit="1" customWidth="1"/>
    <col min="15115" max="15360" width="9.140625" style="47" customWidth="1"/>
    <col min="15361" max="15361" width="5.421875" style="47" customWidth="1"/>
    <col min="15362" max="15362" width="5.7109375" style="47" customWidth="1"/>
    <col min="15363" max="15363" width="11.421875" style="47" customWidth="1"/>
    <col min="15364" max="15364" width="59.7109375" style="47" customWidth="1"/>
    <col min="15365" max="15365" width="17.00390625" style="47" customWidth="1"/>
    <col min="15366" max="15366" width="4.57421875" style="47" customWidth="1"/>
    <col min="15367" max="15367" width="8.7109375" style="47" customWidth="1"/>
    <col min="15368" max="15369" width="16.7109375" style="47" customWidth="1"/>
    <col min="15370" max="15370" width="13.140625" style="47" bestFit="1" customWidth="1"/>
    <col min="15371" max="15616" width="9.140625" style="47" customWidth="1"/>
    <col min="15617" max="15617" width="5.421875" style="47" customWidth="1"/>
    <col min="15618" max="15618" width="5.7109375" style="47" customWidth="1"/>
    <col min="15619" max="15619" width="11.421875" style="47" customWidth="1"/>
    <col min="15620" max="15620" width="59.7109375" style="47" customWidth="1"/>
    <col min="15621" max="15621" width="17.00390625" style="47" customWidth="1"/>
    <col min="15622" max="15622" width="4.57421875" style="47" customWidth="1"/>
    <col min="15623" max="15623" width="8.7109375" style="47" customWidth="1"/>
    <col min="15624" max="15625" width="16.7109375" style="47" customWidth="1"/>
    <col min="15626" max="15626" width="13.140625" style="47" bestFit="1" customWidth="1"/>
    <col min="15627" max="15872" width="9.140625" style="47" customWidth="1"/>
    <col min="15873" max="15873" width="5.421875" style="47" customWidth="1"/>
    <col min="15874" max="15874" width="5.7109375" style="47" customWidth="1"/>
    <col min="15875" max="15875" width="11.421875" style="47" customWidth="1"/>
    <col min="15876" max="15876" width="59.7109375" style="47" customWidth="1"/>
    <col min="15877" max="15877" width="17.00390625" style="47" customWidth="1"/>
    <col min="15878" max="15878" width="4.57421875" style="47" customWidth="1"/>
    <col min="15879" max="15879" width="8.7109375" style="47" customWidth="1"/>
    <col min="15880" max="15881" width="16.7109375" style="47" customWidth="1"/>
    <col min="15882" max="15882" width="13.140625" style="47" bestFit="1" customWidth="1"/>
    <col min="15883" max="16128" width="9.140625" style="47" customWidth="1"/>
    <col min="16129" max="16129" width="5.421875" style="47" customWidth="1"/>
    <col min="16130" max="16130" width="5.7109375" style="47" customWidth="1"/>
    <col min="16131" max="16131" width="11.421875" style="47" customWidth="1"/>
    <col min="16132" max="16132" width="59.7109375" style="47" customWidth="1"/>
    <col min="16133" max="16133" width="17.00390625" style="47" customWidth="1"/>
    <col min="16134" max="16134" width="4.57421875" style="47" customWidth="1"/>
    <col min="16135" max="16135" width="8.7109375" style="47" customWidth="1"/>
    <col min="16136" max="16137" width="16.7109375" style="47" customWidth="1"/>
    <col min="16138" max="16138" width="13.140625" style="47" bestFit="1" customWidth="1"/>
    <col min="16139" max="16384" width="9.140625" style="47" customWidth="1"/>
  </cols>
  <sheetData>
    <row r="1" spans="2:8" ht="23.25">
      <c r="B1" s="52"/>
      <c r="D1" s="53" t="s">
        <v>290</v>
      </c>
      <c r="E1" s="54"/>
      <c r="F1" s="55" t="s">
        <v>291</v>
      </c>
      <c r="H1" s="56" t="s">
        <v>292</v>
      </c>
    </row>
    <row r="2" spans="1:6" ht="15">
      <c r="A2" s="52"/>
      <c r="B2" s="57" t="s">
        <v>293</v>
      </c>
      <c r="E2" s="59"/>
      <c r="F2" s="47"/>
    </row>
    <row r="3" spans="1:6" ht="15">
      <c r="A3" s="52"/>
      <c r="B3" s="57" t="s">
        <v>294</v>
      </c>
      <c r="E3" s="59"/>
      <c r="F3" s="47"/>
    </row>
    <row r="4" spans="1:6" ht="15">
      <c r="A4" s="52"/>
      <c r="B4" s="52" t="s">
        <v>295</v>
      </c>
      <c r="D4" s="58" t="s">
        <v>2283</v>
      </c>
      <c r="E4" s="59"/>
      <c r="F4" s="47"/>
    </row>
    <row r="5" spans="1:9" ht="15">
      <c r="A5" s="52"/>
      <c r="B5" s="52" t="s">
        <v>296</v>
      </c>
      <c r="D5" s="58" t="s">
        <v>2284</v>
      </c>
      <c r="F5" s="61"/>
      <c r="H5" s="59" t="s">
        <v>117</v>
      </c>
      <c r="I5" s="62" t="s">
        <v>2285</v>
      </c>
    </row>
    <row r="6" spans="1:9" ht="15">
      <c r="A6" s="52"/>
      <c r="B6" s="52" t="s">
        <v>297</v>
      </c>
      <c r="D6" s="60" t="s">
        <v>2286</v>
      </c>
      <c r="F6" s="61"/>
      <c r="H6" s="63" t="s">
        <v>298</v>
      </c>
      <c r="I6" s="64">
        <f>I349</f>
        <v>0</v>
      </c>
    </row>
    <row r="7" spans="1:9" ht="15">
      <c r="A7" s="52"/>
      <c r="B7" s="52" t="s">
        <v>299</v>
      </c>
      <c r="D7" s="60" t="s">
        <v>2287</v>
      </c>
      <c r="E7" s="59"/>
      <c r="F7" s="59"/>
      <c r="G7" s="65"/>
      <c r="H7" s="59" t="s">
        <v>300</v>
      </c>
      <c r="I7" s="66">
        <f>I350</f>
        <v>0</v>
      </c>
    </row>
    <row r="8" spans="1:9" ht="15">
      <c r="A8" s="52"/>
      <c r="B8" s="52" t="s">
        <v>301</v>
      </c>
      <c r="D8" s="60" t="s">
        <v>302</v>
      </c>
      <c r="E8" s="59"/>
      <c r="F8" s="59"/>
      <c r="G8" s="65"/>
      <c r="H8" s="67">
        <v>0.21</v>
      </c>
      <c r="I8" s="66">
        <f>I6*H8</f>
        <v>0</v>
      </c>
    </row>
    <row r="9" spans="1:9" ht="15">
      <c r="A9" s="52"/>
      <c r="B9" s="52" t="s">
        <v>303</v>
      </c>
      <c r="D9" s="60"/>
      <c r="E9" s="59"/>
      <c r="F9" s="59"/>
      <c r="G9" s="65"/>
      <c r="H9" s="68"/>
      <c r="I9" s="66"/>
    </row>
    <row r="10" spans="1:9" ht="15">
      <c r="A10" s="52"/>
      <c r="B10" s="52" t="s">
        <v>304</v>
      </c>
      <c r="D10" s="69" t="s">
        <v>2288</v>
      </c>
      <c r="E10" s="59"/>
      <c r="F10" s="59"/>
      <c r="G10" s="65"/>
      <c r="H10" s="70" t="s">
        <v>305</v>
      </c>
      <c r="I10" s="71">
        <f>SUM(I6+I8)</f>
        <v>0</v>
      </c>
    </row>
    <row r="11" spans="1:9" ht="13.5" thickBot="1">
      <c r="A11" s="52"/>
      <c r="B11" s="52" t="s">
        <v>306</v>
      </c>
      <c r="D11" s="58" t="s">
        <v>307</v>
      </c>
      <c r="E11" s="59"/>
      <c r="F11" s="59"/>
      <c r="G11" s="65"/>
      <c r="H11" s="70"/>
      <c r="I11" s="71"/>
    </row>
    <row r="12" spans="1:10" ht="13.5" thickBot="1">
      <c r="A12" s="72" t="s">
        <v>308</v>
      </c>
      <c r="B12" s="72" t="s">
        <v>120</v>
      </c>
      <c r="C12" s="73" t="s">
        <v>121</v>
      </c>
      <c r="D12" s="74" t="s">
        <v>309</v>
      </c>
      <c r="E12" s="73" t="s">
        <v>310</v>
      </c>
      <c r="F12" s="73" t="s">
        <v>3</v>
      </c>
      <c r="G12" s="75" t="s">
        <v>311</v>
      </c>
      <c r="H12" s="73" t="s">
        <v>312</v>
      </c>
      <c r="I12" s="73" t="s">
        <v>313</v>
      </c>
      <c r="J12" s="440" t="s">
        <v>2289</v>
      </c>
    </row>
    <row r="13" spans="1:11" s="51" customFormat="1" ht="15">
      <c r="A13" s="51">
        <f>IF(G13&gt;0,MAX(A$12:A12)+1,0)</f>
        <v>0</v>
      </c>
      <c r="B13" s="49"/>
      <c r="C13" s="76"/>
      <c r="D13" s="77"/>
      <c r="E13" s="77"/>
      <c r="F13" s="49"/>
      <c r="G13" s="47"/>
      <c r="H13" s="78"/>
      <c r="I13" s="79"/>
      <c r="J13" s="441">
        <f aca="true" t="shared" si="0" ref="J13:J57">IF(B13="MAT","ceník dodavatele",IF(B13&gt;0,"ÚRS 2018 01",0))</f>
        <v>0</v>
      </c>
      <c r="K13" s="66"/>
    </row>
    <row r="14" spans="1:10" s="51" customFormat="1" ht="15">
      <c r="A14" s="51">
        <f>IF(G14&gt;0,MAX(A$12:A13)+1,0)</f>
        <v>0</v>
      </c>
      <c r="B14" s="80"/>
      <c r="C14" s="81"/>
      <c r="D14" s="82" t="s">
        <v>314</v>
      </c>
      <c r="E14" s="82"/>
      <c r="F14" s="80"/>
      <c r="G14" s="83"/>
      <c r="H14" s="80"/>
      <c r="I14" s="80"/>
      <c r="J14" s="441">
        <f t="shared" si="0"/>
        <v>0</v>
      </c>
    </row>
    <row r="15" spans="1:10" s="51" customFormat="1" ht="25.5">
      <c r="A15" s="51">
        <f>IF(G15&gt;0,MAX(A$12:A14)+1,0)</f>
        <v>1</v>
      </c>
      <c r="B15" s="49">
        <v>713</v>
      </c>
      <c r="C15" s="76">
        <v>713411141</v>
      </c>
      <c r="D15" s="58" t="s">
        <v>2290</v>
      </c>
      <c r="E15" s="58"/>
      <c r="F15" s="49" t="s">
        <v>316</v>
      </c>
      <c r="G15" s="47">
        <v>24</v>
      </c>
      <c r="H15" s="596"/>
      <c r="I15" s="66">
        <f aca="true" t="shared" si="1" ref="I15:I52">G15*H15</f>
        <v>0</v>
      </c>
      <c r="J15" s="441" t="str">
        <f t="shared" si="0"/>
        <v>ÚRS 2018 01</v>
      </c>
    </row>
    <row r="16" spans="1:10" s="51" customFormat="1" ht="25.5">
      <c r="A16" s="51">
        <f>IF(G16&gt;0,MAX(A$12:A15)+1,0)</f>
        <v>2</v>
      </c>
      <c r="B16" s="49">
        <v>713</v>
      </c>
      <c r="C16" s="76">
        <v>713411145</v>
      </c>
      <c r="D16" s="58" t="s">
        <v>315</v>
      </c>
      <c r="E16" s="58"/>
      <c r="F16" s="49" t="s">
        <v>316</v>
      </c>
      <c r="G16" s="47">
        <v>16</v>
      </c>
      <c r="H16" s="596"/>
      <c r="I16" s="66">
        <f t="shared" si="1"/>
        <v>0</v>
      </c>
      <c r="J16" s="441" t="str">
        <f t="shared" si="0"/>
        <v>ÚRS 2018 01</v>
      </c>
    </row>
    <row r="17" spans="1:10" s="51" customFormat="1" ht="27.75">
      <c r="A17" s="51">
        <f>IF(G17&gt;0,MAX(A$12:A16)+1,0)</f>
        <v>3</v>
      </c>
      <c r="B17" s="49" t="s">
        <v>142</v>
      </c>
      <c r="C17" s="76"/>
      <c r="D17" s="58" t="s">
        <v>317</v>
      </c>
      <c r="E17" s="58"/>
      <c r="F17" s="49" t="s">
        <v>316</v>
      </c>
      <c r="G17" s="47">
        <v>3</v>
      </c>
      <c r="H17" s="596"/>
      <c r="I17" s="66">
        <f t="shared" si="1"/>
        <v>0</v>
      </c>
      <c r="J17" s="441" t="str">
        <f t="shared" si="0"/>
        <v>ceník dodavatele</v>
      </c>
    </row>
    <row r="18" spans="1:10" s="51" customFormat="1" ht="27.75">
      <c r="A18" s="51">
        <f>IF(G18&gt;0,MAX(A$12:A17)+1,0)</f>
        <v>4</v>
      </c>
      <c r="B18" s="49" t="s">
        <v>142</v>
      </c>
      <c r="C18" s="76"/>
      <c r="D18" s="58" t="s">
        <v>2291</v>
      </c>
      <c r="E18" s="58"/>
      <c r="F18" s="49" t="s">
        <v>316</v>
      </c>
      <c r="G18" s="47">
        <v>1</v>
      </c>
      <c r="H18" s="596"/>
      <c r="I18" s="66">
        <f t="shared" si="1"/>
        <v>0</v>
      </c>
      <c r="J18" s="441" t="str">
        <f t="shared" si="0"/>
        <v>ceník dodavatele</v>
      </c>
    </row>
    <row r="19" spans="1:10" s="51" customFormat="1" ht="27.75">
      <c r="A19" s="51">
        <f>IF(G19&gt;0,MAX(A$12:A18)+1,0)</f>
        <v>5</v>
      </c>
      <c r="B19" s="49" t="s">
        <v>142</v>
      </c>
      <c r="C19" s="76"/>
      <c r="D19" s="58" t="s">
        <v>2292</v>
      </c>
      <c r="E19" s="58"/>
      <c r="F19" s="49" t="s">
        <v>316</v>
      </c>
      <c r="G19" s="47">
        <v>32</v>
      </c>
      <c r="H19" s="596"/>
      <c r="I19" s="66">
        <f t="shared" si="1"/>
        <v>0</v>
      </c>
      <c r="J19" s="441" t="str">
        <f t="shared" si="0"/>
        <v>ceník dodavatele</v>
      </c>
    </row>
    <row r="20" spans="1:10" s="51" customFormat="1" ht="15">
      <c r="A20" s="51">
        <f>IF(G20&gt;0,MAX(A$12:A19)+1,0)</f>
        <v>6</v>
      </c>
      <c r="B20" s="49">
        <v>713</v>
      </c>
      <c r="C20" s="76">
        <v>713463121</v>
      </c>
      <c r="D20" s="58" t="s">
        <v>318</v>
      </c>
      <c r="E20" s="58"/>
      <c r="F20" s="49" t="s">
        <v>15</v>
      </c>
      <c r="G20" s="47">
        <v>230</v>
      </c>
      <c r="H20" s="596"/>
      <c r="I20" s="66">
        <f t="shared" si="1"/>
        <v>0</v>
      </c>
      <c r="J20" s="441" t="str">
        <f t="shared" si="0"/>
        <v>ÚRS 2018 01</v>
      </c>
    </row>
    <row r="21" spans="1:10" s="51" customFormat="1" ht="15">
      <c r="A21" s="51">
        <f>IF(G21&gt;0,MAX(A$12:A20)+1,0)</f>
        <v>7</v>
      </c>
      <c r="B21" s="49">
        <v>713</v>
      </c>
      <c r="C21" s="76">
        <v>713463122</v>
      </c>
      <c r="D21" s="58" t="s">
        <v>319</v>
      </c>
      <c r="E21" s="58"/>
      <c r="F21" s="49" t="s">
        <v>15</v>
      </c>
      <c r="G21" s="47">
        <v>120</v>
      </c>
      <c r="H21" s="596"/>
      <c r="I21" s="66">
        <f t="shared" si="1"/>
        <v>0</v>
      </c>
      <c r="J21" s="441" t="str">
        <f t="shared" si="0"/>
        <v>ÚRS 2018 01</v>
      </c>
    </row>
    <row r="22" spans="1:10" ht="30">
      <c r="A22" s="51">
        <f>IF(G22&gt;0,MAX(A$12:A21)+1,0)</f>
        <v>8</v>
      </c>
      <c r="B22" s="49" t="s">
        <v>142</v>
      </c>
      <c r="C22" s="76"/>
      <c r="D22" s="58" t="s">
        <v>320</v>
      </c>
      <c r="F22" s="49" t="s">
        <v>15</v>
      </c>
      <c r="G22" s="47">
        <v>8</v>
      </c>
      <c r="H22" s="596"/>
      <c r="I22" s="66">
        <f t="shared" si="1"/>
        <v>0</v>
      </c>
      <c r="J22" s="441" t="str">
        <f t="shared" si="0"/>
        <v>ceník dodavatele</v>
      </c>
    </row>
    <row r="23" spans="1:10" ht="30">
      <c r="A23" s="51">
        <f>IF(G23&gt;0,MAX(A$12:A22)+1,0)</f>
        <v>9</v>
      </c>
      <c r="B23" s="49" t="s">
        <v>142</v>
      </c>
      <c r="C23" s="76"/>
      <c r="D23" s="58" t="s">
        <v>321</v>
      </c>
      <c r="F23" s="49" t="s">
        <v>15</v>
      </c>
      <c r="G23" s="47">
        <v>51</v>
      </c>
      <c r="H23" s="596"/>
      <c r="I23" s="66">
        <f t="shared" si="1"/>
        <v>0</v>
      </c>
      <c r="J23" s="441" t="str">
        <f t="shared" si="0"/>
        <v>ceník dodavatele</v>
      </c>
    </row>
    <row r="24" spans="1:10" ht="30">
      <c r="A24" s="51">
        <f>IF(G24&gt;0,MAX(A$12:A23)+1,0)</f>
        <v>10</v>
      </c>
      <c r="B24" s="49" t="s">
        <v>142</v>
      </c>
      <c r="C24" s="76"/>
      <c r="D24" s="58" t="s">
        <v>322</v>
      </c>
      <c r="F24" s="49" t="s">
        <v>15</v>
      </c>
      <c r="G24" s="47">
        <v>48</v>
      </c>
      <c r="H24" s="596"/>
      <c r="I24" s="66">
        <f t="shared" si="1"/>
        <v>0</v>
      </c>
      <c r="J24" s="441" t="str">
        <f t="shared" si="0"/>
        <v>ceník dodavatele</v>
      </c>
    </row>
    <row r="25" spans="1:10" ht="30">
      <c r="A25" s="51">
        <f>IF(G25&gt;0,MAX(A$12:A24)+1,0)</f>
        <v>11</v>
      </c>
      <c r="B25" s="49" t="s">
        <v>142</v>
      </c>
      <c r="C25" s="76"/>
      <c r="D25" s="58" t="s">
        <v>323</v>
      </c>
      <c r="F25" s="49" t="s">
        <v>15</v>
      </c>
      <c r="G25" s="47">
        <v>40</v>
      </c>
      <c r="H25" s="596"/>
      <c r="I25" s="66">
        <f t="shared" si="1"/>
        <v>0</v>
      </c>
      <c r="J25" s="441" t="str">
        <f t="shared" si="0"/>
        <v>ceník dodavatele</v>
      </c>
    </row>
    <row r="26" spans="1:10" ht="30">
      <c r="A26" s="51">
        <f>IF(G26&gt;0,MAX(A$12:A25)+1,0)</f>
        <v>12</v>
      </c>
      <c r="B26" s="49" t="s">
        <v>142</v>
      </c>
      <c r="C26" s="76"/>
      <c r="D26" s="58" t="s">
        <v>324</v>
      </c>
      <c r="F26" s="49" t="s">
        <v>15</v>
      </c>
      <c r="G26" s="47">
        <v>158</v>
      </c>
      <c r="H26" s="596"/>
      <c r="I26" s="66">
        <f t="shared" si="1"/>
        <v>0</v>
      </c>
      <c r="J26" s="441" t="str">
        <f t="shared" si="0"/>
        <v>ceník dodavatele</v>
      </c>
    </row>
    <row r="27" spans="1:10" ht="30">
      <c r="A27" s="51">
        <f>IF(G27&gt;0,MAX(A$12:A26)+1,0)</f>
        <v>13</v>
      </c>
      <c r="B27" s="49" t="s">
        <v>142</v>
      </c>
      <c r="C27" s="76"/>
      <c r="D27" s="58" t="s">
        <v>2293</v>
      </c>
      <c r="F27" s="49" t="s">
        <v>15</v>
      </c>
      <c r="G27" s="47">
        <v>45</v>
      </c>
      <c r="H27" s="596"/>
      <c r="I27" s="66">
        <f t="shared" si="1"/>
        <v>0</v>
      </c>
      <c r="J27" s="441" t="str">
        <f t="shared" si="0"/>
        <v>ceník dodavatele</v>
      </c>
    </row>
    <row r="28" spans="1:10" ht="25.5">
      <c r="A28" s="51">
        <f>IF(G28&gt;0,MAX(A$12:A27)+1,0)</f>
        <v>14</v>
      </c>
      <c r="B28" s="49">
        <v>713</v>
      </c>
      <c r="C28" s="76">
        <v>713463132</v>
      </c>
      <c r="D28" s="58" t="s">
        <v>2294</v>
      </c>
      <c r="F28" s="49" t="s">
        <v>15</v>
      </c>
      <c r="G28" s="47">
        <v>2</v>
      </c>
      <c r="H28" s="596"/>
      <c r="I28" s="66">
        <f t="shared" si="1"/>
        <v>0</v>
      </c>
      <c r="J28" s="441" t="str">
        <f t="shared" si="0"/>
        <v>ÚRS 2018 01</v>
      </c>
    </row>
    <row r="29" spans="1:10" ht="25.5">
      <c r="A29" s="51">
        <f>IF(G29&gt;0,MAX(A$12:A28)+1,0)</f>
        <v>15</v>
      </c>
      <c r="B29" s="49">
        <v>713</v>
      </c>
      <c r="C29" s="76">
        <v>713463136</v>
      </c>
      <c r="D29" s="58" t="s">
        <v>2295</v>
      </c>
      <c r="F29" s="49" t="s">
        <v>15</v>
      </c>
      <c r="G29" s="47">
        <v>1</v>
      </c>
      <c r="H29" s="596"/>
      <c r="I29" s="66">
        <f t="shared" si="1"/>
        <v>0</v>
      </c>
      <c r="J29" s="441" t="str">
        <f t="shared" si="0"/>
        <v>ÚRS 2018 01</v>
      </c>
    </row>
    <row r="30" spans="1:10" ht="15">
      <c r="A30" s="51">
        <f>IF(G30&gt;0,MAX(A$12:A29)+1,0)</f>
        <v>16</v>
      </c>
      <c r="B30" s="49" t="s">
        <v>142</v>
      </c>
      <c r="C30" s="76"/>
      <c r="D30" s="58" t="s">
        <v>2296</v>
      </c>
      <c r="F30" s="49" t="s">
        <v>15</v>
      </c>
      <c r="G30" s="47">
        <v>1</v>
      </c>
      <c r="H30" s="596"/>
      <c r="I30" s="66">
        <f t="shared" si="1"/>
        <v>0</v>
      </c>
      <c r="J30" s="441" t="str">
        <f t="shared" si="0"/>
        <v>ceník dodavatele</v>
      </c>
    </row>
    <row r="31" spans="1:10" ht="15">
      <c r="A31" s="51">
        <f>IF(G31&gt;0,MAX(A$12:A30)+1,0)</f>
        <v>17</v>
      </c>
      <c r="B31" s="49" t="s">
        <v>142</v>
      </c>
      <c r="C31" s="76"/>
      <c r="D31" s="58" t="s">
        <v>2297</v>
      </c>
      <c r="F31" s="49" t="s">
        <v>15</v>
      </c>
      <c r="G31" s="47">
        <v>2</v>
      </c>
      <c r="H31" s="596"/>
      <c r="I31" s="66">
        <f t="shared" si="1"/>
        <v>0</v>
      </c>
      <c r="J31" s="441" t="str">
        <f t="shared" si="0"/>
        <v>ceník dodavatele</v>
      </c>
    </row>
    <row r="32" spans="1:10" ht="25.5">
      <c r="A32" s="51">
        <f>IF(G32&gt;0,MAX(A$12:A31)+1,0)</f>
        <v>18</v>
      </c>
      <c r="B32" s="49">
        <v>713</v>
      </c>
      <c r="C32" s="76">
        <v>713463211</v>
      </c>
      <c r="D32" s="58" t="s">
        <v>325</v>
      </c>
      <c r="F32" s="49" t="s">
        <v>15</v>
      </c>
      <c r="G32" s="47">
        <v>801</v>
      </c>
      <c r="H32" s="596"/>
      <c r="I32" s="66">
        <f t="shared" si="1"/>
        <v>0</v>
      </c>
      <c r="J32" s="441" t="str">
        <f t="shared" si="0"/>
        <v>ÚRS 2018 01</v>
      </c>
    </row>
    <row r="33" spans="1:10" ht="25.5">
      <c r="A33" s="51">
        <f>IF(G33&gt;0,MAX(A$12:A32)+1,0)</f>
        <v>19</v>
      </c>
      <c r="B33" s="49">
        <v>713</v>
      </c>
      <c r="C33" s="76">
        <v>713463212</v>
      </c>
      <c r="D33" s="58" t="s">
        <v>326</v>
      </c>
      <c r="F33" s="49" t="s">
        <v>15</v>
      </c>
      <c r="G33" s="47">
        <v>314</v>
      </c>
      <c r="H33" s="596"/>
      <c r="I33" s="66">
        <f t="shared" si="1"/>
        <v>0</v>
      </c>
      <c r="J33" s="441" t="str">
        <f t="shared" si="0"/>
        <v>ÚRS 2018 01</v>
      </c>
    </row>
    <row r="34" spans="1:10" ht="25.5">
      <c r="A34" s="51">
        <f>IF(G34&gt;0,MAX(A$12:A33)+1,0)</f>
        <v>20</v>
      </c>
      <c r="B34" s="49">
        <v>713</v>
      </c>
      <c r="C34" s="76">
        <v>713463213</v>
      </c>
      <c r="D34" s="58" t="s">
        <v>327</v>
      </c>
      <c r="F34" s="49" t="s">
        <v>15</v>
      </c>
      <c r="G34" s="47">
        <v>135</v>
      </c>
      <c r="H34" s="596"/>
      <c r="I34" s="66">
        <f t="shared" si="1"/>
        <v>0</v>
      </c>
      <c r="J34" s="441" t="str">
        <f t="shared" si="0"/>
        <v>ÚRS 2018 01</v>
      </c>
    </row>
    <row r="35" spans="1:10" ht="25.5">
      <c r="A35" s="51">
        <f>IF(G35&gt;0,MAX(A$12:A34)+1,0)</f>
        <v>21</v>
      </c>
      <c r="B35" s="49">
        <v>713</v>
      </c>
      <c r="C35" s="76">
        <v>713463214</v>
      </c>
      <c r="D35" s="58" t="s">
        <v>2298</v>
      </c>
      <c r="F35" s="49" t="s">
        <v>15</v>
      </c>
      <c r="G35" s="47">
        <v>1</v>
      </c>
      <c r="H35" s="596"/>
      <c r="I35" s="66">
        <f t="shared" si="1"/>
        <v>0</v>
      </c>
      <c r="J35" s="441" t="str">
        <f t="shared" si="0"/>
        <v>ÚRS 2018 01</v>
      </c>
    </row>
    <row r="36" spans="1:10" ht="25.5">
      <c r="A36" s="51">
        <f>IF(G36&gt;0,MAX(A$12:A35)+1,0)</f>
        <v>22</v>
      </c>
      <c r="B36" s="49">
        <v>713</v>
      </c>
      <c r="C36" s="76">
        <v>713463215</v>
      </c>
      <c r="D36" s="58" t="s">
        <v>328</v>
      </c>
      <c r="F36" s="49" t="s">
        <v>15</v>
      </c>
      <c r="G36" s="47">
        <v>401</v>
      </c>
      <c r="H36" s="596"/>
      <c r="I36" s="66">
        <f t="shared" si="1"/>
        <v>0</v>
      </c>
      <c r="J36" s="441" t="str">
        <f t="shared" si="0"/>
        <v>ÚRS 2018 01</v>
      </c>
    </row>
    <row r="37" spans="1:10" ht="25.5">
      <c r="A37" s="51">
        <f>IF(G37&gt;0,MAX(A$12:A36)+1,0)</f>
        <v>23</v>
      </c>
      <c r="B37" s="49">
        <v>713</v>
      </c>
      <c r="C37" s="76">
        <v>713463216</v>
      </c>
      <c r="D37" s="58" t="s">
        <v>329</v>
      </c>
      <c r="F37" s="49" t="s">
        <v>15</v>
      </c>
      <c r="G37" s="47">
        <v>156</v>
      </c>
      <c r="H37" s="596"/>
      <c r="I37" s="66">
        <f t="shared" si="1"/>
        <v>0</v>
      </c>
      <c r="J37" s="441" t="str">
        <f t="shared" si="0"/>
        <v>ÚRS 2018 01</v>
      </c>
    </row>
    <row r="38" spans="1:10" ht="25.5">
      <c r="A38" s="51">
        <f>IF(G38&gt;0,MAX(A$12:A37)+1,0)</f>
        <v>24</v>
      </c>
      <c r="B38" s="49">
        <v>713</v>
      </c>
      <c r="C38" s="76">
        <v>713463217</v>
      </c>
      <c r="D38" s="58" t="s">
        <v>330</v>
      </c>
      <c r="F38" s="49" t="s">
        <v>15</v>
      </c>
      <c r="G38" s="47">
        <v>68</v>
      </c>
      <c r="H38" s="596"/>
      <c r="I38" s="66">
        <f t="shared" si="1"/>
        <v>0</v>
      </c>
      <c r="J38" s="441" t="str">
        <f t="shared" si="0"/>
        <v>ÚRS 2018 01</v>
      </c>
    </row>
    <row r="39" spans="1:10" ht="25.5">
      <c r="A39" s="51">
        <f>IF(G39&gt;0,MAX(A$12:A38)+1,0)</f>
        <v>25</v>
      </c>
      <c r="B39" s="49">
        <v>713</v>
      </c>
      <c r="C39" s="76">
        <v>713463218</v>
      </c>
      <c r="D39" s="58" t="s">
        <v>2299</v>
      </c>
      <c r="F39" s="49" t="s">
        <v>15</v>
      </c>
      <c r="G39" s="47">
        <v>1</v>
      </c>
      <c r="H39" s="596"/>
      <c r="I39" s="66">
        <f t="shared" si="1"/>
        <v>0</v>
      </c>
      <c r="J39" s="441" t="str">
        <f t="shared" si="0"/>
        <v>ÚRS 2018 01</v>
      </c>
    </row>
    <row r="40" spans="1:10" ht="27.75">
      <c r="A40" s="51">
        <f>IF(G40&gt;0,MAX(A$12:A39)+1,0)</f>
        <v>26</v>
      </c>
      <c r="B40" s="49" t="s">
        <v>142</v>
      </c>
      <c r="C40" s="76"/>
      <c r="D40" s="58" t="s">
        <v>2300</v>
      </c>
      <c r="F40" s="49" t="s">
        <v>15</v>
      </c>
      <c r="G40" s="47">
        <v>30</v>
      </c>
      <c r="H40" s="596"/>
      <c r="I40" s="66">
        <f t="shared" si="1"/>
        <v>0</v>
      </c>
      <c r="J40" s="441" t="str">
        <f t="shared" si="0"/>
        <v>ceník dodavatele</v>
      </c>
    </row>
    <row r="41" spans="1:10" ht="27.75">
      <c r="A41" s="51">
        <f>IF(G41&gt;0,MAX(A$12:A40)+1,0)</f>
        <v>27</v>
      </c>
      <c r="B41" s="49" t="s">
        <v>142</v>
      </c>
      <c r="C41" s="76"/>
      <c r="D41" s="58" t="s">
        <v>2301</v>
      </c>
      <c r="F41" s="49" t="s">
        <v>15</v>
      </c>
      <c r="G41" s="47">
        <v>68</v>
      </c>
      <c r="H41" s="596"/>
      <c r="I41" s="66">
        <f t="shared" si="1"/>
        <v>0</v>
      </c>
      <c r="J41" s="441" t="str">
        <f t="shared" si="0"/>
        <v>ceník dodavatele</v>
      </c>
    </row>
    <row r="42" spans="1:10" ht="27.75">
      <c r="A42" s="51">
        <f>IF(G42&gt;0,MAX(A$12:A41)+1,0)</f>
        <v>28</v>
      </c>
      <c r="B42" s="49" t="s">
        <v>142</v>
      </c>
      <c r="C42" s="76"/>
      <c r="D42" s="58" t="s">
        <v>2302</v>
      </c>
      <c r="F42" s="49" t="s">
        <v>15</v>
      </c>
      <c r="G42" s="47">
        <v>214</v>
      </c>
      <c r="H42" s="596"/>
      <c r="I42" s="66">
        <f t="shared" si="1"/>
        <v>0</v>
      </c>
      <c r="J42" s="441" t="str">
        <f t="shared" si="0"/>
        <v>ceník dodavatele</v>
      </c>
    </row>
    <row r="43" spans="1:10" ht="27.75">
      <c r="A43" s="51">
        <f>IF(G43&gt;0,MAX(A$12:A42)+1,0)</f>
        <v>29</v>
      </c>
      <c r="B43" s="49" t="s">
        <v>142</v>
      </c>
      <c r="C43" s="76"/>
      <c r="D43" s="58" t="s">
        <v>331</v>
      </c>
      <c r="F43" s="49" t="s">
        <v>15</v>
      </c>
      <c r="G43" s="47">
        <v>158</v>
      </c>
      <c r="H43" s="596"/>
      <c r="I43" s="66">
        <f t="shared" si="1"/>
        <v>0</v>
      </c>
      <c r="J43" s="441" t="str">
        <f t="shared" si="0"/>
        <v>ceník dodavatele</v>
      </c>
    </row>
    <row r="44" spans="1:10" ht="27.75">
      <c r="A44" s="51">
        <f>IF(G44&gt;0,MAX(A$12:A43)+1,0)</f>
        <v>30</v>
      </c>
      <c r="B44" s="49" t="s">
        <v>142</v>
      </c>
      <c r="C44" s="76"/>
      <c r="D44" s="58" t="s">
        <v>332</v>
      </c>
      <c r="F44" s="49" t="s">
        <v>15</v>
      </c>
      <c r="G44" s="47">
        <v>276</v>
      </c>
      <c r="H44" s="596"/>
      <c r="I44" s="66">
        <f t="shared" si="1"/>
        <v>0</v>
      </c>
      <c r="J44" s="441" t="str">
        <f t="shared" si="0"/>
        <v>ceník dodavatele</v>
      </c>
    </row>
    <row r="45" spans="1:10" ht="27.75">
      <c r="A45" s="51">
        <f>IF(G45&gt;0,MAX(A$12:A44)+1,0)</f>
        <v>31</v>
      </c>
      <c r="B45" s="49" t="s">
        <v>142</v>
      </c>
      <c r="C45" s="76"/>
      <c r="D45" s="58" t="s">
        <v>333</v>
      </c>
      <c r="F45" s="49" t="s">
        <v>15</v>
      </c>
      <c r="G45" s="47">
        <v>350</v>
      </c>
      <c r="H45" s="596"/>
      <c r="I45" s="66">
        <f t="shared" si="1"/>
        <v>0</v>
      </c>
      <c r="J45" s="441" t="str">
        <f t="shared" si="0"/>
        <v>ceník dodavatele</v>
      </c>
    </row>
    <row r="46" spans="1:10" ht="27.75">
      <c r="A46" s="51">
        <f>IF(G46&gt;0,MAX(A$12:A45)+1,0)</f>
        <v>32</v>
      </c>
      <c r="B46" s="49" t="s">
        <v>142</v>
      </c>
      <c r="C46" s="76"/>
      <c r="D46" s="58" t="s">
        <v>334</v>
      </c>
      <c r="F46" s="49" t="s">
        <v>15</v>
      </c>
      <c r="G46" s="47">
        <v>106</v>
      </c>
      <c r="H46" s="596"/>
      <c r="I46" s="66">
        <f t="shared" si="1"/>
        <v>0</v>
      </c>
      <c r="J46" s="441" t="str">
        <f t="shared" si="0"/>
        <v>ceník dodavatele</v>
      </c>
    </row>
    <row r="47" spans="1:10" ht="27.75">
      <c r="A47" s="51">
        <f>IF(G47&gt;0,MAX(A$12:A46)+1,0)</f>
        <v>33</v>
      </c>
      <c r="B47" s="49" t="s">
        <v>142</v>
      </c>
      <c r="C47" s="76"/>
      <c r="D47" s="58" t="s">
        <v>335</v>
      </c>
      <c r="F47" s="49" t="s">
        <v>15</v>
      </c>
      <c r="G47" s="47">
        <v>263</v>
      </c>
      <c r="H47" s="596"/>
      <c r="I47" s="66">
        <f t="shared" si="1"/>
        <v>0</v>
      </c>
      <c r="J47" s="441" t="str">
        <f t="shared" si="0"/>
        <v>ceník dodavatele</v>
      </c>
    </row>
    <row r="48" spans="1:10" ht="27.75">
      <c r="A48" s="51">
        <f>IF(G48&gt;0,MAX(A$12:A47)+1,0)</f>
        <v>34</v>
      </c>
      <c r="B48" s="49" t="s">
        <v>142</v>
      </c>
      <c r="C48" s="76"/>
      <c r="D48" s="58" t="s">
        <v>2303</v>
      </c>
      <c r="F48" s="49" t="s">
        <v>15</v>
      </c>
      <c r="G48" s="47">
        <v>196</v>
      </c>
      <c r="H48" s="596"/>
      <c r="I48" s="66">
        <f t="shared" si="1"/>
        <v>0</v>
      </c>
      <c r="J48" s="441" t="str">
        <f t="shared" si="0"/>
        <v>ceník dodavatele</v>
      </c>
    </row>
    <row r="49" spans="1:10" ht="27.75">
      <c r="A49" s="51">
        <f>IF(G49&gt;0,MAX(A$12:A48)+1,0)</f>
        <v>35</v>
      </c>
      <c r="B49" s="49" t="s">
        <v>142</v>
      </c>
      <c r="C49" s="76"/>
      <c r="D49" s="58" t="s">
        <v>336</v>
      </c>
      <c r="F49" s="49" t="s">
        <v>15</v>
      </c>
      <c r="G49" s="47">
        <v>11</v>
      </c>
      <c r="H49" s="596"/>
      <c r="I49" s="66">
        <f t="shared" si="1"/>
        <v>0</v>
      </c>
      <c r="J49" s="441" t="str">
        <f t="shared" si="0"/>
        <v>ceník dodavatele</v>
      </c>
    </row>
    <row r="50" spans="1:10" ht="27.75">
      <c r="A50" s="51">
        <f>IF(G50&gt;0,MAX(A$12:A49)+1,0)</f>
        <v>36</v>
      </c>
      <c r="B50" s="49" t="s">
        <v>142</v>
      </c>
      <c r="C50" s="76"/>
      <c r="D50" s="58" t="s">
        <v>2304</v>
      </c>
      <c r="F50" s="49" t="s">
        <v>15</v>
      </c>
      <c r="G50" s="47">
        <v>188</v>
      </c>
      <c r="H50" s="596"/>
      <c r="I50" s="66">
        <f t="shared" si="1"/>
        <v>0</v>
      </c>
      <c r="J50" s="441" t="str">
        <f t="shared" si="0"/>
        <v>ceník dodavatele</v>
      </c>
    </row>
    <row r="51" spans="1:10" ht="27.75">
      <c r="A51" s="51">
        <f>IF(G51&gt;0,MAX(A$12:A50)+1,0)</f>
        <v>37</v>
      </c>
      <c r="B51" s="49" t="s">
        <v>142</v>
      </c>
      <c r="C51" s="76"/>
      <c r="D51" s="58" t="s">
        <v>2305</v>
      </c>
      <c r="F51" s="49" t="s">
        <v>15</v>
      </c>
      <c r="G51" s="47">
        <v>15</v>
      </c>
      <c r="H51" s="596"/>
      <c r="I51" s="66">
        <f t="shared" si="1"/>
        <v>0</v>
      </c>
      <c r="J51" s="441" t="str">
        <f t="shared" si="0"/>
        <v>ceník dodavatele</v>
      </c>
    </row>
    <row r="52" spans="1:10" ht="27.75">
      <c r="A52" s="51">
        <f>IF(G52&gt;0,MAX(A$12:A51)+1,0)</f>
        <v>38</v>
      </c>
      <c r="B52" s="49" t="s">
        <v>142</v>
      </c>
      <c r="C52" s="76"/>
      <c r="D52" s="58" t="s">
        <v>2306</v>
      </c>
      <c r="F52" s="49" t="s">
        <v>15</v>
      </c>
      <c r="G52" s="47">
        <v>2</v>
      </c>
      <c r="H52" s="596"/>
      <c r="I52" s="66">
        <f t="shared" si="1"/>
        <v>0</v>
      </c>
      <c r="J52" s="441" t="str">
        <f t="shared" si="0"/>
        <v>ceník dodavatele</v>
      </c>
    </row>
    <row r="53" spans="1:10" ht="14.25">
      <c r="A53" s="51">
        <f>IF(G53&gt;0,MAX(A$12:A52)+1,0)</f>
        <v>39</v>
      </c>
      <c r="B53" s="87">
        <v>713</v>
      </c>
      <c r="C53" s="88">
        <v>713491111</v>
      </c>
      <c r="D53" s="442" t="s">
        <v>2307</v>
      </c>
      <c r="E53" s="442"/>
      <c r="F53" s="87" t="s">
        <v>316</v>
      </c>
      <c r="G53" s="89">
        <v>449</v>
      </c>
      <c r="H53" s="597"/>
      <c r="I53" s="90">
        <f>G53*H53</f>
        <v>0</v>
      </c>
      <c r="J53" s="441" t="str">
        <f t="shared" si="0"/>
        <v>ÚRS 2018 01</v>
      </c>
    </row>
    <row r="54" spans="1:10" ht="14.25">
      <c r="A54" s="51">
        <f>IF(G54&gt;0,MAX(A$12:A53)+1,0)</f>
        <v>40</v>
      </c>
      <c r="B54" s="87">
        <v>713</v>
      </c>
      <c r="C54" s="88">
        <v>713491112</v>
      </c>
      <c r="D54" s="442" t="s">
        <v>2308</v>
      </c>
      <c r="E54" s="442"/>
      <c r="F54" s="87" t="s">
        <v>316</v>
      </c>
      <c r="G54" s="89">
        <v>224</v>
      </c>
      <c r="H54" s="597"/>
      <c r="I54" s="90">
        <f>G54*H54</f>
        <v>0</v>
      </c>
      <c r="J54" s="441" t="str">
        <f t="shared" si="0"/>
        <v>ÚRS 2018 01</v>
      </c>
    </row>
    <row r="55" spans="1:10" ht="14.25">
      <c r="A55" s="51">
        <f>IF(G55&gt;0,MAX(A$12:A54)+1,0)</f>
        <v>41</v>
      </c>
      <c r="B55" s="87" t="s">
        <v>142</v>
      </c>
      <c r="C55" s="88"/>
      <c r="D55" s="442" t="s">
        <v>2309</v>
      </c>
      <c r="E55" s="442"/>
      <c r="F55" s="87" t="s">
        <v>316</v>
      </c>
      <c r="G55" s="89">
        <v>673</v>
      </c>
      <c r="H55" s="597"/>
      <c r="I55" s="90">
        <f>G55*H55</f>
        <v>0</v>
      </c>
      <c r="J55" s="441" t="str">
        <f t="shared" si="0"/>
        <v>ceník dodavatele</v>
      </c>
    </row>
    <row r="56" spans="1:10" ht="15">
      <c r="A56" s="51">
        <f>IF(G56&gt;0,MAX(A$12:A55)+1,0)</f>
        <v>42</v>
      </c>
      <c r="B56" s="49">
        <v>731</v>
      </c>
      <c r="C56" s="76">
        <v>998713201</v>
      </c>
      <c r="D56" s="84" t="s">
        <v>337</v>
      </c>
      <c r="E56" s="84"/>
      <c r="F56" s="49" t="s">
        <v>74</v>
      </c>
      <c r="G56" s="79">
        <v>1.77</v>
      </c>
      <c r="H56" s="596">
        <f>SUM(I14:I55)/100</f>
        <v>0</v>
      </c>
      <c r="I56" s="66">
        <f>G56*H56</f>
        <v>0</v>
      </c>
      <c r="J56" s="441" t="str">
        <f t="shared" si="0"/>
        <v>ÚRS 2018 01</v>
      </c>
    </row>
    <row r="57" spans="1:10" ht="15">
      <c r="A57" s="51">
        <f>IF(G57&gt;0,MAX(A$12:A56)+1,0)</f>
        <v>0</v>
      </c>
      <c r="C57" s="76"/>
      <c r="D57" s="77" t="s">
        <v>338</v>
      </c>
      <c r="E57" s="77"/>
      <c r="H57" s="78">
        <f>SUM(I14:I56)</f>
        <v>0</v>
      </c>
      <c r="I57" s="66">
        <f>G57*H57</f>
        <v>0</v>
      </c>
      <c r="J57" s="441">
        <f t="shared" si="0"/>
        <v>0</v>
      </c>
    </row>
    <row r="58" spans="1:10" ht="15">
      <c r="A58" s="51">
        <f>IF(G58&gt;0,MAX(A$12:A57)+1,0)</f>
        <v>0</v>
      </c>
      <c r="C58" s="76"/>
      <c r="D58" s="77"/>
      <c r="E58" s="77"/>
      <c r="H58" s="78"/>
      <c r="I58" s="66"/>
      <c r="J58" s="441">
        <f>IF(B58="MAT","ceník dodavatele",IF(B58&gt;0,"ÚRS 2018 01",0))</f>
        <v>0</v>
      </c>
    </row>
    <row r="59" spans="1:10" s="51" customFormat="1" ht="15">
      <c r="A59" s="51">
        <f>IF(G59&gt;0,MAX(A$12:A58)+1,0)</f>
        <v>0</v>
      </c>
      <c r="B59" s="80"/>
      <c r="C59" s="81"/>
      <c r="D59" s="82" t="s">
        <v>2310</v>
      </c>
      <c r="E59" s="82"/>
      <c r="F59" s="80"/>
      <c r="G59" s="83"/>
      <c r="H59" s="80"/>
      <c r="I59" s="80"/>
      <c r="J59" s="441">
        <f>IF(B59="MAT","ceník dodavatele",IF(B59&gt;0,"ÚRS 2018 01",0))</f>
        <v>0</v>
      </c>
    </row>
    <row r="60" spans="1:10" ht="15">
      <c r="A60" s="51">
        <f>IF(G60&gt;0,MAX(A$12:A59)+1,0)</f>
        <v>43</v>
      </c>
      <c r="B60" s="49">
        <v>721</v>
      </c>
      <c r="C60" s="76">
        <v>722176112</v>
      </c>
      <c r="D60" s="58" t="s">
        <v>2311</v>
      </c>
      <c r="F60" s="49" t="s">
        <v>15</v>
      </c>
      <c r="G60" s="47">
        <v>128</v>
      </c>
      <c r="H60" s="596"/>
      <c r="I60" s="66">
        <f>G60*H60</f>
        <v>0</v>
      </c>
      <c r="J60" s="441" t="str">
        <f aca="true" t="shared" si="2" ref="J60:J123">IF(B60="MAT","ceník dodavatele",IF(B60&gt;0,"ÚRS 2018 01",0))</f>
        <v>ÚRS 2018 01</v>
      </c>
    </row>
    <row r="61" spans="1:10" ht="15">
      <c r="A61" s="51">
        <f>IF(G61&gt;0,MAX(A$12:A60)+1,0)</f>
        <v>44</v>
      </c>
      <c r="B61" s="49">
        <v>721</v>
      </c>
      <c r="C61" s="76">
        <v>722176113</v>
      </c>
      <c r="D61" s="58" t="s">
        <v>2312</v>
      </c>
      <c r="F61" s="49" t="s">
        <v>15</v>
      </c>
      <c r="G61" s="47">
        <v>80</v>
      </c>
      <c r="H61" s="596"/>
      <c r="I61" s="66">
        <f>G61*H61</f>
        <v>0</v>
      </c>
      <c r="J61" s="441" t="str">
        <f t="shared" si="2"/>
        <v>ÚRS 2018 01</v>
      </c>
    </row>
    <row r="62" spans="1:10" ht="15">
      <c r="A62" s="51">
        <f>IF(G62&gt;0,MAX(A$12:A61)+1,0)</f>
        <v>45</v>
      </c>
      <c r="B62" s="49">
        <v>721</v>
      </c>
      <c r="C62" s="76">
        <v>722176114</v>
      </c>
      <c r="D62" s="58" t="s">
        <v>2313</v>
      </c>
      <c r="F62" s="49" t="s">
        <v>15</v>
      </c>
      <c r="G62" s="47">
        <v>80</v>
      </c>
      <c r="H62" s="596"/>
      <c r="I62" s="66">
        <f aca="true" t="shared" si="3" ref="I62:I110">G62*H62</f>
        <v>0</v>
      </c>
      <c r="J62" s="441" t="str">
        <f t="shared" si="2"/>
        <v>ÚRS 2018 01</v>
      </c>
    </row>
    <row r="63" spans="1:10" ht="15">
      <c r="A63" s="51">
        <f>IF(G63&gt;0,MAX(A$12:A62)+1,0)</f>
        <v>46</v>
      </c>
      <c r="B63" s="49">
        <v>721</v>
      </c>
      <c r="C63" s="76">
        <v>722176115</v>
      </c>
      <c r="D63" s="58" t="s">
        <v>2314</v>
      </c>
      <c r="F63" s="49" t="s">
        <v>15</v>
      </c>
      <c r="G63" s="47">
        <v>18</v>
      </c>
      <c r="H63" s="596"/>
      <c r="I63" s="66">
        <f t="shared" si="3"/>
        <v>0</v>
      </c>
      <c r="J63" s="441" t="str">
        <f t="shared" si="2"/>
        <v>ÚRS 2018 01</v>
      </c>
    </row>
    <row r="64" spans="1:10" ht="15">
      <c r="A64" s="51">
        <f>IF(G64&gt;0,MAX(A$12:A63)+1,0)</f>
        <v>47</v>
      </c>
      <c r="B64" s="49">
        <v>721</v>
      </c>
      <c r="C64" s="76">
        <v>722176116</v>
      </c>
      <c r="D64" s="58" t="s">
        <v>2315</v>
      </c>
      <c r="F64" s="49" t="s">
        <v>15</v>
      </c>
      <c r="G64" s="47">
        <v>60</v>
      </c>
      <c r="H64" s="596"/>
      <c r="I64" s="66">
        <f t="shared" si="3"/>
        <v>0</v>
      </c>
      <c r="J64" s="441" t="str">
        <f t="shared" si="2"/>
        <v>ÚRS 2018 01</v>
      </c>
    </row>
    <row r="65" spans="1:10" ht="15">
      <c r="A65" s="51">
        <f>IF(G65&gt;0,MAX(A$12:A64)+1,0)</f>
        <v>48</v>
      </c>
      <c r="B65" s="49">
        <v>721</v>
      </c>
      <c r="C65" s="76">
        <v>722176117</v>
      </c>
      <c r="D65" s="58" t="s">
        <v>2316</v>
      </c>
      <c r="F65" s="49" t="s">
        <v>15</v>
      </c>
      <c r="G65" s="47">
        <v>106</v>
      </c>
      <c r="H65" s="596"/>
      <c r="I65" s="66">
        <f t="shared" si="3"/>
        <v>0</v>
      </c>
      <c r="J65" s="441" t="str">
        <f t="shared" si="2"/>
        <v>ÚRS 2018 01</v>
      </c>
    </row>
    <row r="66" spans="1:10" ht="15">
      <c r="A66" s="51">
        <f>IF(G66&gt;0,MAX(A$12:A65)+1,0)</f>
        <v>49</v>
      </c>
      <c r="B66" s="49" t="s">
        <v>142</v>
      </c>
      <c r="C66" s="76"/>
      <c r="D66" s="58" t="s">
        <v>2317</v>
      </c>
      <c r="F66" s="49" t="s">
        <v>15</v>
      </c>
      <c r="G66" s="47">
        <v>128</v>
      </c>
      <c r="H66" s="596"/>
      <c r="I66" s="66">
        <f t="shared" si="3"/>
        <v>0</v>
      </c>
      <c r="J66" s="441" t="str">
        <f t="shared" si="2"/>
        <v>ceník dodavatele</v>
      </c>
    </row>
    <row r="67" spans="1:10" ht="15">
      <c r="A67" s="51">
        <f>IF(G67&gt;0,MAX(A$12:A66)+1,0)</f>
        <v>50</v>
      </c>
      <c r="B67" s="49" t="s">
        <v>142</v>
      </c>
      <c r="C67" s="76"/>
      <c r="D67" s="58" t="s">
        <v>2318</v>
      </c>
      <c r="F67" s="49" t="s">
        <v>15</v>
      </c>
      <c r="G67" s="47">
        <v>80</v>
      </c>
      <c r="H67" s="596"/>
      <c r="I67" s="66">
        <f t="shared" si="3"/>
        <v>0</v>
      </c>
      <c r="J67" s="441" t="str">
        <f t="shared" si="2"/>
        <v>ceník dodavatele</v>
      </c>
    </row>
    <row r="68" spans="1:10" ht="15">
      <c r="A68" s="51">
        <f>IF(G68&gt;0,MAX(A$12:A67)+1,0)</f>
        <v>51</v>
      </c>
      <c r="B68" s="49" t="s">
        <v>142</v>
      </c>
      <c r="C68" s="76"/>
      <c r="D68" s="58" t="s">
        <v>2319</v>
      </c>
      <c r="F68" s="49" t="s">
        <v>15</v>
      </c>
      <c r="G68" s="47">
        <v>80</v>
      </c>
      <c r="H68" s="596"/>
      <c r="I68" s="66">
        <f t="shared" si="3"/>
        <v>0</v>
      </c>
      <c r="J68" s="441" t="str">
        <f t="shared" si="2"/>
        <v>ceník dodavatele</v>
      </c>
    </row>
    <row r="69" spans="1:10" ht="15">
      <c r="A69" s="51">
        <f>IF(G69&gt;0,MAX(A$12:A68)+1,0)</f>
        <v>52</v>
      </c>
      <c r="B69" s="49" t="s">
        <v>142</v>
      </c>
      <c r="C69" s="76"/>
      <c r="D69" s="58" t="s">
        <v>2320</v>
      </c>
      <c r="F69" s="49" t="s">
        <v>15</v>
      </c>
      <c r="G69" s="47">
        <v>18</v>
      </c>
      <c r="H69" s="596"/>
      <c r="I69" s="66">
        <f t="shared" si="3"/>
        <v>0</v>
      </c>
      <c r="J69" s="441" t="str">
        <f t="shared" si="2"/>
        <v>ceník dodavatele</v>
      </c>
    </row>
    <row r="70" spans="1:10" ht="15">
      <c r="A70" s="51">
        <f>IF(G70&gt;0,MAX(A$12:A69)+1,0)</f>
        <v>53</v>
      </c>
      <c r="B70" s="49" t="s">
        <v>142</v>
      </c>
      <c r="C70" s="76"/>
      <c r="D70" s="58" t="s">
        <v>2321</v>
      </c>
      <c r="F70" s="49" t="s">
        <v>15</v>
      </c>
      <c r="G70" s="47">
        <v>60</v>
      </c>
      <c r="H70" s="596"/>
      <c r="I70" s="66">
        <f t="shared" si="3"/>
        <v>0</v>
      </c>
      <c r="J70" s="441" t="str">
        <f t="shared" si="2"/>
        <v>ceník dodavatele</v>
      </c>
    </row>
    <row r="71" spans="1:10" ht="15">
      <c r="A71" s="51">
        <f>IF(G71&gt;0,MAX(A$12:A70)+1,0)</f>
        <v>54</v>
      </c>
      <c r="B71" s="49" t="s">
        <v>142</v>
      </c>
      <c r="C71" s="76"/>
      <c r="D71" s="58" t="s">
        <v>2322</v>
      </c>
      <c r="F71" s="49" t="s">
        <v>15</v>
      </c>
      <c r="G71" s="47">
        <v>106</v>
      </c>
      <c r="H71" s="596"/>
      <c r="I71" s="66">
        <f t="shared" si="3"/>
        <v>0</v>
      </c>
      <c r="J71" s="441" t="str">
        <f t="shared" si="2"/>
        <v>ceník dodavatele</v>
      </c>
    </row>
    <row r="72" spans="1:10" ht="15">
      <c r="A72" s="51">
        <f>IF(G72&gt;0,MAX(A$12:A71)+1,0)</f>
        <v>55</v>
      </c>
      <c r="B72" s="49">
        <v>721</v>
      </c>
      <c r="C72" s="76">
        <v>722229101</v>
      </c>
      <c r="D72" s="58" t="s">
        <v>2323</v>
      </c>
      <c r="F72" s="49" t="s">
        <v>77</v>
      </c>
      <c r="G72" s="47">
        <v>190</v>
      </c>
      <c r="H72" s="596"/>
      <c r="I72" s="66">
        <f t="shared" si="3"/>
        <v>0</v>
      </c>
      <c r="J72" s="441" t="str">
        <f t="shared" si="2"/>
        <v>ÚRS 2018 01</v>
      </c>
    </row>
    <row r="73" spans="1:10" ht="15">
      <c r="A73" s="51">
        <f>IF(G73&gt;0,MAX(A$12:A72)+1,0)</f>
        <v>56</v>
      </c>
      <c r="B73" s="49">
        <v>721</v>
      </c>
      <c r="C73" s="76">
        <v>722229103</v>
      </c>
      <c r="D73" s="58" t="s">
        <v>2324</v>
      </c>
      <c r="F73" s="49" t="s">
        <v>77</v>
      </c>
      <c r="G73" s="47">
        <v>20</v>
      </c>
      <c r="H73" s="596"/>
      <c r="I73" s="66">
        <f t="shared" si="3"/>
        <v>0</v>
      </c>
      <c r="J73" s="441" t="str">
        <f t="shared" si="2"/>
        <v>ÚRS 2018 01</v>
      </c>
    </row>
    <row r="74" spans="1:10" ht="15">
      <c r="A74" s="51">
        <f>IF(G74&gt;0,MAX(A$12:A73)+1,0)</f>
        <v>57</v>
      </c>
      <c r="B74" s="49">
        <v>721</v>
      </c>
      <c r="C74" s="76">
        <v>722239101</v>
      </c>
      <c r="D74" s="58" t="s">
        <v>2325</v>
      </c>
      <c r="F74" s="49" t="s">
        <v>77</v>
      </c>
      <c r="G74" s="47">
        <v>55</v>
      </c>
      <c r="H74" s="596"/>
      <c r="I74" s="66">
        <f t="shared" si="3"/>
        <v>0</v>
      </c>
      <c r="J74" s="441" t="str">
        <f t="shared" si="2"/>
        <v>ÚRS 2018 01</v>
      </c>
    </row>
    <row r="75" spans="1:10" ht="15">
      <c r="A75" s="51">
        <f>IF(G75&gt;0,MAX(A$12:A74)+1,0)</f>
        <v>58</v>
      </c>
      <c r="B75" s="49">
        <v>721</v>
      </c>
      <c r="C75" s="76">
        <v>722239102</v>
      </c>
      <c r="D75" s="58" t="s">
        <v>2326</v>
      </c>
      <c r="F75" s="49" t="s">
        <v>77</v>
      </c>
      <c r="G75" s="47">
        <v>3</v>
      </c>
      <c r="H75" s="596"/>
      <c r="I75" s="66">
        <f t="shared" si="3"/>
        <v>0</v>
      </c>
      <c r="J75" s="441" t="str">
        <f t="shared" si="2"/>
        <v>ÚRS 2018 01</v>
      </c>
    </row>
    <row r="76" spans="1:10" ht="15">
      <c r="A76" s="51">
        <f>IF(G76&gt;0,MAX(A$12:A75)+1,0)</f>
        <v>59</v>
      </c>
      <c r="B76" s="49">
        <v>721</v>
      </c>
      <c r="C76" s="76">
        <v>722239103</v>
      </c>
      <c r="D76" s="58" t="s">
        <v>2327</v>
      </c>
      <c r="F76" s="49" t="s">
        <v>77</v>
      </c>
      <c r="G76" s="47">
        <v>9</v>
      </c>
      <c r="H76" s="596"/>
      <c r="I76" s="66">
        <f t="shared" si="3"/>
        <v>0</v>
      </c>
      <c r="J76" s="441" t="str">
        <f t="shared" si="2"/>
        <v>ÚRS 2018 01</v>
      </c>
    </row>
    <row r="77" spans="1:10" ht="15">
      <c r="A77" s="51">
        <f>IF(G77&gt;0,MAX(A$12:A76)+1,0)</f>
        <v>60</v>
      </c>
      <c r="B77" s="49">
        <v>721</v>
      </c>
      <c r="C77" s="76">
        <v>722239104</v>
      </c>
      <c r="D77" s="58" t="s">
        <v>2328</v>
      </c>
      <c r="F77" s="49" t="s">
        <v>77</v>
      </c>
      <c r="G77" s="47">
        <v>6</v>
      </c>
      <c r="H77" s="596"/>
      <c r="I77" s="66">
        <f t="shared" si="3"/>
        <v>0</v>
      </c>
      <c r="J77" s="441" t="str">
        <f t="shared" si="2"/>
        <v>ÚRS 2018 01</v>
      </c>
    </row>
    <row r="78" spans="1:10" ht="15">
      <c r="A78" s="51">
        <f>IF(G78&gt;0,MAX(A$12:A77)+1,0)</f>
        <v>61</v>
      </c>
      <c r="B78" s="49">
        <v>721</v>
      </c>
      <c r="C78" s="76">
        <v>722239105</v>
      </c>
      <c r="D78" s="58" t="s">
        <v>2329</v>
      </c>
      <c r="F78" s="49" t="s">
        <v>77</v>
      </c>
      <c r="G78" s="47">
        <v>6</v>
      </c>
      <c r="H78" s="596"/>
      <c r="I78" s="66">
        <f t="shared" si="3"/>
        <v>0</v>
      </c>
      <c r="J78" s="441" t="str">
        <f t="shared" si="2"/>
        <v>ÚRS 2018 01</v>
      </c>
    </row>
    <row r="79" spans="1:10" ht="15">
      <c r="A79" s="51">
        <f>IF(G79&gt;0,MAX(A$12:A78)+1,0)</f>
        <v>62</v>
      </c>
      <c r="B79" s="49">
        <v>721</v>
      </c>
      <c r="C79" s="76">
        <v>722290226</v>
      </c>
      <c r="D79" s="58" t="s">
        <v>360</v>
      </c>
      <c r="F79" s="49" t="s">
        <v>15</v>
      </c>
      <c r="G79" s="47">
        <v>472</v>
      </c>
      <c r="H79" s="596"/>
      <c r="I79" s="66">
        <f t="shared" si="3"/>
        <v>0</v>
      </c>
      <c r="J79" s="441" t="str">
        <f t="shared" si="2"/>
        <v>ÚRS 2018 01</v>
      </c>
    </row>
    <row r="80" spans="1:10" ht="25.5">
      <c r="A80" s="51">
        <f>IF(G80&gt;0,MAX(A$12:A79)+1,0)</f>
        <v>63</v>
      </c>
      <c r="B80" s="49" t="s">
        <v>142</v>
      </c>
      <c r="C80" s="76"/>
      <c r="D80" s="85" t="s">
        <v>2330</v>
      </c>
      <c r="F80" s="49" t="s">
        <v>77</v>
      </c>
      <c r="G80" s="47">
        <v>51</v>
      </c>
      <c r="H80" s="596"/>
      <c r="I80" s="66">
        <f t="shared" si="3"/>
        <v>0</v>
      </c>
      <c r="J80" s="441" t="str">
        <f t="shared" si="2"/>
        <v>ceník dodavatele</v>
      </c>
    </row>
    <row r="81" spans="1:10" ht="25.5">
      <c r="A81" s="51">
        <f>IF(G81&gt;0,MAX(A$12:A80)+1,0)</f>
        <v>64</v>
      </c>
      <c r="B81" s="49" t="s">
        <v>142</v>
      </c>
      <c r="C81" s="76"/>
      <c r="D81" s="85" t="s">
        <v>2331</v>
      </c>
      <c r="F81" s="49" t="s">
        <v>77</v>
      </c>
      <c r="G81" s="47">
        <v>3</v>
      </c>
      <c r="H81" s="596"/>
      <c r="I81" s="66">
        <f t="shared" si="3"/>
        <v>0</v>
      </c>
      <c r="J81" s="441" t="str">
        <f t="shared" si="2"/>
        <v>ceník dodavatele</v>
      </c>
    </row>
    <row r="82" spans="1:10" ht="25.5">
      <c r="A82" s="51">
        <f>IF(G82&gt;0,MAX(A$12:A81)+1,0)</f>
        <v>65</v>
      </c>
      <c r="B82" s="49" t="s">
        <v>142</v>
      </c>
      <c r="C82" s="76"/>
      <c r="D82" s="85" t="s">
        <v>2332</v>
      </c>
      <c r="F82" s="49" t="s">
        <v>77</v>
      </c>
      <c r="G82" s="47">
        <v>9</v>
      </c>
      <c r="H82" s="596"/>
      <c r="I82" s="66">
        <f t="shared" si="3"/>
        <v>0</v>
      </c>
      <c r="J82" s="441" t="str">
        <f t="shared" si="2"/>
        <v>ceník dodavatele</v>
      </c>
    </row>
    <row r="83" spans="1:10" ht="25.5">
      <c r="A83" s="51">
        <f>IF(G83&gt;0,MAX(A$12:A82)+1,0)</f>
        <v>66</v>
      </c>
      <c r="B83" s="49" t="s">
        <v>142</v>
      </c>
      <c r="C83" s="76"/>
      <c r="D83" s="85" t="s">
        <v>2333</v>
      </c>
      <c r="F83" s="49" t="s">
        <v>77</v>
      </c>
      <c r="G83" s="47">
        <v>6</v>
      </c>
      <c r="H83" s="596"/>
      <c r="I83" s="66">
        <f t="shared" si="3"/>
        <v>0</v>
      </c>
      <c r="J83" s="441" t="str">
        <f t="shared" si="2"/>
        <v>ceník dodavatele</v>
      </c>
    </row>
    <row r="84" spans="1:10" ht="25.5">
      <c r="A84" s="51">
        <f>IF(G84&gt;0,MAX(A$12:A83)+1,0)</f>
        <v>67</v>
      </c>
      <c r="B84" s="49" t="s">
        <v>142</v>
      </c>
      <c r="C84" s="76"/>
      <c r="D84" s="85" t="s">
        <v>2334</v>
      </c>
      <c r="F84" s="49" t="s">
        <v>77</v>
      </c>
      <c r="G84" s="47">
        <v>3</v>
      </c>
      <c r="H84" s="596"/>
      <c r="I84" s="66">
        <f t="shared" si="3"/>
        <v>0</v>
      </c>
      <c r="J84" s="441" t="str">
        <f t="shared" si="2"/>
        <v>ceník dodavatele</v>
      </c>
    </row>
    <row r="85" spans="1:10" ht="15">
      <c r="A85" s="51">
        <f>IF(G85&gt;0,MAX(A$12:A84)+1,0)</f>
        <v>68</v>
      </c>
      <c r="B85" s="49" t="s">
        <v>142</v>
      </c>
      <c r="C85" s="76"/>
      <c r="D85" s="58" t="s">
        <v>2335</v>
      </c>
      <c r="F85" s="49" t="s">
        <v>77</v>
      </c>
      <c r="G85" s="47">
        <v>3</v>
      </c>
      <c r="H85" s="596"/>
      <c r="I85" s="66">
        <f t="shared" si="3"/>
        <v>0</v>
      </c>
      <c r="J85" s="441" t="str">
        <f t="shared" si="2"/>
        <v>ceník dodavatele</v>
      </c>
    </row>
    <row r="86" spans="1:10" ht="15">
      <c r="A86" s="51">
        <f>IF(G86&gt;0,MAX(A$12:A85)+1,0)</f>
        <v>69</v>
      </c>
      <c r="B86" s="49" t="s">
        <v>142</v>
      </c>
      <c r="C86" s="76"/>
      <c r="D86" s="58" t="s">
        <v>2336</v>
      </c>
      <c r="F86" s="49" t="s">
        <v>77</v>
      </c>
      <c r="G86" s="47">
        <v>4</v>
      </c>
      <c r="H86" s="596"/>
      <c r="I86" s="66">
        <f t="shared" si="3"/>
        <v>0</v>
      </c>
      <c r="J86" s="441" t="str">
        <f t="shared" si="2"/>
        <v>ceník dodavatele</v>
      </c>
    </row>
    <row r="87" spans="1:10" ht="15">
      <c r="A87" s="51">
        <f>IF(G87&gt;0,MAX(A$12:A86)+1,0)</f>
        <v>70</v>
      </c>
      <c r="B87" s="49" t="s">
        <v>142</v>
      </c>
      <c r="C87" s="76"/>
      <c r="D87" s="91" t="s">
        <v>384</v>
      </c>
      <c r="F87" s="49" t="s">
        <v>77</v>
      </c>
      <c r="G87" s="47">
        <v>4</v>
      </c>
      <c r="H87" s="596"/>
      <c r="I87" s="66">
        <f t="shared" si="3"/>
        <v>0</v>
      </c>
      <c r="J87" s="441" t="str">
        <f t="shared" si="2"/>
        <v>ceník dodavatele</v>
      </c>
    </row>
    <row r="88" spans="1:10" ht="15">
      <c r="A88" s="51">
        <f>IF(G88&gt;0,MAX(A$12:A87)+1,0)</f>
        <v>71</v>
      </c>
      <c r="B88" s="49" t="s">
        <v>142</v>
      </c>
      <c r="C88" s="76"/>
      <c r="D88" s="58" t="s">
        <v>2337</v>
      </c>
      <c r="F88" s="49" t="s">
        <v>77</v>
      </c>
      <c r="G88" s="47">
        <v>4</v>
      </c>
      <c r="H88" s="596"/>
      <c r="I88" s="66">
        <f t="shared" si="3"/>
        <v>0</v>
      </c>
      <c r="J88" s="441" t="str">
        <f t="shared" si="2"/>
        <v>ceník dodavatele</v>
      </c>
    </row>
    <row r="89" spans="1:10" ht="15">
      <c r="A89" s="51">
        <f>IF(G89&gt;0,MAX(A$12:A88)+1,0)</f>
        <v>72</v>
      </c>
      <c r="B89" s="49" t="s">
        <v>142</v>
      </c>
      <c r="C89" s="76"/>
      <c r="D89" s="84" t="s">
        <v>2338</v>
      </c>
      <c r="E89" s="84"/>
      <c r="F89" s="49" t="s">
        <v>77</v>
      </c>
      <c r="G89" s="47">
        <v>1</v>
      </c>
      <c r="H89" s="596"/>
      <c r="I89" s="66">
        <f t="shared" si="3"/>
        <v>0</v>
      </c>
      <c r="J89" s="441" t="str">
        <f t="shared" si="2"/>
        <v>ceník dodavatele</v>
      </c>
    </row>
    <row r="90" spans="1:10" ht="15">
      <c r="A90" s="51">
        <f>IF(G90&gt;0,MAX(A$12:A89)+1,0)</f>
        <v>73</v>
      </c>
      <c r="B90" s="49" t="s">
        <v>142</v>
      </c>
      <c r="C90" s="76"/>
      <c r="D90" s="84" t="s">
        <v>2339</v>
      </c>
      <c r="E90" s="84"/>
      <c r="F90" s="49" t="s">
        <v>77</v>
      </c>
      <c r="G90" s="47">
        <v>51</v>
      </c>
      <c r="H90" s="596"/>
      <c r="I90" s="66">
        <f>G90*H90</f>
        <v>0</v>
      </c>
      <c r="J90" s="441" t="str">
        <f t="shared" si="2"/>
        <v>ceník dodavatele</v>
      </c>
    </row>
    <row r="91" spans="1:10" ht="15">
      <c r="A91" s="51">
        <f>IF(G91&gt;0,MAX(A$12:A90)+1,0)</f>
        <v>74</v>
      </c>
      <c r="B91" s="49" t="s">
        <v>142</v>
      </c>
      <c r="C91" s="76"/>
      <c r="D91" s="84" t="s">
        <v>2340</v>
      </c>
      <c r="E91" s="84"/>
      <c r="F91" s="49" t="s">
        <v>77</v>
      </c>
      <c r="G91" s="47">
        <v>18</v>
      </c>
      <c r="H91" s="596"/>
      <c r="I91" s="66">
        <f t="shared" si="3"/>
        <v>0</v>
      </c>
      <c r="J91" s="441" t="str">
        <f t="shared" si="2"/>
        <v>ceník dodavatele</v>
      </c>
    </row>
    <row r="92" spans="1:10" ht="15">
      <c r="A92" s="51">
        <f>IF(G92&gt;0,MAX(A$12:A91)+1,0)</f>
        <v>75</v>
      </c>
      <c r="B92" s="49" t="s">
        <v>142</v>
      </c>
      <c r="C92" s="76"/>
      <c r="D92" s="84" t="s">
        <v>2341</v>
      </c>
      <c r="E92" s="84"/>
      <c r="F92" s="49" t="s">
        <v>77</v>
      </c>
      <c r="G92" s="47">
        <v>17</v>
      </c>
      <c r="H92" s="596"/>
      <c r="I92" s="66">
        <f t="shared" si="3"/>
        <v>0</v>
      </c>
      <c r="J92" s="441" t="str">
        <f t="shared" si="2"/>
        <v>ceník dodavatele</v>
      </c>
    </row>
    <row r="93" spans="1:10" ht="25.5">
      <c r="A93" s="51">
        <f>IF(G93&gt;0,MAX(A$12:A92)+1,0)</f>
        <v>76</v>
      </c>
      <c r="B93" s="49" t="s">
        <v>142</v>
      </c>
      <c r="C93" s="76"/>
      <c r="D93" s="84" t="s">
        <v>2342</v>
      </c>
      <c r="E93" s="84"/>
      <c r="F93" s="49" t="s">
        <v>77</v>
      </c>
      <c r="G93" s="47">
        <v>12</v>
      </c>
      <c r="H93" s="596"/>
      <c r="I93" s="66">
        <f t="shared" si="3"/>
        <v>0</v>
      </c>
      <c r="J93" s="441" t="str">
        <f t="shared" si="2"/>
        <v>ceník dodavatele</v>
      </c>
    </row>
    <row r="94" spans="1:10" ht="25.5">
      <c r="A94" s="51">
        <f>IF(G94&gt;0,MAX(A$12:A93)+1,0)</f>
        <v>77</v>
      </c>
      <c r="B94" s="49" t="s">
        <v>142</v>
      </c>
      <c r="C94" s="76"/>
      <c r="D94" s="84" t="s">
        <v>2343</v>
      </c>
      <c r="E94" s="84"/>
      <c r="F94" s="49" t="s">
        <v>77</v>
      </c>
      <c r="G94" s="47">
        <v>6</v>
      </c>
      <c r="H94" s="596"/>
      <c r="I94" s="66">
        <f t="shared" si="3"/>
        <v>0</v>
      </c>
      <c r="J94" s="441" t="str">
        <f t="shared" si="2"/>
        <v>ceník dodavatele</v>
      </c>
    </row>
    <row r="95" spans="1:10" ht="25.5">
      <c r="A95" s="51">
        <f>IF(G95&gt;0,MAX(A$12:A94)+1,0)</f>
        <v>78</v>
      </c>
      <c r="B95" s="49" t="s">
        <v>142</v>
      </c>
      <c r="C95" s="76"/>
      <c r="D95" s="84" t="s">
        <v>2344</v>
      </c>
      <c r="E95" s="84"/>
      <c r="F95" s="49" t="s">
        <v>77</v>
      </c>
      <c r="G95" s="47">
        <v>34</v>
      </c>
      <c r="H95" s="596"/>
      <c r="I95" s="66">
        <f t="shared" si="3"/>
        <v>0</v>
      </c>
      <c r="J95" s="441" t="str">
        <f t="shared" si="2"/>
        <v>ceník dodavatele</v>
      </c>
    </row>
    <row r="96" spans="1:10" ht="25.5">
      <c r="A96" s="51">
        <f>IF(G96&gt;0,MAX(A$12:A95)+1,0)</f>
        <v>79</v>
      </c>
      <c r="B96" s="49" t="s">
        <v>142</v>
      </c>
      <c r="C96" s="76"/>
      <c r="D96" s="84" t="s">
        <v>2345</v>
      </c>
      <c r="E96" s="84"/>
      <c r="F96" s="49" t="s">
        <v>77</v>
      </c>
      <c r="G96" s="47">
        <v>12</v>
      </c>
      <c r="H96" s="596"/>
      <c r="I96" s="66">
        <f t="shared" si="3"/>
        <v>0</v>
      </c>
      <c r="J96" s="441" t="str">
        <f t="shared" si="2"/>
        <v>ceník dodavatele</v>
      </c>
    </row>
    <row r="97" spans="1:10" ht="25.5">
      <c r="A97" s="51">
        <f>IF(G97&gt;0,MAX(A$12:A96)+1,0)</f>
        <v>80</v>
      </c>
      <c r="B97" s="49" t="s">
        <v>142</v>
      </c>
      <c r="C97" s="76"/>
      <c r="D97" s="84" t="s">
        <v>2346</v>
      </c>
      <c r="E97" s="84"/>
      <c r="F97" s="49" t="s">
        <v>77</v>
      </c>
      <c r="G97" s="47">
        <v>6</v>
      </c>
      <c r="H97" s="596"/>
      <c r="I97" s="66">
        <f t="shared" si="3"/>
        <v>0</v>
      </c>
      <c r="J97" s="441" t="str">
        <f t="shared" si="2"/>
        <v>ceník dodavatele</v>
      </c>
    </row>
    <row r="98" spans="1:10" ht="25.5">
      <c r="A98" s="51">
        <f>IF(G98&gt;0,MAX(A$12:A97)+1,0)</f>
        <v>81</v>
      </c>
      <c r="B98" s="49" t="s">
        <v>142</v>
      </c>
      <c r="C98" s="76"/>
      <c r="D98" s="84" t="s">
        <v>2347</v>
      </c>
      <c r="E98" s="84"/>
      <c r="F98" s="49" t="s">
        <v>77</v>
      </c>
      <c r="G98" s="47">
        <v>29</v>
      </c>
      <c r="H98" s="596"/>
      <c r="I98" s="66">
        <f t="shared" si="3"/>
        <v>0</v>
      </c>
      <c r="J98" s="441" t="str">
        <f t="shared" si="2"/>
        <v>ceník dodavatele</v>
      </c>
    </row>
    <row r="99" spans="1:10" ht="15">
      <c r="A99" s="51">
        <f>IF(G99&gt;0,MAX(A$12:A98)+1,0)</f>
        <v>82</v>
      </c>
      <c r="B99" s="49" t="s">
        <v>142</v>
      </c>
      <c r="C99" s="76"/>
      <c r="D99" s="84" t="s">
        <v>2348</v>
      </c>
      <c r="E99" s="84"/>
      <c r="F99" s="49" t="s">
        <v>77</v>
      </c>
      <c r="G99" s="47">
        <v>10</v>
      </c>
      <c r="H99" s="596"/>
      <c r="I99" s="66">
        <f t="shared" si="3"/>
        <v>0</v>
      </c>
      <c r="J99" s="441" t="str">
        <f t="shared" si="2"/>
        <v>ceník dodavatele</v>
      </c>
    </row>
    <row r="100" spans="1:10" ht="25.5">
      <c r="A100" s="51">
        <f>IF(G100&gt;0,MAX(A$12:A99)+1,0)</f>
        <v>83</v>
      </c>
      <c r="B100" s="49" t="s">
        <v>142</v>
      </c>
      <c r="C100" s="76"/>
      <c r="D100" s="84" t="s">
        <v>2349</v>
      </c>
      <c r="E100" s="84"/>
      <c r="F100" s="49" t="s">
        <v>77</v>
      </c>
      <c r="G100" s="47">
        <v>10</v>
      </c>
      <c r="H100" s="596"/>
      <c r="I100" s="66">
        <f t="shared" si="3"/>
        <v>0</v>
      </c>
      <c r="J100" s="441" t="str">
        <f t="shared" si="2"/>
        <v>ceník dodavatele</v>
      </c>
    </row>
    <row r="101" spans="1:10" ht="38.25">
      <c r="A101" s="51">
        <f>IF(G101&gt;0,MAX(A$12:A100)+1,0)</f>
        <v>84</v>
      </c>
      <c r="B101" s="49" t="s">
        <v>142</v>
      </c>
      <c r="C101" s="76"/>
      <c r="D101" s="443" t="s">
        <v>2350</v>
      </c>
      <c r="E101" s="84"/>
      <c r="F101" s="49" t="s">
        <v>15</v>
      </c>
      <c r="G101" s="47">
        <v>120</v>
      </c>
      <c r="H101" s="596"/>
      <c r="I101" s="66">
        <f t="shared" si="3"/>
        <v>0</v>
      </c>
      <c r="J101" s="441" t="str">
        <f t="shared" si="2"/>
        <v>ceník dodavatele</v>
      </c>
    </row>
    <row r="102" spans="1:10" ht="38.25">
      <c r="A102" s="51">
        <f>IF(G102&gt;0,MAX(A$12:A101)+1,0)</f>
        <v>85</v>
      </c>
      <c r="B102" s="49" t="s">
        <v>142</v>
      </c>
      <c r="C102" s="76"/>
      <c r="D102" s="443" t="s">
        <v>2351</v>
      </c>
      <c r="E102" s="84"/>
      <c r="F102" s="49" t="s">
        <v>15</v>
      </c>
      <c r="G102" s="47">
        <v>50</v>
      </c>
      <c r="H102" s="596"/>
      <c r="I102" s="66">
        <f t="shared" si="3"/>
        <v>0</v>
      </c>
      <c r="J102" s="441" t="str">
        <f t="shared" si="2"/>
        <v>ceník dodavatele</v>
      </c>
    </row>
    <row r="103" spans="1:10" ht="38.25">
      <c r="A103" s="51">
        <f>IF(G103&gt;0,MAX(A$12:A102)+1,0)</f>
        <v>86</v>
      </c>
      <c r="B103" s="49" t="s">
        <v>142</v>
      </c>
      <c r="C103" s="76"/>
      <c r="D103" s="443" t="s">
        <v>2352</v>
      </c>
      <c r="E103" s="84"/>
      <c r="F103" s="49" t="s">
        <v>15</v>
      </c>
      <c r="G103" s="47">
        <v>320</v>
      </c>
      <c r="H103" s="596"/>
      <c r="I103" s="66">
        <f t="shared" si="3"/>
        <v>0</v>
      </c>
      <c r="J103" s="441" t="str">
        <f t="shared" si="2"/>
        <v>ceník dodavatele</v>
      </c>
    </row>
    <row r="104" spans="1:10" ht="38.25">
      <c r="A104" s="51">
        <f>IF(G104&gt;0,MAX(A$12:A103)+1,0)</f>
        <v>87</v>
      </c>
      <c r="B104" s="49" t="s">
        <v>142</v>
      </c>
      <c r="C104" s="76"/>
      <c r="D104" s="443" t="s">
        <v>2353</v>
      </c>
      <c r="E104" s="84"/>
      <c r="F104" s="49" t="s">
        <v>15</v>
      </c>
      <c r="G104" s="47">
        <v>50</v>
      </c>
      <c r="H104" s="596"/>
      <c r="I104" s="66">
        <f t="shared" si="3"/>
        <v>0</v>
      </c>
      <c r="J104" s="441" t="str">
        <f t="shared" si="2"/>
        <v>ceník dodavatele</v>
      </c>
    </row>
    <row r="105" spans="1:10" ht="15">
      <c r="A105" s="51">
        <f>IF(G105&gt;0,MAX(A$12:A104)+1,0)</f>
        <v>88</v>
      </c>
      <c r="B105" s="49" t="s">
        <v>142</v>
      </c>
      <c r="C105" s="76"/>
      <c r="D105" s="443" t="s">
        <v>2354</v>
      </c>
      <c r="E105" s="84"/>
      <c r="F105" s="49" t="s">
        <v>77</v>
      </c>
      <c r="G105" s="47">
        <v>2</v>
      </c>
      <c r="H105" s="596"/>
      <c r="I105" s="66">
        <f t="shared" si="3"/>
        <v>0</v>
      </c>
      <c r="J105" s="441" t="str">
        <f t="shared" si="2"/>
        <v>ceník dodavatele</v>
      </c>
    </row>
    <row r="106" spans="1:10" ht="25.5">
      <c r="A106" s="51">
        <f>IF(G106&gt;0,MAX(A$12:A105)+1,0)</f>
        <v>89</v>
      </c>
      <c r="B106" s="49" t="s">
        <v>142</v>
      </c>
      <c r="C106" s="76"/>
      <c r="D106" s="443" t="s">
        <v>2355</v>
      </c>
      <c r="E106" s="84"/>
      <c r="F106" s="49" t="s">
        <v>77</v>
      </c>
      <c r="G106" s="47">
        <v>1</v>
      </c>
      <c r="H106" s="596"/>
      <c r="I106" s="66">
        <f t="shared" si="3"/>
        <v>0</v>
      </c>
      <c r="J106" s="441" t="str">
        <f t="shared" si="2"/>
        <v>ceník dodavatele</v>
      </c>
    </row>
    <row r="107" spans="1:10" ht="63.75">
      <c r="A107" s="51">
        <f>IF(G107&gt;0,MAX(A$12:A106)+1,0)</f>
        <v>90</v>
      </c>
      <c r="B107" s="49" t="s">
        <v>142</v>
      </c>
      <c r="C107" s="76"/>
      <c r="D107" s="443" t="s">
        <v>2356</v>
      </c>
      <c r="E107" s="84"/>
      <c r="F107" s="49" t="s">
        <v>77</v>
      </c>
      <c r="G107" s="47">
        <v>2</v>
      </c>
      <c r="H107" s="596"/>
      <c r="I107" s="66">
        <f t="shared" si="3"/>
        <v>0</v>
      </c>
      <c r="J107" s="441" t="str">
        <f t="shared" si="2"/>
        <v>ceník dodavatele</v>
      </c>
    </row>
    <row r="108" spans="1:10" ht="192">
      <c r="A108" s="51">
        <f>IF(G108&gt;0,MAX(A$12:A107)+1,0)</f>
        <v>91</v>
      </c>
      <c r="B108" s="49" t="s">
        <v>142</v>
      </c>
      <c r="C108" s="76"/>
      <c r="D108" s="444" t="s">
        <v>2357</v>
      </c>
      <c r="E108" s="84"/>
      <c r="F108" s="49" t="s">
        <v>77</v>
      </c>
      <c r="G108" s="47">
        <v>2</v>
      </c>
      <c r="H108" s="596"/>
      <c r="I108" s="66">
        <f t="shared" si="3"/>
        <v>0</v>
      </c>
      <c r="J108" s="441" t="str">
        <f t="shared" si="2"/>
        <v>ceník dodavatele</v>
      </c>
    </row>
    <row r="109" spans="1:10" ht="15">
      <c r="A109" s="51">
        <f>IF(G109&gt;0,MAX(A$12:A108)+1,0)</f>
        <v>92</v>
      </c>
      <c r="B109" s="49">
        <v>731</v>
      </c>
      <c r="C109" s="76">
        <v>998722101</v>
      </c>
      <c r="D109" s="84" t="s">
        <v>2358</v>
      </c>
      <c r="E109" s="84"/>
      <c r="F109" s="49" t="s">
        <v>74</v>
      </c>
      <c r="G109" s="79">
        <v>1.02</v>
      </c>
      <c r="H109" s="596">
        <f>SUM(I59:I108)/100</f>
        <v>0</v>
      </c>
      <c r="I109" s="66">
        <f t="shared" si="3"/>
        <v>0</v>
      </c>
      <c r="J109" s="441" t="str">
        <f t="shared" si="2"/>
        <v>ÚRS 2018 01</v>
      </c>
    </row>
    <row r="110" spans="1:10" ht="15">
      <c r="A110" s="51">
        <f>IF(G110&gt;0,MAX(A$12:A109)+1,0)</f>
        <v>0</v>
      </c>
      <c r="C110" s="76"/>
      <c r="D110" s="77" t="s">
        <v>2359</v>
      </c>
      <c r="E110" s="77"/>
      <c r="H110" s="78">
        <f>SUM(I59:I109)</f>
        <v>0</v>
      </c>
      <c r="I110" s="66">
        <f t="shared" si="3"/>
        <v>0</v>
      </c>
      <c r="J110" s="441">
        <f t="shared" si="2"/>
        <v>0</v>
      </c>
    </row>
    <row r="111" spans="1:10" ht="15">
      <c r="A111" s="51">
        <f>IF(G111&gt;0,MAX(A$12:A110)+1,0)</f>
        <v>0</v>
      </c>
      <c r="C111" s="76"/>
      <c r="D111" s="77"/>
      <c r="E111" s="77"/>
      <c r="H111" s="78"/>
      <c r="I111" s="66"/>
      <c r="J111" s="441">
        <f t="shared" si="2"/>
        <v>0</v>
      </c>
    </row>
    <row r="112" spans="1:10" ht="15">
      <c r="A112" s="51">
        <f>IF(G112&gt;0,MAX(A$12:A111)+1,0)</f>
        <v>0</v>
      </c>
      <c r="B112" s="80"/>
      <c r="C112" s="81"/>
      <c r="D112" s="82" t="s">
        <v>339</v>
      </c>
      <c r="E112" s="82"/>
      <c r="F112" s="80"/>
      <c r="G112" s="83"/>
      <c r="H112" s="80"/>
      <c r="I112" s="80"/>
      <c r="J112" s="441">
        <f t="shared" si="2"/>
        <v>0</v>
      </c>
    </row>
    <row r="113" spans="1:10" ht="25.5">
      <c r="A113" s="51">
        <f>IF(G113&gt;0,MAX(A$12:A112)+1,0)</f>
        <v>93</v>
      </c>
      <c r="B113" s="49">
        <v>721</v>
      </c>
      <c r="C113" s="76">
        <v>727111221</v>
      </c>
      <c r="D113" s="85" t="s">
        <v>2360</v>
      </c>
      <c r="F113" s="49" t="s">
        <v>77</v>
      </c>
      <c r="G113" s="47">
        <v>16</v>
      </c>
      <c r="H113" s="596"/>
      <c r="I113" s="66">
        <f aca="true" t="shared" si="4" ref="I113:I143">G113*H113</f>
        <v>0</v>
      </c>
      <c r="J113" s="441" t="str">
        <f t="shared" si="2"/>
        <v>ÚRS 2018 01</v>
      </c>
    </row>
    <row r="114" spans="1:10" ht="15">
      <c r="A114" s="51">
        <f>IF(G114&gt;0,MAX(A$12:A113)+1,0)</f>
        <v>0</v>
      </c>
      <c r="C114" s="76"/>
      <c r="D114" s="77" t="s">
        <v>340</v>
      </c>
      <c r="E114" s="77"/>
      <c r="H114" s="78">
        <f>SUM(I112:I113)</f>
        <v>0</v>
      </c>
      <c r="I114" s="66">
        <f t="shared" si="4"/>
        <v>0</v>
      </c>
      <c r="J114" s="441">
        <f t="shared" si="2"/>
        <v>0</v>
      </c>
    </row>
    <row r="115" spans="1:10" ht="15">
      <c r="A115" s="51">
        <f>IF(G115&gt;0,MAX(A$12:A114)+1,0)</f>
        <v>0</v>
      </c>
      <c r="C115" s="76"/>
      <c r="D115" s="86"/>
      <c r="E115" s="86"/>
      <c r="H115" s="66"/>
      <c r="I115" s="66">
        <f t="shared" si="4"/>
        <v>0</v>
      </c>
      <c r="J115" s="441">
        <f t="shared" si="2"/>
        <v>0</v>
      </c>
    </row>
    <row r="116" spans="1:10" ht="15">
      <c r="A116" s="51">
        <f>IF(G116&gt;0,MAX(A$12:A115)+1,0)</f>
        <v>0</v>
      </c>
      <c r="C116" s="76"/>
      <c r="D116" s="82" t="s">
        <v>341</v>
      </c>
      <c r="E116" s="82"/>
      <c r="H116" s="66"/>
      <c r="I116" s="66">
        <f t="shared" si="4"/>
        <v>0</v>
      </c>
      <c r="J116" s="441">
        <f t="shared" si="2"/>
        <v>0</v>
      </c>
    </row>
    <row r="117" spans="1:10" ht="15">
      <c r="A117" s="51">
        <f>IF(G117&gt;0,MAX(A$12:A116)+1,0)</f>
        <v>94</v>
      </c>
      <c r="B117" s="49">
        <v>731</v>
      </c>
      <c r="C117" s="76">
        <v>732111125</v>
      </c>
      <c r="D117" s="84" t="s">
        <v>2361</v>
      </c>
      <c r="E117" s="84"/>
      <c r="F117" s="49" t="s">
        <v>77</v>
      </c>
      <c r="G117" s="47">
        <v>2</v>
      </c>
      <c r="H117" s="596"/>
      <c r="I117" s="66">
        <f t="shared" si="4"/>
        <v>0</v>
      </c>
      <c r="J117" s="441" t="str">
        <f t="shared" si="2"/>
        <v>ÚRS 2018 01</v>
      </c>
    </row>
    <row r="118" spans="1:10" ht="15">
      <c r="A118" s="51">
        <f>IF(G118&gt;0,MAX(A$12:A117)+1,0)</f>
        <v>95</v>
      </c>
      <c r="B118" s="49">
        <v>731</v>
      </c>
      <c r="C118" s="76">
        <v>732111139</v>
      </c>
      <c r="D118" s="84" t="s">
        <v>2362</v>
      </c>
      <c r="E118" s="84"/>
      <c r="F118" s="49" t="s">
        <v>77</v>
      </c>
      <c r="G118" s="47">
        <v>1</v>
      </c>
      <c r="H118" s="596"/>
      <c r="I118" s="66">
        <f t="shared" si="4"/>
        <v>0</v>
      </c>
      <c r="J118" s="441" t="str">
        <f t="shared" si="2"/>
        <v>ÚRS 2018 01</v>
      </c>
    </row>
    <row r="119" spans="1:10" ht="15">
      <c r="A119" s="51">
        <f>IF(G119&gt;0,MAX(A$12:A118)+1,0)</f>
        <v>96</v>
      </c>
      <c r="B119" s="49">
        <v>731</v>
      </c>
      <c r="C119" s="76">
        <v>732111225</v>
      </c>
      <c r="D119" s="84" t="s">
        <v>2363</v>
      </c>
      <c r="E119" s="84"/>
      <c r="F119" s="49" t="s">
        <v>77</v>
      </c>
      <c r="G119" s="47">
        <v>2</v>
      </c>
      <c r="H119" s="596"/>
      <c r="I119" s="66">
        <f t="shared" si="4"/>
        <v>0</v>
      </c>
      <c r="J119" s="441" t="str">
        <f t="shared" si="2"/>
        <v>ÚRS 2018 01</v>
      </c>
    </row>
    <row r="120" spans="1:10" ht="15">
      <c r="A120" s="51">
        <f>IF(G120&gt;0,MAX(A$12:A119)+1,0)</f>
        <v>97</v>
      </c>
      <c r="B120" s="49">
        <v>731</v>
      </c>
      <c r="C120" s="76">
        <v>732111239</v>
      </c>
      <c r="D120" s="84" t="s">
        <v>2364</v>
      </c>
      <c r="E120" s="84"/>
      <c r="F120" s="49" t="s">
        <v>77</v>
      </c>
      <c r="G120" s="47">
        <v>1</v>
      </c>
      <c r="H120" s="596"/>
      <c r="I120" s="66">
        <f t="shared" si="4"/>
        <v>0</v>
      </c>
      <c r="J120" s="441" t="str">
        <f t="shared" si="2"/>
        <v>ÚRS 2018 01</v>
      </c>
    </row>
    <row r="121" spans="1:10" ht="15">
      <c r="A121" s="51">
        <f>IF(G121&gt;0,MAX(A$12:A120)+1,0)</f>
        <v>98</v>
      </c>
      <c r="B121" s="49">
        <v>731</v>
      </c>
      <c r="C121" s="76">
        <v>732111312</v>
      </c>
      <c r="D121" s="84" t="s">
        <v>342</v>
      </c>
      <c r="E121" s="84"/>
      <c r="F121" s="49" t="s">
        <v>77</v>
      </c>
      <c r="G121" s="47">
        <v>4</v>
      </c>
      <c r="H121" s="596"/>
      <c r="I121" s="66">
        <f t="shared" si="4"/>
        <v>0</v>
      </c>
      <c r="J121" s="441" t="str">
        <f t="shared" si="2"/>
        <v>ÚRS 2018 01</v>
      </c>
    </row>
    <row r="122" spans="1:10" ht="15">
      <c r="A122" s="51">
        <f>IF(G122&gt;0,MAX(A$12:A121)+1,0)</f>
        <v>99</v>
      </c>
      <c r="B122" s="49">
        <v>731</v>
      </c>
      <c r="C122" s="76">
        <v>732111314</v>
      </c>
      <c r="D122" s="84" t="s">
        <v>343</v>
      </c>
      <c r="E122" s="84"/>
      <c r="F122" s="49" t="s">
        <v>77</v>
      </c>
      <c r="G122" s="47">
        <v>1</v>
      </c>
      <c r="H122" s="596"/>
      <c r="I122" s="66">
        <f t="shared" si="4"/>
        <v>0</v>
      </c>
      <c r="J122" s="441" t="str">
        <f t="shared" si="2"/>
        <v>ÚRS 2018 01</v>
      </c>
    </row>
    <row r="123" spans="1:10" ht="15">
      <c r="A123" s="51">
        <f>IF(G123&gt;0,MAX(A$12:A122)+1,0)</f>
        <v>100</v>
      </c>
      <c r="B123" s="49">
        <v>731</v>
      </c>
      <c r="C123" s="76">
        <v>732111316</v>
      </c>
      <c r="D123" s="84" t="s">
        <v>344</v>
      </c>
      <c r="E123" s="84"/>
      <c r="F123" s="49" t="s">
        <v>77</v>
      </c>
      <c r="G123" s="47">
        <v>7</v>
      </c>
      <c r="H123" s="596"/>
      <c r="I123" s="66">
        <f t="shared" si="4"/>
        <v>0</v>
      </c>
      <c r="J123" s="441" t="str">
        <f t="shared" si="2"/>
        <v>ÚRS 2018 01</v>
      </c>
    </row>
    <row r="124" spans="1:10" ht="15">
      <c r="A124" s="51">
        <f>IF(G124&gt;0,MAX(A$12:A123)+1,0)</f>
        <v>101</v>
      </c>
      <c r="B124" s="49">
        <v>731</v>
      </c>
      <c r="C124" s="76">
        <v>732111318</v>
      </c>
      <c r="D124" s="84" t="s">
        <v>345</v>
      </c>
      <c r="E124" s="84"/>
      <c r="F124" s="49" t="s">
        <v>77</v>
      </c>
      <c r="G124" s="47">
        <v>1</v>
      </c>
      <c r="H124" s="596"/>
      <c r="I124" s="66">
        <f t="shared" si="4"/>
        <v>0</v>
      </c>
      <c r="J124" s="441" t="str">
        <f aca="true" t="shared" si="5" ref="J124:J187">IF(B124="MAT","ceník dodavatele",IF(B124&gt;0,"ÚRS 2018 01",0))</f>
        <v>ÚRS 2018 01</v>
      </c>
    </row>
    <row r="125" spans="1:10" ht="15">
      <c r="A125" s="51">
        <f>IF(G125&gt;0,MAX(A$12:A124)+1,0)</f>
        <v>102</v>
      </c>
      <c r="B125" s="49">
        <v>731</v>
      </c>
      <c r="C125" s="76">
        <v>732111322</v>
      </c>
      <c r="D125" s="84" t="s">
        <v>2365</v>
      </c>
      <c r="E125" s="84"/>
      <c r="F125" s="49" t="s">
        <v>77</v>
      </c>
      <c r="G125" s="47">
        <v>3</v>
      </c>
      <c r="H125" s="596"/>
      <c r="I125" s="66">
        <f t="shared" si="4"/>
        <v>0</v>
      </c>
      <c r="J125" s="441" t="str">
        <f t="shared" si="5"/>
        <v>ÚRS 2018 01</v>
      </c>
    </row>
    <row r="126" spans="1:10" ht="15">
      <c r="A126" s="51">
        <f>IF(G126&gt;0,MAX(A$12:A125)+1,0)</f>
        <v>103</v>
      </c>
      <c r="B126" s="49">
        <v>731</v>
      </c>
      <c r="C126" s="76">
        <v>732111328</v>
      </c>
      <c r="D126" s="84" t="s">
        <v>2366</v>
      </c>
      <c r="E126" s="84"/>
      <c r="F126" s="49" t="s">
        <v>77</v>
      </c>
      <c r="G126" s="47">
        <v>2</v>
      </c>
      <c r="H126" s="596"/>
      <c r="I126" s="66">
        <f t="shared" si="4"/>
        <v>0</v>
      </c>
      <c r="J126" s="441" t="str">
        <f t="shared" si="5"/>
        <v>ÚRS 2018 01</v>
      </c>
    </row>
    <row r="127" spans="1:10" ht="15">
      <c r="A127" s="51">
        <f>IF(G127&gt;0,MAX(A$12:A126)+1,0)</f>
        <v>104</v>
      </c>
      <c r="B127" s="49">
        <v>731</v>
      </c>
      <c r="C127" s="76">
        <v>732199100</v>
      </c>
      <c r="D127" s="84" t="s">
        <v>346</v>
      </c>
      <c r="E127" s="84"/>
      <c r="F127" s="49" t="s">
        <v>347</v>
      </c>
      <c r="G127" s="47">
        <v>16</v>
      </c>
      <c r="H127" s="596"/>
      <c r="I127" s="66">
        <f t="shared" si="4"/>
        <v>0</v>
      </c>
      <c r="J127" s="441" t="str">
        <f t="shared" si="5"/>
        <v>ÚRS 2018 01</v>
      </c>
    </row>
    <row r="128" spans="1:10" ht="15">
      <c r="A128" s="51">
        <f>IF(G128&gt;0,MAX(A$12:A127)+1,0)</f>
        <v>105</v>
      </c>
      <c r="B128" s="49">
        <v>731</v>
      </c>
      <c r="C128" s="76">
        <v>732219301</v>
      </c>
      <c r="D128" s="84" t="s">
        <v>2367</v>
      </c>
      <c r="E128" s="84"/>
      <c r="F128" s="49" t="s">
        <v>347</v>
      </c>
      <c r="G128" s="47">
        <v>2</v>
      </c>
      <c r="H128" s="596"/>
      <c r="I128" s="66">
        <f t="shared" si="4"/>
        <v>0</v>
      </c>
      <c r="J128" s="441" t="str">
        <f t="shared" si="5"/>
        <v>ÚRS 2018 01</v>
      </c>
    </row>
    <row r="129" spans="1:10" ht="15">
      <c r="A129" s="51">
        <f>IF(G129&gt;0,MAX(A$12:A128)+1,0)</f>
        <v>106</v>
      </c>
      <c r="B129" s="49">
        <v>731</v>
      </c>
      <c r="C129" s="76">
        <v>732219315</v>
      </c>
      <c r="D129" s="84" t="s">
        <v>2368</v>
      </c>
      <c r="E129" s="84"/>
      <c r="F129" s="49" t="s">
        <v>347</v>
      </c>
      <c r="G129" s="47">
        <v>1</v>
      </c>
      <c r="H129" s="596"/>
      <c r="I129" s="66">
        <f t="shared" si="4"/>
        <v>0</v>
      </c>
      <c r="J129" s="441" t="str">
        <f t="shared" si="5"/>
        <v>ÚRS 2018 01</v>
      </c>
    </row>
    <row r="130" spans="1:10" ht="15">
      <c r="A130" s="51">
        <f>IF(G130&gt;0,MAX(A$12:A129)+1,0)</f>
        <v>107</v>
      </c>
      <c r="B130" s="49">
        <v>731</v>
      </c>
      <c r="C130" s="76">
        <v>732219317</v>
      </c>
      <c r="D130" s="84" t="s">
        <v>2369</v>
      </c>
      <c r="E130" s="84"/>
      <c r="F130" s="49" t="s">
        <v>347</v>
      </c>
      <c r="G130" s="47">
        <v>1</v>
      </c>
      <c r="H130" s="596"/>
      <c r="I130" s="66">
        <f t="shared" si="4"/>
        <v>0</v>
      </c>
      <c r="J130" s="441" t="str">
        <f t="shared" si="5"/>
        <v>ÚRS 2018 01</v>
      </c>
    </row>
    <row r="131" spans="1:10" ht="51">
      <c r="A131" s="51">
        <f>IF(G131&gt;0,MAX(A$12:A130)+1,0)</f>
        <v>108</v>
      </c>
      <c r="B131" s="49" t="s">
        <v>142</v>
      </c>
      <c r="C131" s="76"/>
      <c r="D131" s="443" t="s">
        <v>2370</v>
      </c>
      <c r="E131" s="443"/>
      <c r="F131" s="49" t="s">
        <v>347</v>
      </c>
      <c r="G131" s="47">
        <v>1</v>
      </c>
      <c r="H131" s="598"/>
      <c r="I131" s="66">
        <f t="shared" si="4"/>
        <v>0</v>
      </c>
      <c r="J131" s="441" t="str">
        <f t="shared" si="5"/>
        <v>ceník dodavatele</v>
      </c>
    </row>
    <row r="132" spans="1:10" ht="51">
      <c r="A132" s="51">
        <f>IF(G132&gt;0,MAX(A$12:A131)+1,0)</f>
        <v>109</v>
      </c>
      <c r="B132" s="49" t="s">
        <v>142</v>
      </c>
      <c r="C132" s="76"/>
      <c r="D132" s="443" t="s">
        <v>2371</v>
      </c>
      <c r="E132" s="84"/>
      <c r="F132" s="49" t="s">
        <v>347</v>
      </c>
      <c r="G132" s="47">
        <v>1</v>
      </c>
      <c r="H132" s="596"/>
      <c r="I132" s="66">
        <f t="shared" si="4"/>
        <v>0</v>
      </c>
      <c r="J132" s="441" t="str">
        <f t="shared" si="5"/>
        <v>ceník dodavatele</v>
      </c>
    </row>
    <row r="133" spans="1:10" ht="15">
      <c r="A133" s="51">
        <f>IF(G133&gt;0,MAX(A$12:A132)+1,0)</f>
        <v>110</v>
      </c>
      <c r="B133" s="49" t="s">
        <v>142</v>
      </c>
      <c r="C133" s="76"/>
      <c r="D133" s="84" t="s">
        <v>2372</v>
      </c>
      <c r="E133" s="84"/>
      <c r="F133" s="49" t="s">
        <v>347</v>
      </c>
      <c r="G133" s="47">
        <v>1</v>
      </c>
      <c r="H133" s="598"/>
      <c r="I133" s="66">
        <f t="shared" si="4"/>
        <v>0</v>
      </c>
      <c r="J133" s="441" t="str">
        <f t="shared" si="5"/>
        <v>ceník dodavatele</v>
      </c>
    </row>
    <row r="134" spans="1:10" ht="15">
      <c r="A134" s="51">
        <f>IF(G134&gt;0,MAX(A$12:A133)+1,0)</f>
        <v>111</v>
      </c>
      <c r="B134" s="49" t="s">
        <v>142</v>
      </c>
      <c r="C134" s="76"/>
      <c r="D134" s="84" t="s">
        <v>2373</v>
      </c>
      <c r="E134" s="84"/>
      <c r="F134" s="49" t="s">
        <v>347</v>
      </c>
      <c r="G134" s="47">
        <v>1</v>
      </c>
      <c r="H134" s="598"/>
      <c r="I134" s="66">
        <f t="shared" si="4"/>
        <v>0</v>
      </c>
      <c r="J134" s="441" t="str">
        <f t="shared" si="5"/>
        <v>ceník dodavatele</v>
      </c>
    </row>
    <row r="135" spans="1:10" ht="89.25">
      <c r="A135" s="51">
        <f>IF(G135&gt;0,MAX(A$12:A134)+1,0)</f>
        <v>112</v>
      </c>
      <c r="B135" s="49" t="s">
        <v>142</v>
      </c>
      <c r="C135" s="76"/>
      <c r="D135" s="443" t="s">
        <v>2374</v>
      </c>
      <c r="E135" s="443"/>
      <c r="F135" s="49" t="s">
        <v>347</v>
      </c>
      <c r="G135" s="47">
        <v>3</v>
      </c>
      <c r="H135" s="598"/>
      <c r="I135" s="66">
        <f>G135*H135</f>
        <v>0</v>
      </c>
      <c r="J135" s="441" t="str">
        <f>IF(B135="MAT","ceník dodavatele",IF(B135&gt;0,"ÚRS 2018 01",0))</f>
        <v>ceník dodavatele</v>
      </c>
    </row>
    <row r="136" spans="1:10" ht="15">
      <c r="A136" s="51">
        <f>IF(G136&gt;0,MAX(A$12:A135)+1,0)</f>
        <v>113</v>
      </c>
      <c r="B136" s="49">
        <v>731</v>
      </c>
      <c r="C136" s="76">
        <v>732311123</v>
      </c>
      <c r="D136" s="84" t="s">
        <v>2375</v>
      </c>
      <c r="E136" s="84"/>
      <c r="F136" s="49" t="s">
        <v>347</v>
      </c>
      <c r="G136" s="47">
        <v>1</v>
      </c>
      <c r="H136" s="598"/>
      <c r="I136" s="66">
        <f t="shared" si="4"/>
        <v>0</v>
      </c>
      <c r="J136" s="441" t="str">
        <f t="shared" si="5"/>
        <v>ÚRS 2018 01</v>
      </c>
    </row>
    <row r="137" spans="1:10" ht="15">
      <c r="A137" s="51">
        <f>IF(G137&gt;0,MAX(A$12:A136)+1,0)</f>
        <v>114</v>
      </c>
      <c r="B137" s="49">
        <v>731</v>
      </c>
      <c r="C137" s="76">
        <v>732331621</v>
      </c>
      <c r="D137" s="84" t="s">
        <v>2376</v>
      </c>
      <c r="E137" s="84"/>
      <c r="F137" s="49" t="s">
        <v>347</v>
      </c>
      <c r="G137" s="47">
        <v>1</v>
      </c>
      <c r="H137" s="596"/>
      <c r="I137" s="66">
        <f t="shared" si="4"/>
        <v>0</v>
      </c>
      <c r="J137" s="441" t="str">
        <f t="shared" si="5"/>
        <v>ÚRS 2018 01</v>
      </c>
    </row>
    <row r="138" spans="1:10" ht="15">
      <c r="A138" s="51">
        <f>IF(G138&gt;0,MAX(A$12:A137)+1,0)</f>
        <v>115</v>
      </c>
      <c r="B138" s="49">
        <v>731</v>
      </c>
      <c r="C138" s="76">
        <v>732331778</v>
      </c>
      <c r="D138" s="84" t="s">
        <v>2377</v>
      </c>
      <c r="E138" s="84"/>
      <c r="F138" s="49" t="s">
        <v>347</v>
      </c>
      <c r="G138" s="47">
        <v>1</v>
      </c>
      <c r="H138" s="596"/>
      <c r="I138" s="66">
        <f t="shared" si="4"/>
        <v>0</v>
      </c>
      <c r="J138" s="441" t="str">
        <f t="shared" si="5"/>
        <v>ÚRS 2018 01</v>
      </c>
    </row>
    <row r="139" spans="1:10" ht="38.25">
      <c r="A139" s="51">
        <f>IF(G139&gt;0,MAX(A$12:A138)+1,0)</f>
        <v>116</v>
      </c>
      <c r="B139" s="49" t="s">
        <v>142</v>
      </c>
      <c r="C139" s="76"/>
      <c r="D139" s="84" t="s">
        <v>2378</v>
      </c>
      <c r="E139" s="84"/>
      <c r="F139" s="49" t="s">
        <v>77</v>
      </c>
      <c r="G139" s="47">
        <v>2</v>
      </c>
      <c r="H139" s="596"/>
      <c r="I139" s="66">
        <f t="shared" si="4"/>
        <v>0</v>
      </c>
      <c r="J139" s="441" t="str">
        <f t="shared" si="5"/>
        <v>ceník dodavatele</v>
      </c>
    </row>
    <row r="140" spans="1:10" ht="38.25">
      <c r="A140" s="51">
        <f>IF(G140&gt;0,MAX(A$12:A139)+1,0)</f>
        <v>117</v>
      </c>
      <c r="B140" s="49" t="s">
        <v>142</v>
      </c>
      <c r="C140" s="76"/>
      <c r="D140" s="84" t="s">
        <v>2379</v>
      </c>
      <c r="E140" s="84"/>
      <c r="F140" s="49" t="s">
        <v>77</v>
      </c>
      <c r="G140" s="47">
        <v>3</v>
      </c>
      <c r="H140" s="596"/>
      <c r="I140" s="66">
        <f t="shared" si="4"/>
        <v>0</v>
      </c>
      <c r="J140" s="441" t="str">
        <f t="shared" si="5"/>
        <v>ceník dodavatele</v>
      </c>
    </row>
    <row r="141" spans="1:10" ht="38.25">
      <c r="A141" s="51">
        <f>IF(G141&gt;0,MAX(A$12:A140)+1,0)</f>
        <v>118</v>
      </c>
      <c r="B141" s="49">
        <v>731</v>
      </c>
      <c r="C141" s="76">
        <v>732429132</v>
      </c>
      <c r="D141" s="84" t="s">
        <v>2380</v>
      </c>
      <c r="E141" s="84"/>
      <c r="F141" s="49" t="s">
        <v>347</v>
      </c>
      <c r="G141" s="47">
        <v>2</v>
      </c>
      <c r="H141" s="596"/>
      <c r="I141" s="66">
        <f t="shared" si="4"/>
        <v>0</v>
      </c>
      <c r="J141" s="441" t="str">
        <f t="shared" si="5"/>
        <v>ÚRS 2018 01</v>
      </c>
    </row>
    <row r="142" spans="1:10" ht="25.5">
      <c r="A142" s="51">
        <f>IF(G142&gt;0,MAX(A$12:A141)+1,0)</f>
        <v>119</v>
      </c>
      <c r="B142" s="49">
        <v>731</v>
      </c>
      <c r="C142" s="76">
        <v>732429215</v>
      </c>
      <c r="D142" s="84" t="s">
        <v>348</v>
      </c>
      <c r="E142" s="84"/>
      <c r="F142" s="49" t="s">
        <v>347</v>
      </c>
      <c r="G142" s="47">
        <v>3</v>
      </c>
      <c r="H142" s="596"/>
      <c r="I142" s="66">
        <f t="shared" si="4"/>
        <v>0</v>
      </c>
      <c r="J142" s="441" t="str">
        <f t="shared" si="5"/>
        <v>ÚRS 2018 01</v>
      </c>
    </row>
    <row r="143" spans="1:10" ht="15">
      <c r="A143" s="51">
        <f>IF(G143&gt;0,MAX(A$12:A142)+1,0)</f>
        <v>120</v>
      </c>
      <c r="B143" s="49">
        <v>731</v>
      </c>
      <c r="C143" s="76">
        <v>998732201</v>
      </c>
      <c r="D143" s="84" t="s">
        <v>349</v>
      </c>
      <c r="E143" s="84"/>
      <c r="F143" s="49" t="s">
        <v>74</v>
      </c>
      <c r="G143" s="79">
        <v>1.52</v>
      </c>
      <c r="H143" s="596">
        <f>SUM(I116:I142)/100</f>
        <v>0</v>
      </c>
      <c r="I143" s="66">
        <f t="shared" si="4"/>
        <v>0</v>
      </c>
      <c r="J143" s="441" t="str">
        <f t="shared" si="5"/>
        <v>ÚRS 2018 01</v>
      </c>
    </row>
    <row r="144" spans="1:10" ht="15">
      <c r="A144" s="51">
        <f>IF(G144&gt;0,MAX(A$12:A143)+1,0)</f>
        <v>0</v>
      </c>
      <c r="C144" s="76"/>
      <c r="D144" s="77" t="s">
        <v>350</v>
      </c>
      <c r="E144" s="77"/>
      <c r="G144" s="79"/>
      <c r="H144" s="78">
        <f>SUM(I116:I143)</f>
        <v>0</v>
      </c>
      <c r="I144" s="66"/>
      <c r="J144" s="441">
        <f t="shared" si="5"/>
        <v>0</v>
      </c>
    </row>
    <row r="145" spans="1:10" ht="15">
      <c r="A145" s="51">
        <f>IF(G145&gt;0,MAX(A$12:A144)+1,0)</f>
        <v>0</v>
      </c>
      <c r="C145" s="76"/>
      <c r="D145" s="84"/>
      <c r="E145" s="84"/>
      <c r="G145" s="79"/>
      <c r="H145" s="66"/>
      <c r="I145" s="66"/>
      <c r="J145" s="441">
        <f t="shared" si="5"/>
        <v>0</v>
      </c>
    </row>
    <row r="146" spans="1:10" s="51" customFormat="1" ht="15">
      <c r="A146" s="51">
        <f>IF(G146&gt;0,MAX(A$12:A145)+1,0)</f>
        <v>0</v>
      </c>
      <c r="B146" s="80"/>
      <c r="C146" s="81"/>
      <c r="D146" s="82" t="s">
        <v>351</v>
      </c>
      <c r="E146" s="82"/>
      <c r="F146" s="80"/>
      <c r="G146" s="83"/>
      <c r="H146" s="80"/>
      <c r="I146" s="80"/>
      <c r="J146" s="441">
        <f t="shared" si="5"/>
        <v>0</v>
      </c>
    </row>
    <row r="147" spans="1:10" ht="15">
      <c r="A147" s="51">
        <f>IF(G147&gt;0,MAX(A$12:A146)+1,0)</f>
        <v>121</v>
      </c>
      <c r="B147" s="49">
        <v>731</v>
      </c>
      <c r="C147" s="76">
        <v>733111102</v>
      </c>
      <c r="D147" s="58" t="s">
        <v>2381</v>
      </c>
      <c r="F147" s="49" t="s">
        <v>15</v>
      </c>
      <c r="G147" s="47">
        <v>10</v>
      </c>
      <c r="H147" s="596"/>
      <c r="I147" s="66">
        <f aca="true" t="shared" si="6" ref="I147:I173">G147*H147</f>
        <v>0</v>
      </c>
      <c r="J147" s="441" t="str">
        <f t="shared" si="5"/>
        <v>ÚRS 2018 01</v>
      </c>
    </row>
    <row r="148" spans="1:10" ht="15">
      <c r="A148" s="51">
        <f>IF(G148&gt;0,MAX(A$12:A147)+1,0)</f>
        <v>122</v>
      </c>
      <c r="B148" s="49">
        <v>731</v>
      </c>
      <c r="C148" s="76">
        <v>733111103</v>
      </c>
      <c r="D148" s="58" t="s">
        <v>352</v>
      </c>
      <c r="F148" s="49" t="s">
        <v>15</v>
      </c>
      <c r="G148" s="47">
        <v>180</v>
      </c>
      <c r="H148" s="596"/>
      <c r="I148" s="66">
        <f t="shared" si="6"/>
        <v>0</v>
      </c>
      <c r="J148" s="441" t="str">
        <f t="shared" si="5"/>
        <v>ÚRS 2018 01</v>
      </c>
    </row>
    <row r="149" spans="1:10" ht="15">
      <c r="A149" s="51">
        <f>IF(G149&gt;0,MAX(A$12:A148)+1,0)</f>
        <v>123</v>
      </c>
      <c r="B149" s="49">
        <v>731</v>
      </c>
      <c r="C149" s="76">
        <v>733111104</v>
      </c>
      <c r="D149" s="58" t="s">
        <v>2382</v>
      </c>
      <c r="F149" s="49" t="s">
        <v>15</v>
      </c>
      <c r="G149" s="47">
        <v>39</v>
      </c>
      <c r="H149" s="596"/>
      <c r="I149" s="66">
        <f t="shared" si="6"/>
        <v>0</v>
      </c>
      <c r="J149" s="441" t="str">
        <f t="shared" si="5"/>
        <v>ÚRS 2018 01</v>
      </c>
    </row>
    <row r="150" spans="1:10" ht="15">
      <c r="A150" s="51">
        <f>IF(G150&gt;0,MAX(A$12:A149)+1,0)</f>
        <v>124</v>
      </c>
      <c r="B150" s="49">
        <v>731</v>
      </c>
      <c r="C150" s="76">
        <v>733111105</v>
      </c>
      <c r="D150" s="58" t="s">
        <v>353</v>
      </c>
      <c r="F150" s="49" t="s">
        <v>15</v>
      </c>
      <c r="G150" s="47">
        <v>136</v>
      </c>
      <c r="H150" s="596"/>
      <c r="I150" s="66">
        <f t="shared" si="6"/>
        <v>0</v>
      </c>
      <c r="J150" s="441" t="str">
        <f t="shared" si="5"/>
        <v>ÚRS 2018 01</v>
      </c>
    </row>
    <row r="151" spans="1:10" ht="15">
      <c r="A151" s="51">
        <f>IF(G151&gt;0,MAX(A$12:A150)+1,0)</f>
        <v>125</v>
      </c>
      <c r="B151" s="49">
        <v>731</v>
      </c>
      <c r="C151" s="76">
        <v>733111106</v>
      </c>
      <c r="D151" s="58" t="s">
        <v>354</v>
      </c>
      <c r="F151" s="49" t="s">
        <v>15</v>
      </c>
      <c r="G151" s="47">
        <v>56</v>
      </c>
      <c r="H151" s="596"/>
      <c r="I151" s="66">
        <f t="shared" si="6"/>
        <v>0</v>
      </c>
      <c r="J151" s="441" t="str">
        <f t="shared" si="5"/>
        <v>ÚRS 2018 01</v>
      </c>
    </row>
    <row r="152" spans="1:10" ht="15">
      <c r="A152" s="51">
        <f>IF(G152&gt;0,MAX(A$12:A151)+1,0)</f>
        <v>126</v>
      </c>
      <c r="B152" s="49">
        <v>731</v>
      </c>
      <c r="C152" s="76">
        <v>733111107</v>
      </c>
      <c r="D152" s="58" t="s">
        <v>355</v>
      </c>
      <c r="F152" s="49" t="s">
        <v>15</v>
      </c>
      <c r="G152" s="47">
        <v>65</v>
      </c>
      <c r="H152" s="596"/>
      <c r="I152" s="66">
        <f t="shared" si="6"/>
        <v>0</v>
      </c>
      <c r="J152" s="441" t="str">
        <f t="shared" si="5"/>
        <v>ÚRS 2018 01</v>
      </c>
    </row>
    <row r="153" spans="1:10" ht="15">
      <c r="A153" s="51">
        <f>IF(G153&gt;0,MAX(A$12:A152)+1,0)</f>
        <v>127</v>
      </c>
      <c r="B153" s="49">
        <v>731</v>
      </c>
      <c r="C153" s="76">
        <v>733111108</v>
      </c>
      <c r="D153" s="58" t="s">
        <v>356</v>
      </c>
      <c r="F153" s="49" t="s">
        <v>15</v>
      </c>
      <c r="G153" s="47">
        <v>263</v>
      </c>
      <c r="H153" s="596"/>
      <c r="I153" s="66">
        <f t="shared" si="6"/>
        <v>0</v>
      </c>
      <c r="J153" s="441" t="str">
        <f t="shared" si="5"/>
        <v>ÚRS 2018 01</v>
      </c>
    </row>
    <row r="154" spans="1:10" ht="15">
      <c r="A154" s="51">
        <f>IF(G154&gt;0,MAX(A$12:A153)+1,0)</f>
        <v>128</v>
      </c>
      <c r="B154" s="49">
        <v>731</v>
      </c>
      <c r="C154" s="76">
        <v>733121162</v>
      </c>
      <c r="D154" s="58" t="s">
        <v>2383</v>
      </c>
      <c r="F154" s="49" t="s">
        <v>15</v>
      </c>
      <c r="G154" s="47">
        <v>16</v>
      </c>
      <c r="H154" s="596"/>
      <c r="I154" s="66">
        <f t="shared" si="6"/>
        <v>0</v>
      </c>
      <c r="J154" s="441" t="str">
        <f t="shared" si="5"/>
        <v>ÚRS 2018 01</v>
      </c>
    </row>
    <row r="155" spans="1:10" ht="15">
      <c r="A155" s="51">
        <f>IF(G155&gt;0,MAX(A$12:A154)+1,0)</f>
        <v>129</v>
      </c>
      <c r="B155" s="49">
        <v>731</v>
      </c>
      <c r="C155" s="76">
        <v>733121165</v>
      </c>
      <c r="D155" s="58" t="s">
        <v>357</v>
      </c>
      <c r="F155" s="49" t="s">
        <v>15</v>
      </c>
      <c r="G155" s="47">
        <v>11</v>
      </c>
      <c r="H155" s="596"/>
      <c r="I155" s="66">
        <f t="shared" si="6"/>
        <v>0</v>
      </c>
      <c r="J155" s="441" t="str">
        <f t="shared" si="5"/>
        <v>ÚRS 2018 01</v>
      </c>
    </row>
    <row r="156" spans="1:10" ht="15">
      <c r="A156" s="51">
        <f>IF(G156&gt;0,MAX(A$12:A155)+1,0)</f>
        <v>130</v>
      </c>
      <c r="B156" s="49">
        <v>731</v>
      </c>
      <c r="C156" s="76">
        <v>733121168</v>
      </c>
      <c r="D156" s="58" t="s">
        <v>2384</v>
      </c>
      <c r="F156" s="49" t="s">
        <v>15</v>
      </c>
      <c r="G156" s="47">
        <v>188</v>
      </c>
      <c r="H156" s="596"/>
      <c r="I156" s="66">
        <f t="shared" si="6"/>
        <v>0</v>
      </c>
      <c r="J156" s="441" t="str">
        <f t="shared" si="5"/>
        <v>ÚRS 2018 01</v>
      </c>
    </row>
    <row r="157" spans="1:10" ht="15">
      <c r="A157" s="51">
        <f>IF(G157&gt;0,MAX(A$12:A156)+1,0)</f>
        <v>131</v>
      </c>
      <c r="B157" s="49">
        <v>731</v>
      </c>
      <c r="C157" s="76">
        <v>733121172</v>
      </c>
      <c r="D157" s="58" t="s">
        <v>358</v>
      </c>
      <c r="F157" s="49" t="s">
        <v>15</v>
      </c>
      <c r="G157" s="47">
        <v>15</v>
      </c>
      <c r="H157" s="596"/>
      <c r="I157" s="66">
        <f t="shared" si="6"/>
        <v>0</v>
      </c>
      <c r="J157" s="441" t="str">
        <f t="shared" si="5"/>
        <v>ÚRS 2018 01</v>
      </c>
    </row>
    <row r="158" spans="1:10" ht="15">
      <c r="A158" s="51">
        <f>IF(G158&gt;0,MAX(A$12:A157)+1,0)</f>
        <v>132</v>
      </c>
      <c r="B158" s="49">
        <v>731</v>
      </c>
      <c r="C158" s="76">
        <v>733121179</v>
      </c>
      <c r="D158" s="58" t="s">
        <v>2385</v>
      </c>
      <c r="F158" s="49" t="s">
        <v>15</v>
      </c>
      <c r="G158" s="47">
        <v>2</v>
      </c>
      <c r="H158" s="596"/>
      <c r="I158" s="66">
        <f t="shared" si="6"/>
        <v>0</v>
      </c>
      <c r="J158" s="441" t="str">
        <f t="shared" si="5"/>
        <v>ÚRS 2018 01</v>
      </c>
    </row>
    <row r="159" spans="1:10" ht="15">
      <c r="A159" s="51">
        <f>IF(G159&gt;0,MAX(A$12:A158)+1,0)</f>
        <v>133</v>
      </c>
      <c r="B159" s="49">
        <v>731</v>
      </c>
      <c r="C159" s="76">
        <v>733190107</v>
      </c>
      <c r="D159" s="58" t="s">
        <v>359</v>
      </c>
      <c r="F159" s="49" t="s">
        <v>15</v>
      </c>
      <c r="G159" s="47">
        <v>486</v>
      </c>
      <c r="H159" s="596"/>
      <c r="I159" s="66">
        <f t="shared" si="6"/>
        <v>0</v>
      </c>
      <c r="J159" s="441" t="str">
        <f t="shared" si="5"/>
        <v>ÚRS 2018 01</v>
      </c>
    </row>
    <row r="160" spans="1:10" ht="15">
      <c r="A160" s="51">
        <f>IF(G160&gt;0,MAX(A$12:A159)+1,0)</f>
        <v>134</v>
      </c>
      <c r="B160" s="49">
        <v>731</v>
      </c>
      <c r="C160" s="76">
        <v>733190108</v>
      </c>
      <c r="D160" s="58" t="s">
        <v>360</v>
      </c>
      <c r="F160" s="49" t="s">
        <v>15</v>
      </c>
      <c r="G160" s="47">
        <v>263</v>
      </c>
      <c r="H160" s="596"/>
      <c r="I160" s="66">
        <f t="shared" si="6"/>
        <v>0</v>
      </c>
      <c r="J160" s="441" t="str">
        <f t="shared" si="5"/>
        <v>ÚRS 2018 01</v>
      </c>
    </row>
    <row r="161" spans="1:10" ht="15">
      <c r="A161" s="51">
        <f>IF(G161&gt;0,MAX(A$12:A160)+1,0)</f>
        <v>135</v>
      </c>
      <c r="B161" s="49">
        <v>731</v>
      </c>
      <c r="C161" s="76">
        <v>733190225</v>
      </c>
      <c r="D161" s="58" t="s">
        <v>361</v>
      </c>
      <c r="F161" s="49" t="s">
        <v>15</v>
      </c>
      <c r="G161" s="47">
        <v>27</v>
      </c>
      <c r="H161" s="596"/>
      <c r="I161" s="66">
        <f t="shared" si="6"/>
        <v>0</v>
      </c>
      <c r="J161" s="441" t="str">
        <f t="shared" si="5"/>
        <v>ÚRS 2018 01</v>
      </c>
    </row>
    <row r="162" spans="1:10" ht="15">
      <c r="A162" s="51">
        <f>IF(G162&gt;0,MAX(A$12:A161)+1,0)</f>
        <v>136</v>
      </c>
      <c r="B162" s="49">
        <v>731</v>
      </c>
      <c r="C162" s="76">
        <v>733190232</v>
      </c>
      <c r="D162" s="58" t="s">
        <v>362</v>
      </c>
      <c r="F162" s="49" t="s">
        <v>15</v>
      </c>
      <c r="G162" s="47">
        <v>203</v>
      </c>
      <c r="H162" s="596"/>
      <c r="I162" s="66">
        <f t="shared" si="6"/>
        <v>0</v>
      </c>
      <c r="J162" s="441" t="str">
        <f t="shared" si="5"/>
        <v>ÚRS 2018 01</v>
      </c>
    </row>
    <row r="163" spans="1:10" ht="15">
      <c r="A163" s="51">
        <f>IF(G163&gt;0,MAX(A$12:A162)+1,0)</f>
        <v>137</v>
      </c>
      <c r="B163" s="49">
        <v>731</v>
      </c>
      <c r="C163" s="76">
        <v>733190239</v>
      </c>
      <c r="D163" s="58" t="s">
        <v>2386</v>
      </c>
      <c r="F163" s="49" t="s">
        <v>15</v>
      </c>
      <c r="G163" s="47">
        <v>2</v>
      </c>
      <c r="H163" s="596"/>
      <c r="I163" s="66">
        <f t="shared" si="6"/>
        <v>0</v>
      </c>
      <c r="J163" s="441" t="str">
        <f t="shared" si="5"/>
        <v>ÚRS 2018 01</v>
      </c>
    </row>
    <row r="164" spans="1:10" ht="15">
      <c r="A164" s="51">
        <f>IF(G164&gt;0,MAX(A$12:A163)+1,0)</f>
        <v>138</v>
      </c>
      <c r="B164" s="49">
        <v>731</v>
      </c>
      <c r="C164" s="76">
        <v>733222302</v>
      </c>
      <c r="D164" s="58" t="s">
        <v>363</v>
      </c>
      <c r="F164" s="49" t="s">
        <v>15</v>
      </c>
      <c r="G164" s="47">
        <v>384</v>
      </c>
      <c r="H164" s="596"/>
      <c r="I164" s="66">
        <f t="shared" si="6"/>
        <v>0</v>
      </c>
      <c r="J164" s="441" t="str">
        <f t="shared" si="5"/>
        <v>ÚRS 2018 01</v>
      </c>
    </row>
    <row r="165" spans="1:10" ht="15">
      <c r="A165" s="51">
        <f>IF(G165&gt;0,MAX(A$12:A164)+1,0)</f>
        <v>139</v>
      </c>
      <c r="B165" s="49">
        <v>731</v>
      </c>
      <c r="C165" s="76">
        <v>733222303</v>
      </c>
      <c r="D165" s="58" t="s">
        <v>364</v>
      </c>
      <c r="F165" s="49" t="s">
        <v>15</v>
      </c>
      <c r="G165" s="47">
        <v>183</v>
      </c>
      <c r="H165" s="596"/>
      <c r="I165" s="66">
        <f t="shared" si="6"/>
        <v>0</v>
      </c>
      <c r="J165" s="441" t="str">
        <f t="shared" si="5"/>
        <v>ÚRS 2018 01</v>
      </c>
    </row>
    <row r="166" spans="1:10" ht="15">
      <c r="A166" s="51">
        <f>IF(G166&gt;0,MAX(A$12:A165)+1,0)</f>
        <v>140</v>
      </c>
      <c r="B166" s="49">
        <v>731</v>
      </c>
      <c r="C166" s="76">
        <v>733222304</v>
      </c>
      <c r="D166" s="58" t="s">
        <v>365</v>
      </c>
      <c r="F166" s="49" t="s">
        <v>15</v>
      </c>
      <c r="G166" s="47">
        <v>99</v>
      </c>
      <c r="H166" s="596"/>
      <c r="I166" s="66">
        <f t="shared" si="6"/>
        <v>0</v>
      </c>
      <c r="J166" s="441" t="str">
        <f t="shared" si="5"/>
        <v>ÚRS 2018 01</v>
      </c>
    </row>
    <row r="167" spans="1:10" ht="15">
      <c r="A167" s="51">
        <f>IF(G167&gt;0,MAX(A$12:A166)+1,0)</f>
        <v>141</v>
      </c>
      <c r="B167" s="49">
        <v>731</v>
      </c>
      <c r="C167" s="76">
        <v>733222305</v>
      </c>
      <c r="D167" s="58" t="s">
        <v>366</v>
      </c>
      <c r="F167" s="49" t="s">
        <v>15</v>
      </c>
      <c r="G167" s="47">
        <v>142</v>
      </c>
      <c r="H167" s="596"/>
      <c r="I167" s="66">
        <f t="shared" si="6"/>
        <v>0</v>
      </c>
      <c r="J167" s="441" t="str">
        <f t="shared" si="5"/>
        <v>ÚRS 2018 01</v>
      </c>
    </row>
    <row r="168" spans="1:10" ht="15">
      <c r="A168" s="51">
        <f>IF(G168&gt;0,MAX(A$12:A167)+1,0)</f>
        <v>142</v>
      </c>
      <c r="B168" s="49">
        <v>731</v>
      </c>
      <c r="C168" s="76">
        <v>733222306</v>
      </c>
      <c r="D168" s="58" t="s">
        <v>367</v>
      </c>
      <c r="F168" s="49" t="s">
        <v>15</v>
      </c>
      <c r="G168" s="47">
        <v>264</v>
      </c>
      <c r="H168" s="596"/>
      <c r="I168" s="66">
        <f t="shared" si="6"/>
        <v>0</v>
      </c>
      <c r="J168" s="441" t="str">
        <f t="shared" si="5"/>
        <v>ÚRS 2018 01</v>
      </c>
    </row>
    <row r="169" spans="1:10" ht="15">
      <c r="A169" s="51">
        <f>IF(G169&gt;0,MAX(A$12:A168)+1,0)</f>
        <v>143</v>
      </c>
      <c r="B169" s="49">
        <v>731</v>
      </c>
      <c r="C169" s="76">
        <v>733223307</v>
      </c>
      <c r="D169" s="58" t="s">
        <v>368</v>
      </c>
      <c r="F169" s="49" t="s">
        <v>15</v>
      </c>
      <c r="G169" s="47">
        <v>300</v>
      </c>
      <c r="H169" s="596"/>
      <c r="I169" s="66">
        <f t="shared" si="6"/>
        <v>0</v>
      </c>
      <c r="J169" s="441" t="str">
        <f t="shared" si="5"/>
        <v>ÚRS 2018 01</v>
      </c>
    </row>
    <row r="170" spans="1:10" ht="15">
      <c r="A170" s="51">
        <f>IF(G170&gt;0,MAX(A$12:A169)+1,0)</f>
        <v>144</v>
      </c>
      <c r="B170" s="49">
        <v>731</v>
      </c>
      <c r="C170" s="76">
        <v>733291101</v>
      </c>
      <c r="D170" s="58" t="s">
        <v>369</v>
      </c>
      <c r="F170" s="49" t="s">
        <v>15</v>
      </c>
      <c r="G170" s="47">
        <v>1072</v>
      </c>
      <c r="H170" s="596"/>
      <c r="I170" s="66">
        <f t="shared" si="6"/>
        <v>0</v>
      </c>
      <c r="J170" s="441" t="str">
        <f t="shared" si="5"/>
        <v>ÚRS 2018 01</v>
      </c>
    </row>
    <row r="171" spans="1:10" ht="15">
      <c r="A171" s="51">
        <f>IF(G171&gt;0,MAX(A$12:A170)+1,0)</f>
        <v>145</v>
      </c>
      <c r="B171" s="49">
        <v>731</v>
      </c>
      <c r="C171" s="76">
        <v>733291102</v>
      </c>
      <c r="D171" s="58" t="s">
        <v>370</v>
      </c>
      <c r="F171" s="49" t="s">
        <v>15</v>
      </c>
      <c r="G171" s="47">
        <v>300</v>
      </c>
      <c r="H171" s="596"/>
      <c r="I171" s="66">
        <f t="shared" si="6"/>
        <v>0</v>
      </c>
      <c r="J171" s="441" t="str">
        <f t="shared" si="5"/>
        <v>ÚRS 2018 01</v>
      </c>
    </row>
    <row r="172" spans="1:10" ht="15">
      <c r="A172" s="51">
        <f>IF(G172&gt;0,MAX(A$12:A171)+1,0)</f>
        <v>146</v>
      </c>
      <c r="B172" s="49">
        <v>731</v>
      </c>
      <c r="C172" s="76">
        <v>998733201</v>
      </c>
      <c r="D172" s="84" t="s">
        <v>371</v>
      </c>
      <c r="E172" s="84"/>
      <c r="F172" s="49" t="s">
        <v>74</v>
      </c>
      <c r="G172" s="79">
        <v>3.19</v>
      </c>
      <c r="H172" s="596">
        <f>SUM(I146:I171)/100</f>
        <v>0</v>
      </c>
      <c r="I172" s="66">
        <f t="shared" si="6"/>
        <v>0</v>
      </c>
      <c r="J172" s="441" t="str">
        <f t="shared" si="5"/>
        <v>ÚRS 2018 01</v>
      </c>
    </row>
    <row r="173" spans="1:10" ht="15">
      <c r="A173" s="51">
        <f>IF(G173&gt;0,MAX(A$12:A172)+1,0)</f>
        <v>0</v>
      </c>
      <c r="C173" s="76"/>
      <c r="D173" s="77" t="s">
        <v>372</v>
      </c>
      <c r="E173" s="77"/>
      <c r="H173" s="78">
        <f>SUM(I146:I172)</f>
        <v>0</v>
      </c>
      <c r="I173" s="66">
        <f t="shared" si="6"/>
        <v>0</v>
      </c>
      <c r="J173" s="441">
        <f t="shared" si="5"/>
        <v>0</v>
      </c>
    </row>
    <row r="174" spans="1:10" ht="15">
      <c r="A174" s="51">
        <f>IF(G174&gt;0,MAX(A$12:A173)+1,0)</f>
        <v>0</v>
      </c>
      <c r="C174" s="76"/>
      <c r="D174" s="84"/>
      <c r="E174" s="84"/>
      <c r="G174" s="79"/>
      <c r="H174" s="66"/>
      <c r="I174" s="66"/>
      <c r="J174" s="441">
        <f t="shared" si="5"/>
        <v>0</v>
      </c>
    </row>
    <row r="175" spans="1:10" s="51" customFormat="1" ht="15">
      <c r="A175" s="51">
        <f>IF(G175&gt;0,MAX(A$12:A174)+1,0)</f>
        <v>0</v>
      </c>
      <c r="B175" s="80"/>
      <c r="C175" s="81"/>
      <c r="D175" s="82" t="s">
        <v>373</v>
      </c>
      <c r="E175" s="82"/>
      <c r="F175" s="80"/>
      <c r="G175" s="83"/>
      <c r="H175" s="80"/>
      <c r="I175" s="80"/>
      <c r="J175" s="441">
        <f t="shared" si="5"/>
        <v>0</v>
      </c>
    </row>
    <row r="176" spans="1:10" ht="15">
      <c r="A176" s="51">
        <f>IF(G176&gt;0,MAX(A$12:A175)+1,0)</f>
        <v>147</v>
      </c>
      <c r="B176" s="49">
        <v>731</v>
      </c>
      <c r="C176" s="76">
        <v>734109211</v>
      </c>
      <c r="D176" s="58" t="s">
        <v>2387</v>
      </c>
      <c r="F176" s="49" t="s">
        <v>77</v>
      </c>
      <c r="G176" s="47">
        <v>103</v>
      </c>
      <c r="H176" s="596"/>
      <c r="I176" s="66">
        <f aca="true" t="shared" si="7" ref="I176:I239">G176*H176</f>
        <v>0</v>
      </c>
      <c r="J176" s="441" t="str">
        <f t="shared" si="5"/>
        <v>ÚRS 2018 01</v>
      </c>
    </row>
    <row r="177" spans="1:10" ht="15">
      <c r="A177" s="51">
        <f>IF(G177&gt;0,MAX(A$12:A176)+1,0)</f>
        <v>148</v>
      </c>
      <c r="B177" s="49">
        <v>731</v>
      </c>
      <c r="C177" s="76">
        <v>734109212</v>
      </c>
      <c r="D177" s="58" t="s">
        <v>2388</v>
      </c>
      <c r="F177" s="49" t="s">
        <v>77</v>
      </c>
      <c r="G177" s="47">
        <v>40</v>
      </c>
      <c r="H177" s="596"/>
      <c r="I177" s="66">
        <f t="shared" si="7"/>
        <v>0</v>
      </c>
      <c r="J177" s="441" t="str">
        <f t="shared" si="5"/>
        <v>ÚRS 2018 01</v>
      </c>
    </row>
    <row r="178" spans="1:10" ht="15">
      <c r="A178" s="51">
        <f>IF(G178&gt;0,MAX(A$12:A177)+1,0)</f>
        <v>149</v>
      </c>
      <c r="B178" s="49">
        <v>731</v>
      </c>
      <c r="C178" s="76">
        <v>734109223</v>
      </c>
      <c r="D178" s="58" t="s">
        <v>2389</v>
      </c>
      <c r="F178" s="49" t="s">
        <v>77</v>
      </c>
      <c r="G178" s="47">
        <v>14</v>
      </c>
      <c r="H178" s="596"/>
      <c r="I178" s="66">
        <f t="shared" si="7"/>
        <v>0</v>
      </c>
      <c r="J178" s="441" t="str">
        <f t="shared" si="5"/>
        <v>ÚRS 2018 01</v>
      </c>
    </row>
    <row r="179" spans="1:10" ht="15">
      <c r="A179" s="51">
        <f>IF(G179&gt;0,MAX(A$12:A178)+1,0)</f>
        <v>150</v>
      </c>
      <c r="B179" s="49">
        <v>731</v>
      </c>
      <c r="C179" s="76">
        <v>734109214</v>
      </c>
      <c r="D179" s="58" t="s">
        <v>2390</v>
      </c>
      <c r="F179" s="49" t="s">
        <v>77</v>
      </c>
      <c r="G179" s="47">
        <v>18</v>
      </c>
      <c r="H179" s="596"/>
      <c r="I179" s="66">
        <f t="shared" si="7"/>
        <v>0</v>
      </c>
      <c r="J179" s="441" t="str">
        <f t="shared" si="5"/>
        <v>ÚRS 2018 01</v>
      </c>
    </row>
    <row r="180" spans="1:10" ht="15">
      <c r="A180" s="51">
        <f>IF(G180&gt;0,MAX(A$12:A179)+1,0)</f>
        <v>151</v>
      </c>
      <c r="B180" s="49">
        <v>731</v>
      </c>
      <c r="C180" s="76">
        <v>734109214</v>
      </c>
      <c r="D180" s="58" t="s">
        <v>2391</v>
      </c>
      <c r="F180" s="49" t="s">
        <v>77</v>
      </c>
      <c r="G180" s="47">
        <v>8</v>
      </c>
      <c r="H180" s="596"/>
      <c r="I180" s="66">
        <f t="shared" si="7"/>
        <v>0</v>
      </c>
      <c r="J180" s="441" t="str">
        <f t="shared" si="5"/>
        <v>ÚRS 2018 01</v>
      </c>
    </row>
    <row r="181" spans="1:10" ht="15">
      <c r="A181" s="51">
        <f>IF(G181&gt;0,MAX(A$12:A180)+1,0)</f>
        <v>152</v>
      </c>
      <c r="B181" s="49">
        <v>731</v>
      </c>
      <c r="C181" s="76">
        <v>734109215</v>
      </c>
      <c r="D181" s="58" t="s">
        <v>2392</v>
      </c>
      <c r="F181" s="49" t="s">
        <v>77</v>
      </c>
      <c r="G181" s="47">
        <v>13</v>
      </c>
      <c r="H181" s="596"/>
      <c r="I181" s="66">
        <f t="shared" si="7"/>
        <v>0</v>
      </c>
      <c r="J181" s="441" t="str">
        <f t="shared" si="5"/>
        <v>ÚRS 2018 01</v>
      </c>
    </row>
    <row r="182" spans="1:10" ht="15">
      <c r="A182" s="51">
        <f>IF(G182&gt;0,MAX(A$12:A181)+1,0)</f>
        <v>153</v>
      </c>
      <c r="B182" s="49">
        <v>731</v>
      </c>
      <c r="C182" s="76">
        <v>734109216</v>
      </c>
      <c r="D182" s="58" t="s">
        <v>374</v>
      </c>
      <c r="F182" s="49" t="s">
        <v>77</v>
      </c>
      <c r="G182" s="47">
        <v>4</v>
      </c>
      <c r="H182" s="596"/>
      <c r="I182" s="66">
        <f t="shared" si="7"/>
        <v>0</v>
      </c>
      <c r="J182" s="441" t="str">
        <f t="shared" si="5"/>
        <v>ÚRS 2018 01</v>
      </c>
    </row>
    <row r="183" spans="1:10" ht="15">
      <c r="A183" s="51">
        <f>IF(G183&gt;0,MAX(A$12:A182)+1,0)</f>
        <v>154</v>
      </c>
      <c r="B183" s="49">
        <v>731</v>
      </c>
      <c r="C183" s="76">
        <v>734109217</v>
      </c>
      <c r="D183" s="58" t="s">
        <v>2393</v>
      </c>
      <c r="F183" s="49" t="s">
        <v>77</v>
      </c>
      <c r="G183" s="47">
        <v>3</v>
      </c>
      <c r="H183" s="596"/>
      <c r="I183" s="66">
        <f t="shared" si="7"/>
        <v>0</v>
      </c>
      <c r="J183" s="441" t="str">
        <f t="shared" si="5"/>
        <v>ÚRS 2018 01</v>
      </c>
    </row>
    <row r="184" spans="1:10" ht="15">
      <c r="A184" s="51">
        <f>IF(G184&gt;0,MAX(A$12:A183)+1,0)</f>
        <v>155</v>
      </c>
      <c r="B184" s="49">
        <v>731</v>
      </c>
      <c r="C184" s="76">
        <v>734109218</v>
      </c>
      <c r="D184" s="58" t="s">
        <v>2394</v>
      </c>
      <c r="F184" s="49" t="s">
        <v>77</v>
      </c>
      <c r="G184" s="47">
        <v>1</v>
      </c>
      <c r="H184" s="596"/>
      <c r="I184" s="66">
        <f t="shared" si="7"/>
        <v>0</v>
      </c>
      <c r="J184" s="441" t="str">
        <f t="shared" si="5"/>
        <v>ÚRS 2018 01</v>
      </c>
    </row>
    <row r="185" spans="1:10" ht="15">
      <c r="A185" s="51">
        <f>IF(G185&gt;0,MAX(A$12:A184)+1,0)</f>
        <v>156</v>
      </c>
      <c r="B185" s="49">
        <v>731</v>
      </c>
      <c r="C185" s="76">
        <v>734109311</v>
      </c>
      <c r="D185" s="58" t="s">
        <v>2395</v>
      </c>
      <c r="F185" s="49" t="s">
        <v>77</v>
      </c>
      <c r="G185" s="47">
        <v>1</v>
      </c>
      <c r="H185" s="596"/>
      <c r="I185" s="66">
        <f t="shared" si="7"/>
        <v>0</v>
      </c>
      <c r="J185" s="441" t="str">
        <f t="shared" si="5"/>
        <v>ÚRS 2018 01</v>
      </c>
    </row>
    <row r="186" spans="1:10" ht="15">
      <c r="A186" s="51">
        <f>IF(G186&gt;0,MAX(A$12:A185)+1,0)</f>
        <v>157</v>
      </c>
      <c r="B186" s="49">
        <v>731</v>
      </c>
      <c r="C186" s="76">
        <v>734109312</v>
      </c>
      <c r="D186" s="58" t="s">
        <v>2396</v>
      </c>
      <c r="F186" s="49" t="s">
        <v>77</v>
      </c>
      <c r="G186" s="47">
        <v>31</v>
      </c>
      <c r="H186" s="596"/>
      <c r="I186" s="66">
        <f t="shared" si="7"/>
        <v>0</v>
      </c>
      <c r="J186" s="441" t="str">
        <f t="shared" si="5"/>
        <v>ÚRS 2018 01</v>
      </c>
    </row>
    <row r="187" spans="1:10" ht="15">
      <c r="A187" s="51">
        <f>IF(G187&gt;0,MAX(A$12:A186)+1,0)</f>
        <v>158</v>
      </c>
      <c r="B187" s="49">
        <v>731</v>
      </c>
      <c r="C187" s="76">
        <v>734109323</v>
      </c>
      <c r="D187" s="58" t="s">
        <v>2397</v>
      </c>
      <c r="F187" s="49" t="s">
        <v>77</v>
      </c>
      <c r="G187" s="47">
        <v>5</v>
      </c>
      <c r="H187" s="596"/>
      <c r="I187" s="66">
        <f t="shared" si="7"/>
        <v>0</v>
      </c>
      <c r="J187" s="441" t="str">
        <f t="shared" si="5"/>
        <v>ÚRS 2018 01</v>
      </c>
    </row>
    <row r="188" spans="1:10" ht="15">
      <c r="A188" s="51">
        <f>IF(G188&gt;0,MAX(A$12:A187)+1,0)</f>
        <v>159</v>
      </c>
      <c r="B188" s="49">
        <v>731</v>
      </c>
      <c r="C188" s="76">
        <v>734109314</v>
      </c>
      <c r="D188" s="58" t="s">
        <v>2398</v>
      </c>
      <c r="F188" s="49" t="s">
        <v>77</v>
      </c>
      <c r="G188" s="47">
        <v>6</v>
      </c>
      <c r="H188" s="596"/>
      <c r="I188" s="66">
        <f t="shared" si="7"/>
        <v>0</v>
      </c>
      <c r="J188" s="441" t="str">
        <f aca="true" t="shared" si="8" ref="J188:J251">IF(B188="MAT","ceník dodavatele",IF(B188&gt;0,"ÚRS 2018 01",0))</f>
        <v>ÚRS 2018 01</v>
      </c>
    </row>
    <row r="189" spans="1:10" ht="15">
      <c r="A189" s="51">
        <f>IF(G189&gt;0,MAX(A$12:A188)+1,0)</f>
        <v>160</v>
      </c>
      <c r="B189" s="49">
        <v>731</v>
      </c>
      <c r="C189" s="76">
        <v>734109314</v>
      </c>
      <c r="D189" s="58" t="s">
        <v>2399</v>
      </c>
      <c r="F189" s="49" t="s">
        <v>77</v>
      </c>
      <c r="G189" s="47">
        <v>5</v>
      </c>
      <c r="H189" s="596"/>
      <c r="I189" s="66">
        <f t="shared" si="7"/>
        <v>0</v>
      </c>
      <c r="J189" s="441" t="str">
        <f t="shared" si="8"/>
        <v>ÚRS 2018 01</v>
      </c>
    </row>
    <row r="190" spans="1:10" ht="15">
      <c r="A190" s="51">
        <f>IF(G190&gt;0,MAX(A$12:A189)+1,0)</f>
        <v>161</v>
      </c>
      <c r="B190" s="49">
        <v>731</v>
      </c>
      <c r="C190" s="76">
        <v>734109315</v>
      </c>
      <c r="D190" s="58" t="s">
        <v>2400</v>
      </c>
      <c r="F190" s="49" t="s">
        <v>77</v>
      </c>
      <c r="G190" s="47">
        <v>6</v>
      </c>
      <c r="H190" s="596"/>
      <c r="I190" s="66">
        <f t="shared" si="7"/>
        <v>0</v>
      </c>
      <c r="J190" s="441" t="str">
        <f t="shared" si="8"/>
        <v>ÚRS 2018 01</v>
      </c>
    </row>
    <row r="191" spans="1:10" ht="15">
      <c r="A191" s="51">
        <f>IF(G191&gt;0,MAX(A$12:A190)+1,0)</f>
        <v>162</v>
      </c>
      <c r="B191" s="49">
        <v>731</v>
      </c>
      <c r="C191" s="76">
        <v>734109316</v>
      </c>
      <c r="D191" s="58" t="s">
        <v>2401</v>
      </c>
      <c r="F191" s="49" t="s">
        <v>77</v>
      </c>
      <c r="G191" s="47">
        <v>2</v>
      </c>
      <c r="H191" s="596"/>
      <c r="I191" s="66">
        <f t="shared" si="7"/>
        <v>0</v>
      </c>
      <c r="J191" s="441" t="str">
        <f t="shared" si="8"/>
        <v>ÚRS 2018 01</v>
      </c>
    </row>
    <row r="192" spans="1:10" ht="15">
      <c r="A192" s="51">
        <f>IF(G192&gt;0,MAX(A$12:A191)+1,0)</f>
        <v>163</v>
      </c>
      <c r="B192" s="49">
        <v>731</v>
      </c>
      <c r="C192" s="76">
        <v>734109317</v>
      </c>
      <c r="D192" s="58" t="s">
        <v>2402</v>
      </c>
      <c r="F192" s="49" t="s">
        <v>77</v>
      </c>
      <c r="G192" s="47">
        <v>3</v>
      </c>
      <c r="H192" s="596"/>
      <c r="I192" s="66">
        <f t="shared" si="7"/>
        <v>0</v>
      </c>
      <c r="J192" s="441" t="str">
        <f t="shared" si="8"/>
        <v>ÚRS 2018 01</v>
      </c>
    </row>
    <row r="193" spans="1:10" ht="15">
      <c r="A193" s="51">
        <f>IF(G193&gt;0,MAX(A$12:A192)+1,0)</f>
        <v>164</v>
      </c>
      <c r="B193" s="49">
        <v>731</v>
      </c>
      <c r="C193" s="76">
        <v>734109318</v>
      </c>
      <c r="D193" s="58" t="s">
        <v>2403</v>
      </c>
      <c r="F193" s="49" t="s">
        <v>77</v>
      </c>
      <c r="G193" s="47">
        <v>4</v>
      </c>
      <c r="H193" s="596"/>
      <c r="I193" s="66">
        <f t="shared" si="7"/>
        <v>0</v>
      </c>
      <c r="J193" s="441" t="str">
        <f t="shared" si="8"/>
        <v>ÚRS 2018 01</v>
      </c>
    </row>
    <row r="194" spans="1:10" ht="45">
      <c r="A194" s="51">
        <f>IF(G194&gt;0,MAX(A$12:A193)+1,0)</f>
        <v>165</v>
      </c>
      <c r="B194" s="49" t="s">
        <v>142</v>
      </c>
      <c r="C194" s="76"/>
      <c r="D194" s="58" t="s">
        <v>2404</v>
      </c>
      <c r="F194" s="49" t="s">
        <v>77</v>
      </c>
      <c r="G194" s="47">
        <v>2</v>
      </c>
      <c r="H194" s="596"/>
      <c r="I194" s="66">
        <f t="shared" si="7"/>
        <v>0</v>
      </c>
      <c r="J194" s="441" t="str">
        <f t="shared" si="8"/>
        <v>ceník dodavatele</v>
      </c>
    </row>
    <row r="195" spans="1:10" ht="25.5">
      <c r="A195" s="51">
        <f>IF(G195&gt;0,MAX(A$12:A194)+1,0)</f>
        <v>166</v>
      </c>
      <c r="B195" s="49" t="s">
        <v>142</v>
      </c>
      <c r="C195" s="76"/>
      <c r="D195" s="58" t="s">
        <v>2405</v>
      </c>
      <c r="F195" s="49" t="s">
        <v>77</v>
      </c>
      <c r="G195" s="47">
        <v>1</v>
      </c>
      <c r="H195" s="596"/>
      <c r="I195" s="66">
        <f t="shared" si="7"/>
        <v>0</v>
      </c>
      <c r="J195" s="441" t="str">
        <f t="shared" si="8"/>
        <v>ceník dodavatele</v>
      </c>
    </row>
    <row r="196" spans="1:10" ht="15">
      <c r="A196" s="51">
        <f>IF(G196&gt;0,MAX(A$12:A195)+1,0)</f>
        <v>167</v>
      </c>
      <c r="B196" s="49" t="s">
        <v>142</v>
      </c>
      <c r="C196" s="76"/>
      <c r="D196" s="58" t="s">
        <v>2406</v>
      </c>
      <c r="F196" s="49" t="s">
        <v>77</v>
      </c>
      <c r="G196" s="47">
        <v>1</v>
      </c>
      <c r="H196" s="596"/>
      <c r="I196" s="66">
        <f t="shared" si="7"/>
        <v>0</v>
      </c>
      <c r="J196" s="441" t="str">
        <f t="shared" si="8"/>
        <v>ceník dodavatele</v>
      </c>
    </row>
    <row r="197" spans="1:10" ht="15">
      <c r="A197" s="51">
        <f>IF(G197&gt;0,MAX(A$12:A196)+1,0)</f>
        <v>168</v>
      </c>
      <c r="B197" s="49" t="s">
        <v>142</v>
      </c>
      <c r="C197" s="76"/>
      <c r="D197" s="58" t="s">
        <v>2407</v>
      </c>
      <c r="F197" s="49" t="s">
        <v>77</v>
      </c>
      <c r="G197" s="47">
        <v>2</v>
      </c>
      <c r="H197" s="596"/>
      <c r="I197" s="66">
        <f t="shared" si="7"/>
        <v>0</v>
      </c>
      <c r="J197" s="441" t="str">
        <f t="shared" si="8"/>
        <v>ceník dodavatele</v>
      </c>
    </row>
    <row r="198" spans="1:10" ht="15">
      <c r="A198" s="51">
        <f>IF(G198&gt;0,MAX(A$12:A197)+1,0)</f>
        <v>169</v>
      </c>
      <c r="B198" s="49" t="s">
        <v>142</v>
      </c>
      <c r="C198" s="76"/>
      <c r="D198" s="58" t="s">
        <v>2408</v>
      </c>
      <c r="F198" s="49" t="s">
        <v>77</v>
      </c>
      <c r="G198" s="47">
        <v>2</v>
      </c>
      <c r="H198" s="596"/>
      <c r="I198" s="66">
        <f t="shared" si="7"/>
        <v>0</v>
      </c>
      <c r="J198" s="441" t="str">
        <f t="shared" si="8"/>
        <v>ceník dodavatele</v>
      </c>
    </row>
    <row r="199" spans="1:10" ht="25.5">
      <c r="A199" s="51">
        <f>IF(G199&gt;0,MAX(A$12:A198)+1,0)</f>
        <v>170</v>
      </c>
      <c r="B199" s="49" t="s">
        <v>142</v>
      </c>
      <c r="C199" s="76"/>
      <c r="D199" s="58" t="s">
        <v>2409</v>
      </c>
      <c r="F199" s="49" t="s">
        <v>77</v>
      </c>
      <c r="G199" s="47">
        <v>69</v>
      </c>
      <c r="H199" s="596"/>
      <c r="I199" s="66">
        <f t="shared" si="7"/>
        <v>0</v>
      </c>
      <c r="J199" s="441" t="str">
        <f t="shared" si="8"/>
        <v>ceník dodavatele</v>
      </c>
    </row>
    <row r="200" spans="1:10" ht="25.5">
      <c r="A200" s="51">
        <f>IF(G200&gt;0,MAX(A$12:A199)+1,0)</f>
        <v>171</v>
      </c>
      <c r="B200" s="49" t="s">
        <v>142</v>
      </c>
      <c r="C200" s="76"/>
      <c r="D200" s="58" t="s">
        <v>2410</v>
      </c>
      <c r="F200" s="49" t="s">
        <v>77</v>
      </c>
      <c r="G200" s="47">
        <v>27</v>
      </c>
      <c r="H200" s="596"/>
      <c r="I200" s="66">
        <f t="shared" si="7"/>
        <v>0</v>
      </c>
      <c r="J200" s="441" t="str">
        <f t="shared" si="8"/>
        <v>ceník dodavatele</v>
      </c>
    </row>
    <row r="201" spans="1:10" ht="25.5">
      <c r="A201" s="51">
        <f>IF(G201&gt;0,MAX(A$12:A200)+1,0)</f>
        <v>172</v>
      </c>
      <c r="B201" s="49" t="s">
        <v>142</v>
      </c>
      <c r="C201" s="76"/>
      <c r="D201" s="58" t="s">
        <v>2411</v>
      </c>
      <c r="F201" s="49" t="s">
        <v>77</v>
      </c>
      <c r="G201" s="47">
        <v>7</v>
      </c>
      <c r="H201" s="596"/>
      <c r="I201" s="66">
        <f t="shared" si="7"/>
        <v>0</v>
      </c>
      <c r="J201" s="441" t="str">
        <f t="shared" si="8"/>
        <v>ceník dodavatele</v>
      </c>
    </row>
    <row r="202" spans="1:10" ht="25.5">
      <c r="A202" s="51">
        <f>IF(G202&gt;0,MAX(A$12:A201)+1,0)</f>
        <v>173</v>
      </c>
      <c r="B202" s="87" t="s">
        <v>142</v>
      </c>
      <c r="C202" s="88"/>
      <c r="D202" s="58" t="s">
        <v>2412</v>
      </c>
      <c r="F202" s="87" t="s">
        <v>77</v>
      </c>
      <c r="G202" s="89">
        <v>10</v>
      </c>
      <c r="H202" s="597"/>
      <c r="I202" s="90">
        <f t="shared" si="7"/>
        <v>0</v>
      </c>
      <c r="J202" s="441" t="str">
        <f t="shared" si="8"/>
        <v>ceník dodavatele</v>
      </c>
    </row>
    <row r="203" spans="1:10" ht="25.5">
      <c r="A203" s="51">
        <f>IF(G203&gt;0,MAX(A$12:A202)+1,0)</f>
        <v>174</v>
      </c>
      <c r="B203" s="87" t="s">
        <v>142</v>
      </c>
      <c r="C203" s="88"/>
      <c r="D203" s="58" t="s">
        <v>2413</v>
      </c>
      <c r="F203" s="87" t="s">
        <v>77</v>
      </c>
      <c r="G203" s="89">
        <v>4</v>
      </c>
      <c r="H203" s="597"/>
      <c r="I203" s="90">
        <f t="shared" si="7"/>
        <v>0</v>
      </c>
      <c r="J203" s="441" t="str">
        <f t="shared" si="8"/>
        <v>ceník dodavatele</v>
      </c>
    </row>
    <row r="204" spans="1:10" ht="25.5">
      <c r="A204" s="51">
        <f>IF(G204&gt;0,MAX(A$12:A203)+1,0)</f>
        <v>175</v>
      </c>
      <c r="B204" s="87" t="s">
        <v>142</v>
      </c>
      <c r="C204" s="88"/>
      <c r="D204" s="58" t="s">
        <v>2414</v>
      </c>
      <c r="F204" s="87" t="s">
        <v>77</v>
      </c>
      <c r="G204" s="89">
        <v>1</v>
      </c>
      <c r="H204" s="597"/>
      <c r="I204" s="90">
        <f t="shared" si="7"/>
        <v>0</v>
      </c>
      <c r="J204" s="441" t="str">
        <f t="shared" si="8"/>
        <v>ceník dodavatele</v>
      </c>
    </row>
    <row r="205" spans="1:10" ht="25.5">
      <c r="A205" s="51">
        <f>IF(G205&gt;0,MAX(A$12:A204)+1,0)</f>
        <v>176</v>
      </c>
      <c r="B205" s="87" t="s">
        <v>142</v>
      </c>
      <c r="C205" s="88"/>
      <c r="D205" s="58" t="s">
        <v>2415</v>
      </c>
      <c r="F205" s="87" t="s">
        <v>77</v>
      </c>
      <c r="G205" s="89">
        <v>2</v>
      </c>
      <c r="H205" s="597"/>
      <c r="I205" s="90">
        <f t="shared" si="7"/>
        <v>0</v>
      </c>
      <c r="J205" s="441" t="str">
        <f t="shared" si="8"/>
        <v>ceník dodavatele</v>
      </c>
    </row>
    <row r="206" spans="1:10" ht="25.5">
      <c r="A206" s="51">
        <f>IF(G206&gt;0,MAX(A$12:A205)+1,0)</f>
        <v>177</v>
      </c>
      <c r="B206" s="87" t="s">
        <v>142</v>
      </c>
      <c r="C206" s="88"/>
      <c r="D206" s="445" t="s">
        <v>2416</v>
      </c>
      <c r="F206" s="87" t="s">
        <v>77</v>
      </c>
      <c r="G206" s="89">
        <v>11</v>
      </c>
      <c r="H206" s="597"/>
      <c r="I206" s="90">
        <f t="shared" si="7"/>
        <v>0</v>
      </c>
      <c r="J206" s="441" t="str">
        <f t="shared" si="8"/>
        <v>ceník dodavatele</v>
      </c>
    </row>
    <row r="207" spans="1:10" ht="25.5">
      <c r="A207" s="51">
        <f>IF(G207&gt;0,MAX(A$12:A206)+1,0)</f>
        <v>178</v>
      </c>
      <c r="B207" s="87" t="s">
        <v>142</v>
      </c>
      <c r="C207" s="88"/>
      <c r="D207" s="445" t="s">
        <v>2417</v>
      </c>
      <c r="F207" s="87" t="s">
        <v>77</v>
      </c>
      <c r="G207" s="89">
        <v>1</v>
      </c>
      <c r="H207" s="597"/>
      <c r="I207" s="90">
        <f t="shared" si="7"/>
        <v>0</v>
      </c>
      <c r="J207" s="441" t="str">
        <f t="shared" si="8"/>
        <v>ceník dodavatele</v>
      </c>
    </row>
    <row r="208" spans="1:10" ht="25.5">
      <c r="A208" s="51">
        <f>IF(G208&gt;0,MAX(A$12:A207)+1,0)</f>
        <v>179</v>
      </c>
      <c r="B208" s="87" t="s">
        <v>142</v>
      </c>
      <c r="C208" s="88"/>
      <c r="D208" s="445" t="s">
        <v>2418</v>
      </c>
      <c r="F208" s="87" t="s">
        <v>77</v>
      </c>
      <c r="G208" s="89">
        <v>2</v>
      </c>
      <c r="H208" s="597"/>
      <c r="I208" s="90">
        <f t="shared" si="7"/>
        <v>0</v>
      </c>
      <c r="J208" s="441" t="str">
        <f t="shared" si="8"/>
        <v>ceník dodavatele</v>
      </c>
    </row>
    <row r="209" spans="1:10" ht="25.5">
      <c r="A209" s="51">
        <f>IF(G209&gt;0,MAX(A$12:A208)+1,0)</f>
        <v>180</v>
      </c>
      <c r="B209" s="87" t="s">
        <v>142</v>
      </c>
      <c r="C209" s="88"/>
      <c r="D209" s="445" t="s">
        <v>2419</v>
      </c>
      <c r="F209" s="87" t="s">
        <v>77</v>
      </c>
      <c r="G209" s="89">
        <v>1</v>
      </c>
      <c r="H209" s="597"/>
      <c r="I209" s="90">
        <f t="shared" si="7"/>
        <v>0</v>
      </c>
      <c r="J209" s="441" t="str">
        <f t="shared" si="8"/>
        <v>ceník dodavatele</v>
      </c>
    </row>
    <row r="210" spans="1:10" ht="25.5">
      <c r="A210" s="51">
        <f>IF(G210&gt;0,MAX(A$12:A209)+1,0)</f>
        <v>181</v>
      </c>
      <c r="B210" s="87" t="s">
        <v>142</v>
      </c>
      <c r="C210" s="88"/>
      <c r="D210" s="445" t="s">
        <v>2420</v>
      </c>
      <c r="F210" s="87" t="s">
        <v>77</v>
      </c>
      <c r="G210" s="89">
        <v>3</v>
      </c>
      <c r="H210" s="597"/>
      <c r="I210" s="90">
        <f t="shared" si="7"/>
        <v>0</v>
      </c>
      <c r="J210" s="441" t="str">
        <f t="shared" si="8"/>
        <v>ceník dodavatele</v>
      </c>
    </row>
    <row r="211" spans="1:10" ht="25.5">
      <c r="A211" s="51">
        <f>IF(G211&gt;0,MAX(A$12:A210)+1,0)</f>
        <v>182</v>
      </c>
      <c r="B211" s="87" t="s">
        <v>142</v>
      </c>
      <c r="C211" s="88"/>
      <c r="D211" s="445" t="s">
        <v>2421</v>
      </c>
      <c r="F211" s="87" t="s">
        <v>77</v>
      </c>
      <c r="G211" s="89">
        <v>1</v>
      </c>
      <c r="H211" s="597"/>
      <c r="I211" s="90">
        <f t="shared" si="7"/>
        <v>0</v>
      </c>
      <c r="J211" s="441" t="str">
        <f t="shared" si="8"/>
        <v>ceník dodavatele</v>
      </c>
    </row>
    <row r="212" spans="1:10" ht="25.5">
      <c r="A212" s="51">
        <f>IF(G212&gt;0,MAX(A$12:A211)+1,0)</f>
        <v>183</v>
      </c>
      <c r="B212" s="87" t="s">
        <v>142</v>
      </c>
      <c r="C212" s="88"/>
      <c r="D212" s="445" t="s">
        <v>2422</v>
      </c>
      <c r="F212" s="87" t="s">
        <v>77</v>
      </c>
      <c r="G212" s="89">
        <v>1</v>
      </c>
      <c r="H212" s="597"/>
      <c r="I212" s="90">
        <f t="shared" si="7"/>
        <v>0</v>
      </c>
      <c r="J212" s="441" t="str">
        <f t="shared" si="8"/>
        <v>ceník dodavatele</v>
      </c>
    </row>
    <row r="213" spans="1:10" ht="38.25">
      <c r="A213" s="51">
        <f>IF(G213&gt;0,MAX(A$12:A212)+1,0)</f>
        <v>184</v>
      </c>
      <c r="B213" s="87" t="s">
        <v>142</v>
      </c>
      <c r="C213" s="88"/>
      <c r="D213" s="445" t="s">
        <v>2423</v>
      </c>
      <c r="F213" s="87" t="s">
        <v>77</v>
      </c>
      <c r="G213" s="89">
        <v>1</v>
      </c>
      <c r="H213" s="597"/>
      <c r="I213" s="90">
        <f t="shared" si="7"/>
        <v>0</v>
      </c>
      <c r="J213" s="441" t="str">
        <f t="shared" si="8"/>
        <v>ceník dodavatele</v>
      </c>
    </row>
    <row r="214" spans="1:10" ht="38.25">
      <c r="A214" s="51">
        <f>IF(G214&gt;0,MAX(A$12:A213)+1,0)</f>
        <v>185</v>
      </c>
      <c r="B214" s="87" t="s">
        <v>142</v>
      </c>
      <c r="C214" s="88"/>
      <c r="D214" s="445" t="s">
        <v>2424</v>
      </c>
      <c r="F214" s="87" t="s">
        <v>77</v>
      </c>
      <c r="G214" s="89">
        <v>1</v>
      </c>
      <c r="H214" s="597"/>
      <c r="I214" s="90">
        <f t="shared" si="7"/>
        <v>0</v>
      </c>
      <c r="J214" s="441" t="str">
        <f t="shared" si="8"/>
        <v>ceník dodavatele</v>
      </c>
    </row>
    <row r="215" spans="1:10" ht="25.5">
      <c r="A215" s="51">
        <f>IF(G215&gt;0,MAX(A$12:A214)+1,0)</f>
        <v>186</v>
      </c>
      <c r="B215" s="87" t="s">
        <v>142</v>
      </c>
      <c r="C215" s="88"/>
      <c r="D215" s="445" t="s">
        <v>2425</v>
      </c>
      <c r="F215" s="87" t="s">
        <v>77</v>
      </c>
      <c r="G215" s="89">
        <v>8</v>
      </c>
      <c r="H215" s="597"/>
      <c r="I215" s="90">
        <f t="shared" si="7"/>
        <v>0</v>
      </c>
      <c r="J215" s="441" t="str">
        <f t="shared" si="8"/>
        <v>ceník dodavatele</v>
      </c>
    </row>
    <row r="216" spans="1:10" ht="25.5">
      <c r="A216" s="51">
        <f>IF(G216&gt;0,MAX(A$12:A215)+1,0)</f>
        <v>187</v>
      </c>
      <c r="B216" s="87" t="s">
        <v>142</v>
      </c>
      <c r="C216" s="88"/>
      <c r="D216" s="445" t="s">
        <v>2426</v>
      </c>
      <c r="F216" s="87" t="s">
        <v>77</v>
      </c>
      <c r="G216" s="89">
        <v>3</v>
      </c>
      <c r="H216" s="597"/>
      <c r="I216" s="90">
        <f t="shared" si="7"/>
        <v>0</v>
      </c>
      <c r="J216" s="441" t="str">
        <f t="shared" si="8"/>
        <v>ceník dodavatele</v>
      </c>
    </row>
    <row r="217" spans="1:10" ht="25.5">
      <c r="A217" s="51">
        <f>IF(G217&gt;0,MAX(A$12:A216)+1,0)</f>
        <v>188</v>
      </c>
      <c r="B217" s="87" t="s">
        <v>142</v>
      </c>
      <c r="C217" s="88"/>
      <c r="D217" s="445" t="s">
        <v>2427</v>
      </c>
      <c r="F217" s="87" t="s">
        <v>77</v>
      </c>
      <c r="G217" s="89">
        <v>4</v>
      </c>
      <c r="H217" s="597"/>
      <c r="I217" s="90">
        <f t="shared" si="7"/>
        <v>0</v>
      </c>
      <c r="J217" s="441" t="str">
        <f t="shared" si="8"/>
        <v>ceník dodavatele</v>
      </c>
    </row>
    <row r="218" spans="1:10" ht="25.5">
      <c r="A218" s="51">
        <f>IF(G218&gt;0,MAX(A$12:A217)+1,0)</f>
        <v>189</v>
      </c>
      <c r="B218" s="87" t="s">
        <v>142</v>
      </c>
      <c r="C218" s="88"/>
      <c r="D218" s="445" t="s">
        <v>2428</v>
      </c>
      <c r="F218" s="87" t="s">
        <v>77</v>
      </c>
      <c r="G218" s="89">
        <v>4</v>
      </c>
      <c r="H218" s="597"/>
      <c r="I218" s="90">
        <f t="shared" si="7"/>
        <v>0</v>
      </c>
      <c r="J218" s="441" t="str">
        <f t="shared" si="8"/>
        <v>ceník dodavatele</v>
      </c>
    </row>
    <row r="219" spans="1:10" ht="25.5">
      <c r="A219" s="51">
        <f>IF(G219&gt;0,MAX(A$12:A218)+1,0)</f>
        <v>190</v>
      </c>
      <c r="B219" s="87" t="s">
        <v>142</v>
      </c>
      <c r="C219" s="88"/>
      <c r="D219" s="445" t="s">
        <v>2429</v>
      </c>
      <c r="F219" s="87" t="s">
        <v>77</v>
      </c>
      <c r="G219" s="89">
        <v>4</v>
      </c>
      <c r="H219" s="597"/>
      <c r="I219" s="90">
        <f t="shared" si="7"/>
        <v>0</v>
      </c>
      <c r="J219" s="441" t="str">
        <f t="shared" si="8"/>
        <v>ceník dodavatele</v>
      </c>
    </row>
    <row r="220" spans="1:10" ht="25.5">
      <c r="A220" s="51">
        <f>IF(G220&gt;0,MAX(A$12:A219)+1,0)</f>
        <v>191</v>
      </c>
      <c r="B220" s="87" t="s">
        <v>142</v>
      </c>
      <c r="C220" s="88"/>
      <c r="D220" s="445" t="s">
        <v>2430</v>
      </c>
      <c r="F220" s="87" t="s">
        <v>77</v>
      </c>
      <c r="G220" s="89">
        <v>1</v>
      </c>
      <c r="H220" s="597"/>
      <c r="I220" s="90">
        <f t="shared" si="7"/>
        <v>0</v>
      </c>
      <c r="J220" s="441" t="str">
        <f t="shared" si="8"/>
        <v>ceník dodavatele</v>
      </c>
    </row>
    <row r="221" spans="1:10" ht="25.5">
      <c r="A221" s="51">
        <f>IF(G221&gt;0,MAX(A$12:A220)+1,0)</f>
        <v>192</v>
      </c>
      <c r="B221" s="87" t="s">
        <v>142</v>
      </c>
      <c r="C221" s="88"/>
      <c r="D221" s="445" t="s">
        <v>2431</v>
      </c>
      <c r="F221" s="87" t="s">
        <v>77</v>
      </c>
      <c r="G221" s="89">
        <v>1</v>
      </c>
      <c r="H221" s="597"/>
      <c r="I221" s="90">
        <f t="shared" si="7"/>
        <v>0</v>
      </c>
      <c r="J221" s="441" t="str">
        <f t="shared" si="8"/>
        <v>ceník dodavatele</v>
      </c>
    </row>
    <row r="222" spans="1:10" ht="38.25">
      <c r="A222" s="51">
        <f>IF(G222&gt;0,MAX(A$12:A221)+1,0)</f>
        <v>193</v>
      </c>
      <c r="B222" s="87" t="s">
        <v>142</v>
      </c>
      <c r="C222" s="88"/>
      <c r="D222" s="445" t="s">
        <v>2432</v>
      </c>
      <c r="F222" s="87" t="s">
        <v>77</v>
      </c>
      <c r="G222" s="89">
        <v>3</v>
      </c>
      <c r="H222" s="597"/>
      <c r="I222" s="90">
        <f t="shared" si="7"/>
        <v>0</v>
      </c>
      <c r="J222" s="441" t="str">
        <f t="shared" si="8"/>
        <v>ceník dodavatele</v>
      </c>
    </row>
    <row r="223" spans="1:10" ht="25.5">
      <c r="A223" s="51">
        <f>IF(G223&gt;0,MAX(A$12:A222)+1,0)</f>
        <v>194</v>
      </c>
      <c r="B223" s="87" t="s">
        <v>142</v>
      </c>
      <c r="C223" s="88"/>
      <c r="D223" s="445" t="s">
        <v>2433</v>
      </c>
      <c r="F223" s="87" t="s">
        <v>77</v>
      </c>
      <c r="G223" s="89">
        <v>1</v>
      </c>
      <c r="H223" s="597"/>
      <c r="I223" s="90">
        <f>G223*H223</f>
        <v>0</v>
      </c>
      <c r="J223" s="441" t="str">
        <f>IF(B223="MAT","ceník dodavatele",IF(B223&gt;0,"ÚRS 2018 01",0))</f>
        <v>ceník dodavatele</v>
      </c>
    </row>
    <row r="224" spans="1:10" ht="25.5">
      <c r="A224" s="51">
        <f>IF(G224&gt;0,MAX(A$12:A223)+1,0)</f>
        <v>195</v>
      </c>
      <c r="B224" s="87" t="s">
        <v>142</v>
      </c>
      <c r="C224" s="88"/>
      <c r="D224" s="445" t="s">
        <v>2434</v>
      </c>
      <c r="F224" s="87" t="s">
        <v>77</v>
      </c>
      <c r="G224" s="89">
        <v>2</v>
      </c>
      <c r="H224" s="597"/>
      <c r="I224" s="90">
        <f t="shared" si="7"/>
        <v>0</v>
      </c>
      <c r="J224" s="441" t="str">
        <f t="shared" si="8"/>
        <v>ceník dodavatele</v>
      </c>
    </row>
    <row r="225" spans="1:10" ht="25.5">
      <c r="A225" s="51">
        <f>IF(G225&gt;0,MAX(A$12:A224)+1,0)</f>
        <v>196</v>
      </c>
      <c r="B225" s="87" t="s">
        <v>142</v>
      </c>
      <c r="C225" s="88"/>
      <c r="D225" s="445" t="s">
        <v>2435</v>
      </c>
      <c r="F225" s="87" t="s">
        <v>77</v>
      </c>
      <c r="G225" s="89">
        <v>1</v>
      </c>
      <c r="H225" s="597"/>
      <c r="I225" s="90">
        <f t="shared" si="7"/>
        <v>0</v>
      </c>
      <c r="J225" s="441" t="str">
        <f t="shared" si="8"/>
        <v>ceník dodavatele</v>
      </c>
    </row>
    <row r="226" spans="1:10" ht="25.5">
      <c r="A226" s="51">
        <f>IF(G226&gt;0,MAX(A$12:A225)+1,0)</f>
        <v>197</v>
      </c>
      <c r="B226" s="87" t="s">
        <v>142</v>
      </c>
      <c r="C226" s="88"/>
      <c r="D226" s="445" t="s">
        <v>2436</v>
      </c>
      <c r="F226" s="87" t="s">
        <v>77</v>
      </c>
      <c r="G226" s="89">
        <v>2</v>
      </c>
      <c r="H226" s="597"/>
      <c r="I226" s="90">
        <f t="shared" si="7"/>
        <v>0</v>
      </c>
      <c r="J226" s="441" t="str">
        <f t="shared" si="8"/>
        <v>ceník dodavatele</v>
      </c>
    </row>
    <row r="227" spans="1:10" ht="38.25">
      <c r="A227" s="51">
        <f>IF(G227&gt;0,MAX(A$12:A226)+1,0)</f>
        <v>198</v>
      </c>
      <c r="B227" s="87" t="s">
        <v>142</v>
      </c>
      <c r="C227" s="88"/>
      <c r="D227" s="445" t="s">
        <v>2437</v>
      </c>
      <c r="F227" s="87" t="s">
        <v>77</v>
      </c>
      <c r="G227" s="89">
        <v>1</v>
      </c>
      <c r="H227" s="597"/>
      <c r="I227" s="90">
        <f t="shared" si="7"/>
        <v>0</v>
      </c>
      <c r="J227" s="441" t="str">
        <f t="shared" si="8"/>
        <v>ceník dodavatele</v>
      </c>
    </row>
    <row r="228" spans="1:10" ht="15">
      <c r="A228" s="51">
        <f>IF(G228&gt;0,MAX(A$12:A227)+1,0)</f>
        <v>199</v>
      </c>
      <c r="B228" s="87" t="s">
        <v>142</v>
      </c>
      <c r="C228" s="88"/>
      <c r="D228" s="445" t="s">
        <v>2438</v>
      </c>
      <c r="F228" s="87" t="s">
        <v>77</v>
      </c>
      <c r="G228" s="89">
        <v>1</v>
      </c>
      <c r="H228" s="597"/>
      <c r="I228" s="90">
        <f t="shared" si="7"/>
        <v>0</v>
      </c>
      <c r="J228" s="441" t="str">
        <f t="shared" si="8"/>
        <v>ceník dodavatele</v>
      </c>
    </row>
    <row r="229" spans="1:10" ht="15">
      <c r="A229" s="51">
        <f>IF(G229&gt;0,MAX(A$12:A228)+1,0)</f>
        <v>200</v>
      </c>
      <c r="B229" s="87" t="s">
        <v>142</v>
      </c>
      <c r="C229" s="88"/>
      <c r="D229" s="445" t="s">
        <v>2439</v>
      </c>
      <c r="F229" s="87" t="s">
        <v>77</v>
      </c>
      <c r="G229" s="89">
        <v>1</v>
      </c>
      <c r="H229" s="597"/>
      <c r="I229" s="90">
        <f t="shared" si="7"/>
        <v>0</v>
      </c>
      <c r="J229" s="441" t="str">
        <f t="shared" si="8"/>
        <v>ceník dodavatele</v>
      </c>
    </row>
    <row r="230" spans="1:10" ht="15">
      <c r="A230" s="51">
        <f>IF(G230&gt;0,MAX(A$12:A229)+1,0)</f>
        <v>201</v>
      </c>
      <c r="B230" s="87" t="s">
        <v>142</v>
      </c>
      <c r="C230" s="88"/>
      <c r="D230" s="445" t="s">
        <v>2440</v>
      </c>
      <c r="F230" s="87" t="s">
        <v>77</v>
      </c>
      <c r="G230" s="89">
        <v>11</v>
      </c>
      <c r="H230" s="597"/>
      <c r="I230" s="90">
        <f t="shared" si="7"/>
        <v>0</v>
      </c>
      <c r="J230" s="441" t="str">
        <f t="shared" si="8"/>
        <v>ceník dodavatele</v>
      </c>
    </row>
    <row r="231" spans="1:10" ht="15">
      <c r="A231" s="51">
        <f>IF(G231&gt;0,MAX(A$12:A230)+1,0)</f>
        <v>202</v>
      </c>
      <c r="B231" s="87" t="s">
        <v>142</v>
      </c>
      <c r="C231" s="88"/>
      <c r="D231" s="445" t="s">
        <v>2441</v>
      </c>
      <c r="F231" s="87" t="s">
        <v>77</v>
      </c>
      <c r="G231" s="89">
        <v>1</v>
      </c>
      <c r="H231" s="597"/>
      <c r="I231" s="90">
        <f t="shared" si="7"/>
        <v>0</v>
      </c>
      <c r="J231" s="441" t="str">
        <f t="shared" si="8"/>
        <v>ceník dodavatele</v>
      </c>
    </row>
    <row r="232" spans="1:10" ht="15">
      <c r="A232" s="51">
        <f>IF(G232&gt;0,MAX(A$12:A231)+1,0)</f>
        <v>203</v>
      </c>
      <c r="B232" s="87" t="s">
        <v>142</v>
      </c>
      <c r="C232" s="88"/>
      <c r="D232" s="445" t="s">
        <v>2442</v>
      </c>
      <c r="F232" s="87" t="s">
        <v>77</v>
      </c>
      <c r="G232" s="89">
        <v>2</v>
      </c>
      <c r="H232" s="597"/>
      <c r="I232" s="90">
        <f t="shared" si="7"/>
        <v>0</v>
      </c>
      <c r="J232" s="441" t="str">
        <f t="shared" si="8"/>
        <v>ceník dodavatele</v>
      </c>
    </row>
    <row r="233" spans="1:10" ht="38.25">
      <c r="A233" s="51">
        <f>IF(G233&gt;0,MAX(A$12:A232)+1,0)</f>
        <v>204</v>
      </c>
      <c r="B233" s="87" t="s">
        <v>142</v>
      </c>
      <c r="C233" s="88"/>
      <c r="D233" s="445" t="s">
        <v>2443</v>
      </c>
      <c r="F233" s="87" t="s">
        <v>77</v>
      </c>
      <c r="G233" s="89">
        <v>5</v>
      </c>
      <c r="H233" s="597"/>
      <c r="I233" s="90">
        <f t="shared" si="7"/>
        <v>0</v>
      </c>
      <c r="J233" s="441" t="str">
        <f t="shared" si="8"/>
        <v>ceník dodavatele</v>
      </c>
    </row>
    <row r="234" spans="1:10" ht="38.25">
      <c r="A234" s="51">
        <f>IF(G234&gt;0,MAX(A$12:A233)+1,0)</f>
        <v>205</v>
      </c>
      <c r="B234" s="87" t="s">
        <v>142</v>
      </c>
      <c r="C234" s="88"/>
      <c r="D234" s="445" t="s">
        <v>2444</v>
      </c>
      <c r="F234" s="87" t="s">
        <v>77</v>
      </c>
      <c r="G234" s="89">
        <v>2</v>
      </c>
      <c r="H234" s="597"/>
      <c r="I234" s="90">
        <f t="shared" si="7"/>
        <v>0</v>
      </c>
      <c r="J234" s="441" t="str">
        <f t="shared" si="8"/>
        <v>ceník dodavatele</v>
      </c>
    </row>
    <row r="235" spans="1:10" ht="25.5">
      <c r="A235" s="51">
        <f>IF(G235&gt;0,MAX(A$12:A234)+1,0)</f>
        <v>206</v>
      </c>
      <c r="B235" s="87" t="s">
        <v>142</v>
      </c>
      <c r="C235" s="88"/>
      <c r="D235" s="445" t="s">
        <v>2445</v>
      </c>
      <c r="F235" s="87" t="s">
        <v>77</v>
      </c>
      <c r="G235" s="89">
        <v>1</v>
      </c>
      <c r="H235" s="597"/>
      <c r="I235" s="90">
        <f>G235*H235</f>
        <v>0</v>
      </c>
      <c r="J235" s="441" t="str">
        <f>IF(B235="MAT","ceník dodavatele",IF(B235&gt;0,"ÚRS 2018 01",0))</f>
        <v>ceník dodavatele</v>
      </c>
    </row>
    <row r="236" spans="1:10" ht="25.5">
      <c r="A236" s="51">
        <f>IF(G236&gt;0,MAX(A$12:A235)+1,0)</f>
        <v>207</v>
      </c>
      <c r="B236" s="87" t="s">
        <v>142</v>
      </c>
      <c r="C236" s="88"/>
      <c r="D236" s="445" t="s">
        <v>2446</v>
      </c>
      <c r="F236" s="87" t="s">
        <v>77</v>
      </c>
      <c r="G236" s="89">
        <v>1</v>
      </c>
      <c r="H236" s="597"/>
      <c r="I236" s="90">
        <f t="shared" si="7"/>
        <v>0</v>
      </c>
      <c r="J236" s="441" t="str">
        <f t="shared" si="8"/>
        <v>ceník dodavatele</v>
      </c>
    </row>
    <row r="237" spans="1:10" ht="15">
      <c r="A237" s="51">
        <f>IF(G237&gt;0,MAX(A$12:A236)+1,0)</f>
        <v>208</v>
      </c>
      <c r="B237" s="87" t="s">
        <v>142</v>
      </c>
      <c r="C237" s="88"/>
      <c r="D237" s="445" t="s">
        <v>2447</v>
      </c>
      <c r="F237" s="87" t="s">
        <v>77</v>
      </c>
      <c r="G237" s="89">
        <v>6</v>
      </c>
      <c r="H237" s="597"/>
      <c r="I237" s="90">
        <f t="shared" si="7"/>
        <v>0</v>
      </c>
      <c r="J237" s="441" t="str">
        <f t="shared" si="8"/>
        <v>ceník dodavatele</v>
      </c>
    </row>
    <row r="238" spans="1:10" ht="38.25">
      <c r="A238" s="51">
        <f>IF(G238&gt;0,MAX(A$12:A237)+1,0)</f>
        <v>209</v>
      </c>
      <c r="B238" s="87" t="s">
        <v>142</v>
      </c>
      <c r="C238" s="88"/>
      <c r="D238" s="445" t="s">
        <v>2448</v>
      </c>
      <c r="F238" s="87" t="s">
        <v>77</v>
      </c>
      <c r="G238" s="89">
        <v>24</v>
      </c>
      <c r="H238" s="597"/>
      <c r="I238" s="90">
        <f t="shared" si="7"/>
        <v>0</v>
      </c>
      <c r="J238" s="441" t="str">
        <f t="shared" si="8"/>
        <v>ceník dodavatele</v>
      </c>
    </row>
    <row r="239" spans="1:10" ht="25.5">
      <c r="A239" s="51">
        <f>IF(G239&gt;0,MAX(A$12:A238)+1,0)</f>
        <v>210</v>
      </c>
      <c r="B239" s="87" t="s">
        <v>142</v>
      </c>
      <c r="C239" s="88"/>
      <c r="D239" s="445" t="s">
        <v>2449</v>
      </c>
      <c r="F239" s="87" t="s">
        <v>77</v>
      </c>
      <c r="G239" s="89">
        <v>2</v>
      </c>
      <c r="H239" s="597"/>
      <c r="I239" s="90">
        <f t="shared" si="7"/>
        <v>0</v>
      </c>
      <c r="J239" s="441" t="str">
        <f t="shared" si="8"/>
        <v>ceník dodavatele</v>
      </c>
    </row>
    <row r="240" spans="1:10" ht="25.5">
      <c r="A240" s="51">
        <f>IF(G240&gt;0,MAX(A$12:A239)+1,0)</f>
        <v>211</v>
      </c>
      <c r="B240" s="87" t="s">
        <v>142</v>
      </c>
      <c r="C240" s="88"/>
      <c r="D240" s="445" t="s">
        <v>2450</v>
      </c>
      <c r="F240" s="87" t="s">
        <v>77</v>
      </c>
      <c r="G240" s="89">
        <v>1</v>
      </c>
      <c r="H240" s="597"/>
      <c r="I240" s="90">
        <f aca="true" t="shared" si="9" ref="I240:I293">G240*H240</f>
        <v>0</v>
      </c>
      <c r="J240" s="441" t="str">
        <f t="shared" si="8"/>
        <v>ceník dodavatele</v>
      </c>
    </row>
    <row r="241" spans="1:10" ht="25.5">
      <c r="A241" s="51">
        <f>IF(G241&gt;0,MAX(A$12:A240)+1,0)</f>
        <v>212</v>
      </c>
      <c r="B241" s="87" t="s">
        <v>142</v>
      </c>
      <c r="C241" s="88"/>
      <c r="D241" s="445" t="s">
        <v>2451</v>
      </c>
      <c r="F241" s="87" t="s">
        <v>77</v>
      </c>
      <c r="G241" s="89">
        <v>2</v>
      </c>
      <c r="H241" s="597"/>
      <c r="I241" s="90">
        <f t="shared" si="9"/>
        <v>0</v>
      </c>
      <c r="J241" s="441" t="str">
        <f t="shared" si="8"/>
        <v>ceník dodavatele</v>
      </c>
    </row>
    <row r="242" spans="1:10" ht="15">
      <c r="A242" s="51">
        <f>IF(G242&gt;0,MAX(A$12:A241)+1,0)</f>
        <v>213</v>
      </c>
      <c r="B242" s="49">
        <v>731</v>
      </c>
      <c r="C242" s="76">
        <v>734209103</v>
      </c>
      <c r="D242" s="58" t="s">
        <v>375</v>
      </c>
      <c r="F242" s="49" t="s">
        <v>77</v>
      </c>
      <c r="G242" s="47">
        <v>208</v>
      </c>
      <c r="H242" s="597"/>
      <c r="I242" s="66">
        <f t="shared" si="9"/>
        <v>0</v>
      </c>
      <c r="J242" s="441" t="str">
        <f t="shared" si="8"/>
        <v>ÚRS 2018 01</v>
      </c>
    </row>
    <row r="243" spans="1:10" ht="15">
      <c r="A243" s="51">
        <f>IF(G243&gt;0,MAX(A$12:A242)+1,0)</f>
        <v>214</v>
      </c>
      <c r="B243" s="49">
        <v>731</v>
      </c>
      <c r="C243" s="76">
        <v>734209113</v>
      </c>
      <c r="D243" s="58" t="s">
        <v>376</v>
      </c>
      <c r="F243" s="49" t="s">
        <v>77</v>
      </c>
      <c r="G243" s="47">
        <v>194</v>
      </c>
      <c r="H243" s="596"/>
      <c r="I243" s="66">
        <f t="shared" si="9"/>
        <v>0</v>
      </c>
      <c r="J243" s="441" t="str">
        <f t="shared" si="8"/>
        <v>ÚRS 2018 01</v>
      </c>
    </row>
    <row r="244" spans="1:10" ht="15">
      <c r="A244" s="51">
        <f>IF(G244&gt;0,MAX(A$12:A243)+1,0)</f>
        <v>215</v>
      </c>
      <c r="B244" s="49">
        <v>731</v>
      </c>
      <c r="C244" s="76">
        <v>734209114</v>
      </c>
      <c r="D244" s="58" t="s">
        <v>377</v>
      </c>
      <c r="F244" s="49" t="s">
        <v>77</v>
      </c>
      <c r="G244" s="47">
        <v>25</v>
      </c>
      <c r="H244" s="596"/>
      <c r="I244" s="66">
        <f t="shared" si="9"/>
        <v>0</v>
      </c>
      <c r="J244" s="441" t="str">
        <f t="shared" si="8"/>
        <v>ÚRS 2018 01</v>
      </c>
    </row>
    <row r="245" spans="1:10" ht="15">
      <c r="A245" s="51">
        <f>IF(G245&gt;0,MAX(A$12:A244)+1,0)</f>
        <v>216</v>
      </c>
      <c r="B245" s="49">
        <v>731</v>
      </c>
      <c r="C245" s="76">
        <v>734209115</v>
      </c>
      <c r="D245" s="58" t="s">
        <v>378</v>
      </c>
      <c r="F245" s="49" t="s">
        <v>77</v>
      </c>
      <c r="G245" s="47">
        <v>6</v>
      </c>
      <c r="H245" s="596"/>
      <c r="I245" s="66">
        <f t="shared" si="9"/>
        <v>0</v>
      </c>
      <c r="J245" s="441" t="str">
        <f t="shared" si="8"/>
        <v>ÚRS 2018 01</v>
      </c>
    </row>
    <row r="246" spans="1:10" ht="15">
      <c r="A246" s="51">
        <f>IF(G246&gt;0,MAX(A$12:A245)+1,0)</f>
        <v>217</v>
      </c>
      <c r="B246" s="49">
        <v>731</v>
      </c>
      <c r="C246" s="76">
        <v>734209116</v>
      </c>
      <c r="D246" s="58" t="s">
        <v>379</v>
      </c>
      <c r="F246" s="49" t="s">
        <v>77</v>
      </c>
      <c r="G246" s="47">
        <v>7</v>
      </c>
      <c r="H246" s="596"/>
      <c r="I246" s="66">
        <f t="shared" si="9"/>
        <v>0</v>
      </c>
      <c r="J246" s="441" t="str">
        <f t="shared" si="8"/>
        <v>ÚRS 2018 01</v>
      </c>
    </row>
    <row r="247" spans="1:10" ht="15">
      <c r="A247" s="51">
        <f>IF(G247&gt;0,MAX(A$12:A246)+1,0)</f>
        <v>218</v>
      </c>
      <c r="B247" s="49">
        <v>731</v>
      </c>
      <c r="C247" s="76">
        <v>734209117</v>
      </c>
      <c r="D247" s="58" t="s">
        <v>380</v>
      </c>
      <c r="F247" s="49" t="s">
        <v>77</v>
      </c>
      <c r="G247" s="47">
        <v>22</v>
      </c>
      <c r="H247" s="596"/>
      <c r="I247" s="66">
        <f t="shared" si="9"/>
        <v>0</v>
      </c>
      <c r="J247" s="441" t="str">
        <f t="shared" si="8"/>
        <v>ÚRS 2018 01</v>
      </c>
    </row>
    <row r="248" spans="1:10" ht="15">
      <c r="A248" s="51">
        <f>IF(G248&gt;0,MAX(A$12:A247)+1,0)</f>
        <v>219</v>
      </c>
      <c r="B248" s="49">
        <v>731</v>
      </c>
      <c r="C248" s="76">
        <v>734209118</v>
      </c>
      <c r="D248" s="58" t="s">
        <v>381</v>
      </c>
      <c r="F248" s="49" t="s">
        <v>77</v>
      </c>
      <c r="G248" s="47">
        <v>18</v>
      </c>
      <c r="H248" s="596"/>
      <c r="I248" s="66">
        <f t="shared" si="9"/>
        <v>0</v>
      </c>
      <c r="J248" s="441" t="str">
        <f t="shared" si="8"/>
        <v>ÚRS 2018 01</v>
      </c>
    </row>
    <row r="249" spans="1:10" ht="15">
      <c r="A249" s="51">
        <f>IF(G249&gt;0,MAX(A$12:A248)+1,0)</f>
        <v>220</v>
      </c>
      <c r="B249" s="49">
        <v>731</v>
      </c>
      <c r="C249" s="76">
        <v>734209125</v>
      </c>
      <c r="D249" s="58" t="s">
        <v>382</v>
      </c>
      <c r="F249" s="49" t="s">
        <v>77</v>
      </c>
      <c r="G249" s="47">
        <v>2</v>
      </c>
      <c r="H249" s="596"/>
      <c r="I249" s="66">
        <f t="shared" si="9"/>
        <v>0</v>
      </c>
      <c r="J249" s="441" t="str">
        <f t="shared" si="8"/>
        <v>ÚRS 2018 01</v>
      </c>
    </row>
    <row r="250" spans="1:10" ht="15">
      <c r="A250" s="51">
        <f>IF(G250&gt;0,MAX(A$12:A249)+1,0)</f>
        <v>221</v>
      </c>
      <c r="B250" s="49">
        <v>731</v>
      </c>
      <c r="C250" s="76">
        <v>734209126</v>
      </c>
      <c r="D250" s="58" t="s">
        <v>383</v>
      </c>
      <c r="F250" s="49" t="s">
        <v>77</v>
      </c>
      <c r="G250" s="47">
        <v>1</v>
      </c>
      <c r="H250" s="596"/>
      <c r="I250" s="66">
        <f t="shared" si="9"/>
        <v>0</v>
      </c>
      <c r="J250" s="441" t="str">
        <f t="shared" si="8"/>
        <v>ÚRS 2018 01</v>
      </c>
    </row>
    <row r="251" spans="1:10" ht="15">
      <c r="A251" s="51">
        <f>IF(G251&gt;0,MAX(A$12:A250)+1,0)</f>
        <v>222</v>
      </c>
      <c r="B251" s="49" t="s">
        <v>142</v>
      </c>
      <c r="C251" s="76"/>
      <c r="D251" s="58" t="s">
        <v>2452</v>
      </c>
      <c r="F251" s="49" t="s">
        <v>77</v>
      </c>
      <c r="G251" s="47">
        <v>2</v>
      </c>
      <c r="H251" s="596"/>
      <c r="I251" s="66">
        <f t="shared" si="9"/>
        <v>0</v>
      </c>
      <c r="J251" s="441" t="str">
        <f t="shared" si="8"/>
        <v>ceník dodavatele</v>
      </c>
    </row>
    <row r="252" spans="1:10" ht="15">
      <c r="A252" s="51">
        <f>IF(G252&gt;0,MAX(A$12:A251)+1,0)</f>
        <v>223</v>
      </c>
      <c r="B252" s="87" t="s">
        <v>142</v>
      </c>
      <c r="C252" s="88"/>
      <c r="D252" s="58" t="s">
        <v>2453</v>
      </c>
      <c r="F252" s="49" t="s">
        <v>77</v>
      </c>
      <c r="G252" s="47">
        <v>1</v>
      </c>
      <c r="H252" s="596"/>
      <c r="I252" s="66">
        <f t="shared" si="9"/>
        <v>0</v>
      </c>
      <c r="J252" s="441" t="str">
        <f aca="true" t="shared" si="10" ref="J252:J312">IF(B252="MAT","ceník dodavatele",IF(B252&gt;0,"ÚRS 2018 01",0))</f>
        <v>ceník dodavatele</v>
      </c>
    </row>
    <row r="253" spans="1:10" ht="15">
      <c r="A253" s="51">
        <f>IF(G253&gt;0,MAX(A$12:A252)+1,0)</f>
        <v>224</v>
      </c>
      <c r="B253" s="87" t="s">
        <v>142</v>
      </c>
      <c r="C253" s="88"/>
      <c r="D253" s="91" t="s">
        <v>2454</v>
      </c>
      <c r="F253" s="49" t="s">
        <v>77</v>
      </c>
      <c r="G253" s="47">
        <v>2</v>
      </c>
      <c r="H253" s="596"/>
      <c r="I253" s="66">
        <f t="shared" si="9"/>
        <v>0</v>
      </c>
      <c r="J253" s="441" t="str">
        <f t="shared" si="10"/>
        <v>ceník dodavatele</v>
      </c>
    </row>
    <row r="254" spans="1:10" ht="15">
      <c r="A254" s="51">
        <f>IF(G254&gt;0,MAX(A$12:A253)+1,0)</f>
        <v>225</v>
      </c>
      <c r="B254" s="49" t="s">
        <v>142</v>
      </c>
      <c r="C254" s="76"/>
      <c r="D254" s="91" t="s">
        <v>384</v>
      </c>
      <c r="F254" s="49" t="s">
        <v>77</v>
      </c>
      <c r="G254" s="47">
        <v>3</v>
      </c>
      <c r="H254" s="596"/>
      <c r="I254" s="66">
        <f t="shared" si="9"/>
        <v>0</v>
      </c>
      <c r="J254" s="441" t="str">
        <f t="shared" si="10"/>
        <v>ceník dodavatele</v>
      </c>
    </row>
    <row r="255" spans="1:10" ht="15">
      <c r="A255" s="51">
        <f>IF(G255&gt;0,MAX(A$12:A254)+1,0)</f>
        <v>226</v>
      </c>
      <c r="B255" s="49" t="s">
        <v>142</v>
      </c>
      <c r="C255" s="76"/>
      <c r="D255" s="58" t="s">
        <v>385</v>
      </c>
      <c r="E255" s="92"/>
      <c r="F255" s="49" t="s">
        <v>77</v>
      </c>
      <c r="G255" s="47">
        <v>5</v>
      </c>
      <c r="H255" s="596"/>
      <c r="I255" s="66">
        <f t="shared" si="9"/>
        <v>0</v>
      </c>
      <c r="J255" s="441" t="str">
        <f t="shared" si="10"/>
        <v>ceník dodavatele</v>
      </c>
    </row>
    <row r="256" spans="1:10" ht="15">
      <c r="A256" s="51">
        <f>IF(G256&gt;0,MAX(A$12:A255)+1,0)</f>
        <v>227</v>
      </c>
      <c r="B256" s="49" t="s">
        <v>142</v>
      </c>
      <c r="C256" s="76"/>
      <c r="D256" s="58" t="s">
        <v>386</v>
      </c>
      <c r="F256" s="49" t="s">
        <v>77</v>
      </c>
      <c r="G256" s="47">
        <v>6</v>
      </c>
      <c r="H256" s="596"/>
      <c r="I256" s="66">
        <f t="shared" si="9"/>
        <v>0</v>
      </c>
      <c r="J256" s="441" t="str">
        <f t="shared" si="10"/>
        <v>ceník dodavatele</v>
      </c>
    </row>
    <row r="257" spans="1:10" ht="15">
      <c r="A257" s="51">
        <f>IF(G257&gt;0,MAX(A$12:A256)+1,0)</f>
        <v>228</v>
      </c>
      <c r="B257" s="49" t="s">
        <v>142</v>
      </c>
      <c r="C257" s="76"/>
      <c r="D257" s="58" t="s">
        <v>2455</v>
      </c>
      <c r="F257" s="49" t="s">
        <v>77</v>
      </c>
      <c r="G257" s="47">
        <v>2</v>
      </c>
      <c r="H257" s="596"/>
      <c r="I257" s="66">
        <f t="shared" si="9"/>
        <v>0</v>
      </c>
      <c r="J257" s="441" t="str">
        <f t="shared" si="10"/>
        <v>ceník dodavatele</v>
      </c>
    </row>
    <row r="258" spans="1:10" ht="15">
      <c r="A258" s="51">
        <f>IF(G258&gt;0,MAX(A$12:A257)+1,0)</f>
        <v>229</v>
      </c>
      <c r="B258" s="49" t="s">
        <v>142</v>
      </c>
      <c r="C258" s="76"/>
      <c r="D258" s="58" t="s">
        <v>2456</v>
      </c>
      <c r="F258" s="49" t="s">
        <v>77</v>
      </c>
      <c r="G258" s="47">
        <v>2</v>
      </c>
      <c r="H258" s="596"/>
      <c r="I258" s="66">
        <f>G258*H258</f>
        <v>0</v>
      </c>
      <c r="J258" s="441" t="str">
        <f t="shared" si="10"/>
        <v>ceník dodavatele</v>
      </c>
    </row>
    <row r="259" spans="1:10" ht="15">
      <c r="A259" s="51">
        <f>IF(G259&gt;0,MAX(A$12:A258)+1,0)</f>
        <v>230</v>
      </c>
      <c r="B259" s="49" t="s">
        <v>142</v>
      </c>
      <c r="C259" s="76"/>
      <c r="D259" s="58" t="s">
        <v>387</v>
      </c>
      <c r="F259" s="49" t="s">
        <v>77</v>
      </c>
      <c r="G259" s="47">
        <v>6</v>
      </c>
      <c r="H259" s="596"/>
      <c r="I259" s="66">
        <f t="shared" si="9"/>
        <v>0</v>
      </c>
      <c r="J259" s="441" t="str">
        <f t="shared" si="10"/>
        <v>ceník dodavatele</v>
      </c>
    </row>
    <row r="260" spans="1:10" ht="15">
      <c r="A260" s="51">
        <f>IF(G260&gt;0,MAX(A$12:A259)+1,0)</f>
        <v>231</v>
      </c>
      <c r="B260" s="49" t="s">
        <v>142</v>
      </c>
      <c r="C260" s="76"/>
      <c r="D260" s="58" t="s">
        <v>2457</v>
      </c>
      <c r="F260" s="49" t="s">
        <v>77</v>
      </c>
      <c r="G260" s="47">
        <v>4</v>
      </c>
      <c r="H260" s="596"/>
      <c r="I260" s="66">
        <f t="shared" si="9"/>
        <v>0</v>
      </c>
      <c r="J260" s="441" t="str">
        <f t="shared" si="10"/>
        <v>ceník dodavatele</v>
      </c>
    </row>
    <row r="261" spans="1:10" ht="25.5">
      <c r="A261" s="51">
        <f>IF(G261&gt;0,MAX(A$12:A260)+1,0)</f>
        <v>232</v>
      </c>
      <c r="B261" s="49" t="s">
        <v>142</v>
      </c>
      <c r="C261" s="76"/>
      <c r="D261" s="58" t="s">
        <v>388</v>
      </c>
      <c r="F261" s="49" t="s">
        <v>77</v>
      </c>
      <c r="G261" s="47">
        <v>34</v>
      </c>
      <c r="H261" s="596"/>
      <c r="I261" s="66">
        <f t="shared" si="9"/>
        <v>0</v>
      </c>
      <c r="J261" s="441" t="str">
        <f t="shared" si="10"/>
        <v>ceník dodavatele</v>
      </c>
    </row>
    <row r="262" spans="1:10" ht="25.5">
      <c r="A262" s="51">
        <f>IF(G262&gt;0,MAX(A$12:A261)+1,0)</f>
        <v>233</v>
      </c>
      <c r="B262" s="49" t="s">
        <v>142</v>
      </c>
      <c r="C262" s="76"/>
      <c r="D262" s="85" t="s">
        <v>2330</v>
      </c>
      <c r="F262" s="49" t="s">
        <v>77</v>
      </c>
      <c r="G262" s="47">
        <v>2</v>
      </c>
      <c r="H262" s="596"/>
      <c r="I262" s="66">
        <f t="shared" si="9"/>
        <v>0</v>
      </c>
      <c r="J262" s="441" t="str">
        <f t="shared" si="10"/>
        <v>ceník dodavatele</v>
      </c>
    </row>
    <row r="263" spans="1:10" ht="25.5">
      <c r="A263" s="51">
        <f>IF(G263&gt;0,MAX(A$12:A262)+1,0)</f>
        <v>234</v>
      </c>
      <c r="B263" s="49" t="s">
        <v>142</v>
      </c>
      <c r="C263" s="76"/>
      <c r="D263" s="85" t="s">
        <v>2331</v>
      </c>
      <c r="F263" s="49" t="s">
        <v>77</v>
      </c>
      <c r="G263" s="47">
        <v>21</v>
      </c>
      <c r="H263" s="596"/>
      <c r="I263" s="66">
        <f t="shared" si="9"/>
        <v>0</v>
      </c>
      <c r="J263" s="441" t="str">
        <f t="shared" si="10"/>
        <v>ceník dodavatele</v>
      </c>
    </row>
    <row r="264" spans="1:10" ht="25.5">
      <c r="A264" s="51">
        <f>IF(G264&gt;0,MAX(A$12:A263)+1,0)</f>
        <v>235</v>
      </c>
      <c r="B264" s="49" t="s">
        <v>142</v>
      </c>
      <c r="C264" s="76"/>
      <c r="D264" s="85" t="s">
        <v>2332</v>
      </c>
      <c r="F264" s="49" t="s">
        <v>77</v>
      </c>
      <c r="G264" s="47">
        <v>2</v>
      </c>
      <c r="H264" s="596"/>
      <c r="I264" s="66">
        <f t="shared" si="9"/>
        <v>0</v>
      </c>
      <c r="J264" s="441" t="str">
        <f t="shared" si="10"/>
        <v>ceník dodavatele</v>
      </c>
    </row>
    <row r="265" spans="1:10" ht="25.5">
      <c r="A265" s="51">
        <f>IF(G265&gt;0,MAX(A$12:A264)+1,0)</f>
        <v>236</v>
      </c>
      <c r="B265" s="49" t="s">
        <v>142</v>
      </c>
      <c r="C265" s="76"/>
      <c r="D265" s="85" t="s">
        <v>2334</v>
      </c>
      <c r="F265" s="49" t="s">
        <v>77</v>
      </c>
      <c r="G265" s="47">
        <v>6</v>
      </c>
      <c r="H265" s="596"/>
      <c r="I265" s="66">
        <f t="shared" si="9"/>
        <v>0</v>
      </c>
      <c r="J265" s="441" t="str">
        <f t="shared" si="10"/>
        <v>ceník dodavatele</v>
      </c>
    </row>
    <row r="266" spans="1:10" ht="25.5">
      <c r="A266" s="51">
        <f>IF(G266&gt;0,MAX(A$12:A265)+1,0)</f>
        <v>237</v>
      </c>
      <c r="B266" s="49" t="s">
        <v>142</v>
      </c>
      <c r="C266" s="76"/>
      <c r="D266" s="85" t="s">
        <v>2458</v>
      </c>
      <c r="F266" s="49" t="s">
        <v>77</v>
      </c>
      <c r="G266" s="47">
        <v>7</v>
      </c>
      <c r="H266" s="596"/>
      <c r="I266" s="66">
        <f t="shared" si="9"/>
        <v>0</v>
      </c>
      <c r="J266" s="441" t="str">
        <f t="shared" si="10"/>
        <v>ceník dodavatele</v>
      </c>
    </row>
    <row r="267" spans="1:10" ht="25.5">
      <c r="A267" s="51">
        <f>IF(G267&gt;0,MAX(A$12:A266)+1,0)</f>
        <v>238</v>
      </c>
      <c r="B267" s="49" t="s">
        <v>142</v>
      </c>
      <c r="C267" s="76"/>
      <c r="D267" s="85" t="s">
        <v>2459</v>
      </c>
      <c r="F267" s="49" t="s">
        <v>77</v>
      </c>
      <c r="G267" s="47">
        <v>3</v>
      </c>
      <c r="H267" s="596"/>
      <c r="I267" s="66">
        <f t="shared" si="9"/>
        <v>0</v>
      </c>
      <c r="J267" s="441" t="str">
        <f t="shared" si="10"/>
        <v>ceník dodavatele</v>
      </c>
    </row>
    <row r="268" spans="1:10" ht="25.5">
      <c r="A268" s="51">
        <f>IF(G268&gt;0,MAX(A$12:A267)+1,0)</f>
        <v>239</v>
      </c>
      <c r="B268" s="49" t="s">
        <v>142</v>
      </c>
      <c r="C268" s="76"/>
      <c r="D268" s="85" t="s">
        <v>389</v>
      </c>
      <c r="F268" s="49" t="s">
        <v>77</v>
      </c>
      <c r="G268" s="47">
        <v>1</v>
      </c>
      <c r="H268" s="596"/>
      <c r="I268" s="66">
        <f t="shared" si="9"/>
        <v>0</v>
      </c>
      <c r="J268" s="441" t="str">
        <f t="shared" si="10"/>
        <v>ceník dodavatele</v>
      </c>
    </row>
    <row r="269" spans="1:10" ht="25.5">
      <c r="A269" s="51">
        <f>IF(G269&gt;0,MAX(A$12:A268)+1,0)</f>
        <v>240</v>
      </c>
      <c r="B269" s="49" t="s">
        <v>142</v>
      </c>
      <c r="C269" s="76"/>
      <c r="D269" s="58" t="s">
        <v>390</v>
      </c>
      <c r="F269" s="49" t="s">
        <v>77</v>
      </c>
      <c r="G269" s="47">
        <v>3</v>
      </c>
      <c r="H269" s="596"/>
      <c r="I269" s="66">
        <f t="shared" si="9"/>
        <v>0</v>
      </c>
      <c r="J269" s="441" t="str">
        <f t="shared" si="10"/>
        <v>ceník dodavatele</v>
      </c>
    </row>
    <row r="270" spans="1:10" ht="15">
      <c r="A270" s="51">
        <f>IF(G270&gt;0,MAX(A$12:A269)+1,0)</f>
        <v>241</v>
      </c>
      <c r="B270" s="49" t="s">
        <v>142</v>
      </c>
      <c r="C270" s="76"/>
      <c r="D270" s="58" t="s">
        <v>391</v>
      </c>
      <c r="F270" s="49" t="s">
        <v>77</v>
      </c>
      <c r="G270" s="47">
        <v>7</v>
      </c>
      <c r="H270" s="596"/>
      <c r="I270" s="66">
        <f t="shared" si="9"/>
        <v>0</v>
      </c>
      <c r="J270" s="441" t="str">
        <f t="shared" si="10"/>
        <v>ceník dodavatele</v>
      </c>
    </row>
    <row r="271" spans="1:10" ht="15.75">
      <c r="A271" s="51">
        <f>IF(G271&gt;0,MAX(A$12:A270)+1,0)</f>
        <v>242</v>
      </c>
      <c r="B271" s="49" t="s">
        <v>142</v>
      </c>
      <c r="C271" s="76"/>
      <c r="D271" s="58" t="s">
        <v>2460</v>
      </c>
      <c r="F271" s="49" t="s">
        <v>77</v>
      </c>
      <c r="G271" s="47">
        <v>1</v>
      </c>
      <c r="H271" s="596"/>
      <c r="I271" s="66">
        <f t="shared" si="9"/>
        <v>0</v>
      </c>
      <c r="J271" s="441" t="str">
        <f t="shared" si="10"/>
        <v>ceník dodavatele</v>
      </c>
    </row>
    <row r="272" spans="1:10" ht="15">
      <c r="A272" s="51">
        <f>IF(G272&gt;0,MAX(A$12:A271)+1,0)</f>
        <v>243</v>
      </c>
      <c r="B272" s="49" t="s">
        <v>142</v>
      </c>
      <c r="C272" s="76"/>
      <c r="D272" s="85" t="s">
        <v>392</v>
      </c>
      <c r="F272" s="49" t="s">
        <v>77</v>
      </c>
      <c r="G272" s="47">
        <v>3</v>
      </c>
      <c r="H272" s="596"/>
      <c r="I272" s="66">
        <f t="shared" si="9"/>
        <v>0</v>
      </c>
      <c r="J272" s="441" t="str">
        <f t="shared" si="10"/>
        <v>ceník dodavatele</v>
      </c>
    </row>
    <row r="273" spans="1:10" ht="15">
      <c r="A273" s="51">
        <f>IF(G273&gt;0,MAX(A$12:A272)+1,0)</f>
        <v>244</v>
      </c>
      <c r="B273" s="49" t="s">
        <v>142</v>
      </c>
      <c r="C273" s="76"/>
      <c r="D273" s="85" t="s">
        <v>393</v>
      </c>
      <c r="F273" s="49" t="s">
        <v>77</v>
      </c>
      <c r="G273" s="47">
        <v>3</v>
      </c>
      <c r="H273" s="596"/>
      <c r="I273" s="66">
        <f t="shared" si="9"/>
        <v>0</v>
      </c>
      <c r="J273" s="441" t="str">
        <f t="shared" si="10"/>
        <v>ceník dodavatele</v>
      </c>
    </row>
    <row r="274" spans="1:10" ht="25.5">
      <c r="A274" s="51">
        <f>IF(G274&gt;0,MAX(A$12:A273)+1,0)</f>
        <v>245</v>
      </c>
      <c r="B274" s="49" t="s">
        <v>142</v>
      </c>
      <c r="C274" s="76"/>
      <c r="D274" s="85" t="s">
        <v>2461</v>
      </c>
      <c r="F274" s="49" t="s">
        <v>77</v>
      </c>
      <c r="G274" s="47">
        <v>1</v>
      </c>
      <c r="H274" s="596"/>
      <c r="I274" s="66">
        <f t="shared" si="9"/>
        <v>0</v>
      </c>
      <c r="J274" s="441" t="str">
        <f t="shared" si="10"/>
        <v>ceník dodavatele</v>
      </c>
    </row>
    <row r="275" spans="1:10" ht="25.5">
      <c r="A275" s="51">
        <f>IF(G275&gt;0,MAX(A$12:A274)+1,0)</f>
        <v>246</v>
      </c>
      <c r="B275" s="49" t="s">
        <v>142</v>
      </c>
      <c r="C275" s="76"/>
      <c r="D275" s="85" t="s">
        <v>2462</v>
      </c>
      <c r="F275" s="49" t="s">
        <v>77</v>
      </c>
      <c r="G275" s="47">
        <v>3</v>
      </c>
      <c r="H275" s="596"/>
      <c r="I275" s="66">
        <f t="shared" si="9"/>
        <v>0</v>
      </c>
      <c r="J275" s="441" t="str">
        <f t="shared" si="10"/>
        <v>ceník dodavatele</v>
      </c>
    </row>
    <row r="276" spans="1:10" ht="15">
      <c r="A276" s="51">
        <f>IF(G276&gt;0,MAX(A$12:A275)+1,0)</f>
        <v>247</v>
      </c>
      <c r="B276" s="49" t="s">
        <v>142</v>
      </c>
      <c r="C276" s="76"/>
      <c r="D276" s="58" t="s">
        <v>394</v>
      </c>
      <c r="F276" s="49" t="s">
        <v>77</v>
      </c>
      <c r="G276" s="47">
        <v>6</v>
      </c>
      <c r="H276" s="596"/>
      <c r="I276" s="66">
        <f t="shared" si="9"/>
        <v>0</v>
      </c>
      <c r="J276" s="441" t="str">
        <f t="shared" si="10"/>
        <v>ceník dodavatele</v>
      </c>
    </row>
    <row r="277" spans="1:10" ht="15">
      <c r="A277" s="51">
        <f>IF(G277&gt;0,MAX(A$12:A276)+1,0)</f>
        <v>248</v>
      </c>
      <c r="B277" s="49" t="s">
        <v>142</v>
      </c>
      <c r="C277" s="76"/>
      <c r="D277" s="58" t="s">
        <v>395</v>
      </c>
      <c r="F277" s="49" t="s">
        <v>77</v>
      </c>
      <c r="G277" s="47">
        <v>3</v>
      </c>
      <c r="H277" s="596"/>
      <c r="I277" s="66">
        <f t="shared" si="9"/>
        <v>0</v>
      </c>
      <c r="J277" s="441" t="str">
        <f t="shared" si="10"/>
        <v>ceník dodavatele</v>
      </c>
    </row>
    <row r="278" spans="1:10" ht="15">
      <c r="A278" s="51">
        <f>IF(G278&gt;0,MAX(A$12:A277)+1,0)</f>
        <v>249</v>
      </c>
      <c r="B278" s="49" t="s">
        <v>142</v>
      </c>
      <c r="C278" s="76"/>
      <c r="D278" s="58" t="s">
        <v>396</v>
      </c>
      <c r="F278" s="49" t="s">
        <v>77</v>
      </c>
      <c r="G278" s="47">
        <v>2</v>
      </c>
      <c r="H278" s="596"/>
      <c r="I278" s="66">
        <f t="shared" si="9"/>
        <v>0</v>
      </c>
      <c r="J278" s="441" t="str">
        <f t="shared" si="10"/>
        <v>ceník dodavatele</v>
      </c>
    </row>
    <row r="279" spans="1:10" ht="15">
      <c r="A279" s="51">
        <f>IF(G279&gt;0,MAX(A$12:A278)+1,0)</f>
        <v>250</v>
      </c>
      <c r="B279" s="49" t="s">
        <v>142</v>
      </c>
      <c r="C279" s="76"/>
      <c r="D279" s="58" t="s">
        <v>397</v>
      </c>
      <c r="F279" s="49" t="s">
        <v>77</v>
      </c>
      <c r="G279" s="47">
        <v>1</v>
      </c>
      <c r="H279" s="596"/>
      <c r="I279" s="66">
        <f t="shared" si="9"/>
        <v>0</v>
      </c>
      <c r="J279" s="441" t="str">
        <f t="shared" si="10"/>
        <v>ceník dodavatele</v>
      </c>
    </row>
    <row r="280" spans="1:10" ht="15">
      <c r="A280" s="51">
        <f>IF(G280&gt;0,MAX(A$12:A279)+1,0)</f>
        <v>251</v>
      </c>
      <c r="B280" s="49" t="s">
        <v>142</v>
      </c>
      <c r="C280" s="76"/>
      <c r="D280" s="58" t="s">
        <v>398</v>
      </c>
      <c r="F280" s="49" t="s">
        <v>77</v>
      </c>
      <c r="G280" s="47">
        <v>6</v>
      </c>
      <c r="H280" s="596"/>
      <c r="I280" s="66">
        <f t="shared" si="9"/>
        <v>0</v>
      </c>
      <c r="J280" s="441" t="str">
        <f t="shared" si="10"/>
        <v>ceník dodavatele</v>
      </c>
    </row>
    <row r="281" spans="1:10" ht="15">
      <c r="A281" s="51">
        <f>IF(G281&gt;0,MAX(A$12:A280)+1,0)</f>
        <v>252</v>
      </c>
      <c r="B281" s="49" t="s">
        <v>142</v>
      </c>
      <c r="C281" s="76"/>
      <c r="D281" s="58" t="s">
        <v>399</v>
      </c>
      <c r="F281" s="49" t="s">
        <v>77</v>
      </c>
      <c r="G281" s="47">
        <v>4</v>
      </c>
      <c r="H281" s="596"/>
      <c r="I281" s="66">
        <f t="shared" si="9"/>
        <v>0</v>
      </c>
      <c r="J281" s="441" t="str">
        <f t="shared" si="10"/>
        <v>ceník dodavatele</v>
      </c>
    </row>
    <row r="282" spans="1:10" ht="15">
      <c r="A282" s="51">
        <f>IF(G282&gt;0,MAX(A$12:A281)+1,0)</f>
        <v>253</v>
      </c>
      <c r="B282" s="49" t="s">
        <v>142</v>
      </c>
      <c r="C282" s="76"/>
      <c r="D282" s="58" t="s">
        <v>400</v>
      </c>
      <c r="F282" s="49" t="s">
        <v>77</v>
      </c>
      <c r="G282" s="47">
        <v>26</v>
      </c>
      <c r="H282" s="596"/>
      <c r="I282" s="66">
        <f>G282*H282</f>
        <v>0</v>
      </c>
      <c r="J282" s="441" t="str">
        <f t="shared" si="10"/>
        <v>ceník dodavatele</v>
      </c>
    </row>
    <row r="283" spans="1:10" ht="30">
      <c r="A283" s="51">
        <f>IF(G283&gt;0,MAX(A$12:A282)+1,0)</f>
        <v>254</v>
      </c>
      <c r="B283" s="49" t="s">
        <v>142</v>
      </c>
      <c r="C283" s="76"/>
      <c r="D283" s="58" t="s">
        <v>401</v>
      </c>
      <c r="F283" s="49" t="s">
        <v>77</v>
      </c>
      <c r="G283" s="47">
        <v>21</v>
      </c>
      <c r="H283" s="596"/>
      <c r="I283" s="66">
        <f t="shared" si="9"/>
        <v>0</v>
      </c>
      <c r="J283" s="441" t="str">
        <f t="shared" si="10"/>
        <v>ceník dodavatele</v>
      </c>
    </row>
    <row r="284" spans="1:10" ht="30">
      <c r="A284" s="51">
        <f>IF(G284&gt;0,MAX(A$12:A283)+1,0)</f>
        <v>255</v>
      </c>
      <c r="B284" s="49" t="s">
        <v>142</v>
      </c>
      <c r="C284" s="76"/>
      <c r="D284" s="58" t="s">
        <v>2463</v>
      </c>
      <c r="F284" s="49" t="s">
        <v>77</v>
      </c>
      <c r="G284" s="47">
        <v>4</v>
      </c>
      <c r="H284" s="596"/>
      <c r="I284" s="66">
        <f t="shared" si="9"/>
        <v>0</v>
      </c>
      <c r="J284" s="441" t="str">
        <f t="shared" si="10"/>
        <v>ceník dodavatele</v>
      </c>
    </row>
    <row r="285" spans="1:10" ht="30">
      <c r="A285" s="51">
        <f>IF(G285&gt;0,MAX(A$12:A284)+1,0)</f>
        <v>256</v>
      </c>
      <c r="B285" s="49" t="s">
        <v>142</v>
      </c>
      <c r="C285" s="76"/>
      <c r="D285" s="58" t="s">
        <v>402</v>
      </c>
      <c r="F285" s="49" t="s">
        <v>77</v>
      </c>
      <c r="G285" s="47">
        <v>1</v>
      </c>
      <c r="H285" s="596"/>
      <c r="I285" s="66">
        <f t="shared" si="9"/>
        <v>0</v>
      </c>
      <c r="J285" s="441" t="str">
        <f t="shared" si="10"/>
        <v>ceník dodavatele</v>
      </c>
    </row>
    <row r="286" spans="1:10" ht="72">
      <c r="A286" s="51">
        <f>IF(G286&gt;0,MAX(A$12:A285)+1,0)</f>
        <v>257</v>
      </c>
      <c r="B286" s="49" t="s">
        <v>142</v>
      </c>
      <c r="C286" s="76"/>
      <c r="D286" s="93" t="s">
        <v>403</v>
      </c>
      <c r="F286" s="49" t="s">
        <v>77</v>
      </c>
      <c r="G286" s="47">
        <v>79</v>
      </c>
      <c r="H286" s="596"/>
      <c r="I286" s="66">
        <f t="shared" si="9"/>
        <v>0</v>
      </c>
      <c r="J286" s="441" t="str">
        <f t="shared" si="10"/>
        <v>ceník dodavatele</v>
      </c>
    </row>
    <row r="287" spans="1:10" ht="25.5">
      <c r="A287" s="51">
        <f>IF(G287&gt;0,MAX(A$12:A286)+1,0)</f>
        <v>258</v>
      </c>
      <c r="B287" s="49" t="s">
        <v>142</v>
      </c>
      <c r="C287" s="76"/>
      <c r="D287" s="58" t="s">
        <v>510</v>
      </c>
      <c r="E287" s="91"/>
      <c r="F287" s="49" t="s">
        <v>77</v>
      </c>
      <c r="G287" s="47">
        <v>79</v>
      </c>
      <c r="H287" s="596"/>
      <c r="I287" s="66">
        <f t="shared" si="9"/>
        <v>0</v>
      </c>
      <c r="J287" s="441" t="str">
        <f t="shared" si="10"/>
        <v>ceník dodavatele</v>
      </c>
    </row>
    <row r="288" spans="1:10" ht="30">
      <c r="A288" s="51">
        <f>IF(G288&gt;0,MAX(A$12:A287)+1,0)</f>
        <v>259</v>
      </c>
      <c r="B288" s="49" t="s">
        <v>142</v>
      </c>
      <c r="C288" s="76"/>
      <c r="D288" s="58" t="s">
        <v>511</v>
      </c>
      <c r="F288" s="49" t="s">
        <v>77</v>
      </c>
      <c r="G288" s="47">
        <v>79</v>
      </c>
      <c r="H288" s="596"/>
      <c r="I288" s="66">
        <f>G288*H288</f>
        <v>0</v>
      </c>
      <c r="J288" s="441" t="str">
        <f t="shared" si="10"/>
        <v>ceník dodavatele</v>
      </c>
    </row>
    <row r="289" spans="1:10" ht="15">
      <c r="A289" s="51">
        <f>IF(G289&gt;0,MAX(A$12:A288)+1,0)</f>
        <v>260</v>
      </c>
      <c r="B289" s="49" t="s">
        <v>142</v>
      </c>
      <c r="C289" s="76"/>
      <c r="D289" s="58" t="s">
        <v>2464</v>
      </c>
      <c r="F289" s="49" t="s">
        <v>77</v>
      </c>
      <c r="G289" s="47">
        <v>1</v>
      </c>
      <c r="H289" s="596"/>
      <c r="I289" s="66">
        <f t="shared" si="9"/>
        <v>0</v>
      </c>
      <c r="J289" s="441" t="str">
        <f t="shared" si="10"/>
        <v>ceník dodavatele</v>
      </c>
    </row>
    <row r="290" spans="1:10" ht="25.5">
      <c r="A290" s="51">
        <f>IF(G290&gt;0,MAX(A$12:A289)+1,0)</f>
        <v>261</v>
      </c>
      <c r="B290" s="49">
        <v>731</v>
      </c>
      <c r="C290" s="76">
        <v>734419111</v>
      </c>
      <c r="D290" s="85" t="s">
        <v>404</v>
      </c>
      <c r="F290" s="49" t="s">
        <v>77</v>
      </c>
      <c r="G290" s="47">
        <v>10</v>
      </c>
      <c r="H290" s="596"/>
      <c r="I290" s="66">
        <f t="shared" si="9"/>
        <v>0</v>
      </c>
      <c r="J290" s="441" t="str">
        <f t="shared" si="10"/>
        <v>ÚRS 2018 01</v>
      </c>
    </row>
    <row r="291" spans="1:10" ht="15">
      <c r="A291" s="51">
        <f>IF(G291&gt;0,MAX(A$12:A290)+1,0)</f>
        <v>262</v>
      </c>
      <c r="B291" s="49">
        <v>731</v>
      </c>
      <c r="C291" s="76">
        <v>734494213</v>
      </c>
      <c r="D291" s="58" t="s">
        <v>405</v>
      </c>
      <c r="F291" s="49" t="s">
        <v>77</v>
      </c>
      <c r="G291" s="47">
        <v>58</v>
      </c>
      <c r="H291" s="596"/>
      <c r="I291" s="66">
        <f t="shared" si="9"/>
        <v>0</v>
      </c>
      <c r="J291" s="441" t="str">
        <f t="shared" si="10"/>
        <v>ÚRS 2018 01</v>
      </c>
    </row>
    <row r="292" spans="1:10" ht="15">
      <c r="A292" s="51">
        <f>IF(G292&gt;0,MAX(A$12:A291)+1,0)</f>
        <v>263</v>
      </c>
      <c r="B292" s="49">
        <v>731</v>
      </c>
      <c r="C292" s="76">
        <v>998734201</v>
      </c>
      <c r="D292" s="84" t="s">
        <v>406</v>
      </c>
      <c r="E292" s="84"/>
      <c r="F292" s="49" t="s">
        <v>74</v>
      </c>
      <c r="G292" s="79">
        <v>0.27</v>
      </c>
      <c r="H292" s="596">
        <f>SUM(I175:I291)/100</f>
        <v>0</v>
      </c>
      <c r="I292" s="66">
        <f t="shared" si="9"/>
        <v>0</v>
      </c>
      <c r="J292" s="441" t="str">
        <f t="shared" si="10"/>
        <v>ÚRS 2018 01</v>
      </c>
    </row>
    <row r="293" spans="1:10" ht="15">
      <c r="A293" s="51">
        <f>IF(G293&gt;0,MAX(A$12:A292)+1,0)</f>
        <v>0</v>
      </c>
      <c r="C293" s="76"/>
      <c r="D293" s="77" t="s">
        <v>407</v>
      </c>
      <c r="E293" s="77"/>
      <c r="H293" s="78">
        <f>SUM(I175:I292)</f>
        <v>0</v>
      </c>
      <c r="I293" s="66">
        <f t="shared" si="9"/>
        <v>0</v>
      </c>
      <c r="J293" s="441">
        <f t="shared" si="10"/>
        <v>0</v>
      </c>
    </row>
    <row r="294" spans="1:10" ht="15">
      <c r="A294" s="51">
        <f>IF(G294&gt;0,MAX(A$12:A293)+1,0)</f>
        <v>0</v>
      </c>
      <c r="C294" s="76"/>
      <c r="J294" s="441">
        <f t="shared" si="10"/>
        <v>0</v>
      </c>
    </row>
    <row r="295" spans="1:10" s="51" customFormat="1" ht="15">
      <c r="A295" s="51">
        <f>IF(G295&gt;0,MAX(A$12:A294)+1,0)</f>
        <v>0</v>
      </c>
      <c r="B295" s="80"/>
      <c r="C295" s="81"/>
      <c r="D295" s="82" t="s">
        <v>408</v>
      </c>
      <c r="E295" s="82"/>
      <c r="F295" s="80"/>
      <c r="G295" s="83"/>
      <c r="H295" s="80"/>
      <c r="I295" s="80"/>
      <c r="J295" s="441">
        <f t="shared" si="10"/>
        <v>0</v>
      </c>
    </row>
    <row r="296" spans="1:10" ht="15">
      <c r="A296" s="51">
        <f>IF(G296&gt;0,MAX(A$12:A295)+1,0)</f>
        <v>264</v>
      </c>
      <c r="B296" s="49">
        <v>731</v>
      </c>
      <c r="C296" s="76">
        <v>735000912</v>
      </c>
      <c r="D296" s="58" t="s">
        <v>409</v>
      </c>
      <c r="F296" s="49" t="s">
        <v>77</v>
      </c>
      <c r="G296" s="47">
        <v>77</v>
      </c>
      <c r="H296" s="596"/>
      <c r="I296" s="66">
        <f>G296*H296</f>
        <v>0</v>
      </c>
      <c r="J296" s="441" t="str">
        <f t="shared" si="10"/>
        <v>ÚRS 2018 01</v>
      </c>
    </row>
    <row r="297" spans="1:10" ht="15">
      <c r="A297" s="51">
        <f>IF(G297&gt;0,MAX(A$12:A296)+1,0)</f>
        <v>265</v>
      </c>
      <c r="B297" s="49">
        <v>731</v>
      </c>
      <c r="C297" s="76">
        <v>735159110</v>
      </c>
      <c r="D297" s="58" t="s">
        <v>2465</v>
      </c>
      <c r="F297" s="49" t="s">
        <v>77</v>
      </c>
      <c r="G297" s="47">
        <v>10</v>
      </c>
      <c r="H297" s="596"/>
      <c r="I297" s="66">
        <f aca="true" t="shared" si="11" ref="I297:I319">G297*H297</f>
        <v>0</v>
      </c>
      <c r="J297" s="441" t="str">
        <f t="shared" si="10"/>
        <v>ÚRS 2018 01</v>
      </c>
    </row>
    <row r="298" spans="1:10" ht="15">
      <c r="A298" s="51">
        <f>IF(G298&gt;0,MAX(A$12:A297)+1,0)</f>
        <v>266</v>
      </c>
      <c r="B298" s="49">
        <v>731</v>
      </c>
      <c r="C298" s="76">
        <v>735159210</v>
      </c>
      <c r="D298" s="58" t="s">
        <v>410</v>
      </c>
      <c r="F298" s="49" t="s">
        <v>77</v>
      </c>
      <c r="G298" s="47">
        <v>7</v>
      </c>
      <c r="H298" s="596"/>
      <c r="I298" s="66">
        <f t="shared" si="11"/>
        <v>0</v>
      </c>
      <c r="J298" s="441" t="str">
        <f t="shared" si="10"/>
        <v>ÚRS 2018 01</v>
      </c>
    </row>
    <row r="299" spans="1:10" ht="15">
      <c r="A299" s="51">
        <f>IF(G299&gt;0,MAX(A$12:A298)+1,0)</f>
        <v>267</v>
      </c>
      <c r="B299" s="49">
        <v>731</v>
      </c>
      <c r="C299" s="76">
        <v>735159220</v>
      </c>
      <c r="D299" s="58" t="s">
        <v>2466</v>
      </c>
      <c r="F299" s="49" t="s">
        <v>77</v>
      </c>
      <c r="G299" s="47">
        <v>1</v>
      </c>
      <c r="H299" s="596"/>
      <c r="I299" s="66">
        <f t="shared" si="11"/>
        <v>0</v>
      </c>
      <c r="J299" s="441" t="str">
        <f t="shared" si="10"/>
        <v>ÚRS 2018 01</v>
      </c>
    </row>
    <row r="300" spans="1:10" ht="15">
      <c r="A300" s="51">
        <f>IF(G300&gt;0,MAX(A$12:A299)+1,0)</f>
        <v>268</v>
      </c>
      <c r="B300" s="49">
        <v>731</v>
      </c>
      <c r="C300" s="76">
        <v>735159230</v>
      </c>
      <c r="D300" s="58" t="s">
        <v>512</v>
      </c>
      <c r="F300" s="49" t="s">
        <v>77</v>
      </c>
      <c r="G300" s="47">
        <v>20</v>
      </c>
      <c r="H300" s="596"/>
      <c r="I300" s="66">
        <f t="shared" si="11"/>
        <v>0</v>
      </c>
      <c r="J300" s="441" t="str">
        <f t="shared" si="10"/>
        <v>ÚRS 2018 01</v>
      </c>
    </row>
    <row r="301" spans="1:10" ht="15">
      <c r="A301" s="51">
        <f>IF(G301&gt;0,MAX(A$12:A300)+1,0)</f>
        <v>269</v>
      </c>
      <c r="B301" s="49">
        <v>731</v>
      </c>
      <c r="C301" s="76">
        <v>735159320</v>
      </c>
      <c r="D301" s="58" t="s">
        <v>2467</v>
      </c>
      <c r="F301" s="49" t="s">
        <v>77</v>
      </c>
      <c r="G301" s="47">
        <v>1</v>
      </c>
      <c r="H301" s="596"/>
      <c r="I301" s="66">
        <f t="shared" si="11"/>
        <v>0</v>
      </c>
      <c r="J301" s="441" t="str">
        <f t="shared" si="10"/>
        <v>ÚRS 2018 01</v>
      </c>
    </row>
    <row r="302" spans="1:10" ht="15">
      <c r="A302" s="51">
        <f>IF(G302&gt;0,MAX(A$12:A301)+1,0)</f>
        <v>270</v>
      </c>
      <c r="B302" s="49">
        <v>731</v>
      </c>
      <c r="C302" s="76">
        <v>735159340</v>
      </c>
      <c r="D302" s="58" t="s">
        <v>2468</v>
      </c>
      <c r="F302" s="49" t="s">
        <v>77</v>
      </c>
      <c r="G302" s="47">
        <v>38</v>
      </c>
      <c r="H302" s="596"/>
      <c r="I302" s="66">
        <f t="shared" si="11"/>
        <v>0</v>
      </c>
      <c r="J302" s="441" t="str">
        <f t="shared" si="10"/>
        <v>ÚRS 2018 01</v>
      </c>
    </row>
    <row r="303" spans="1:10" ht="15">
      <c r="A303" s="51">
        <f>IF(G303&gt;0,MAX(A$12:A302)+1,0)</f>
        <v>271</v>
      </c>
      <c r="B303" s="49">
        <v>731</v>
      </c>
      <c r="C303" s="76">
        <v>735191905</v>
      </c>
      <c r="D303" s="58" t="s">
        <v>411</v>
      </c>
      <c r="F303" s="48" t="s">
        <v>347</v>
      </c>
      <c r="G303" s="47">
        <v>77</v>
      </c>
      <c r="H303" s="596"/>
      <c r="I303" s="66">
        <f t="shared" si="11"/>
        <v>0</v>
      </c>
      <c r="J303" s="441" t="str">
        <f t="shared" si="10"/>
        <v>ÚRS 2018 01</v>
      </c>
    </row>
    <row r="304" spans="1:10" ht="15">
      <c r="A304" s="51">
        <f>IF(G304&gt;0,MAX(A$12:A303)+1,0)</f>
        <v>272</v>
      </c>
      <c r="B304" s="49" t="s">
        <v>142</v>
      </c>
      <c r="C304" s="76"/>
      <c r="D304" s="58" t="s">
        <v>2469</v>
      </c>
      <c r="F304" s="49" t="s">
        <v>77</v>
      </c>
      <c r="G304" s="47">
        <v>1</v>
      </c>
      <c r="H304" s="596"/>
      <c r="I304" s="66">
        <f t="shared" si="11"/>
        <v>0</v>
      </c>
      <c r="J304" s="441" t="str">
        <f t="shared" si="10"/>
        <v>ceník dodavatele</v>
      </c>
    </row>
    <row r="305" spans="1:10" ht="30">
      <c r="A305" s="51">
        <f>IF(G305&gt;0,MAX(A$12:A304)+1,0)</f>
        <v>273</v>
      </c>
      <c r="B305" s="49" t="s">
        <v>142</v>
      </c>
      <c r="C305" s="76"/>
      <c r="D305" s="58" t="s">
        <v>2470</v>
      </c>
      <c r="F305" s="49" t="s">
        <v>77</v>
      </c>
      <c r="G305" s="47">
        <v>3</v>
      </c>
      <c r="H305" s="596"/>
      <c r="I305" s="66">
        <f t="shared" si="11"/>
        <v>0</v>
      </c>
      <c r="J305" s="441" t="str">
        <f t="shared" si="10"/>
        <v>ceník dodavatele</v>
      </c>
    </row>
    <row r="306" spans="1:10" ht="30">
      <c r="A306" s="51">
        <f>IF(G306&gt;0,MAX(A$12:A305)+1,0)</f>
        <v>274</v>
      </c>
      <c r="B306" s="49" t="s">
        <v>142</v>
      </c>
      <c r="C306" s="76"/>
      <c r="D306" s="58" t="s">
        <v>2471</v>
      </c>
      <c r="F306" s="49" t="s">
        <v>77</v>
      </c>
      <c r="G306" s="47">
        <v>6</v>
      </c>
      <c r="H306" s="596"/>
      <c r="I306" s="66">
        <f t="shared" si="11"/>
        <v>0</v>
      </c>
      <c r="J306" s="441" t="str">
        <f t="shared" si="10"/>
        <v>ceník dodavatele</v>
      </c>
    </row>
    <row r="307" spans="1:10" ht="27.75">
      <c r="A307" s="51">
        <f>IF(G307&gt;0,MAX(A$12:A306)+1,0)</f>
        <v>275</v>
      </c>
      <c r="B307" s="49" t="s">
        <v>142</v>
      </c>
      <c r="C307" s="76"/>
      <c r="D307" s="58" t="s">
        <v>2472</v>
      </c>
      <c r="F307" s="49" t="s">
        <v>77</v>
      </c>
      <c r="G307" s="47">
        <v>19</v>
      </c>
      <c r="H307" s="596"/>
      <c r="I307" s="66">
        <f t="shared" si="11"/>
        <v>0</v>
      </c>
      <c r="J307" s="441" t="str">
        <f t="shared" si="10"/>
        <v>ceník dodavatele</v>
      </c>
    </row>
    <row r="308" spans="1:10" ht="27.75">
      <c r="A308" s="51">
        <f>IF(G308&gt;0,MAX(A$12:A307)+1,0)</f>
        <v>276</v>
      </c>
      <c r="B308" s="49" t="s">
        <v>142</v>
      </c>
      <c r="C308" s="76"/>
      <c r="D308" s="58" t="s">
        <v>2473</v>
      </c>
      <c r="F308" s="49" t="s">
        <v>77</v>
      </c>
      <c r="G308" s="47">
        <v>10</v>
      </c>
      <c r="H308" s="596"/>
      <c r="I308" s="66">
        <f t="shared" si="11"/>
        <v>0</v>
      </c>
      <c r="J308" s="441" t="str">
        <f t="shared" si="10"/>
        <v>ceník dodavatele</v>
      </c>
    </row>
    <row r="309" spans="1:10" ht="25.5">
      <c r="A309" s="51">
        <f>IF(G309&gt;0,MAX(A$12:A308)+1,0)</f>
        <v>277</v>
      </c>
      <c r="B309" s="49" t="s">
        <v>142</v>
      </c>
      <c r="C309" s="76"/>
      <c r="D309" s="58" t="s">
        <v>2474</v>
      </c>
      <c r="F309" s="49" t="s">
        <v>77</v>
      </c>
      <c r="G309" s="47">
        <v>8</v>
      </c>
      <c r="H309" s="596"/>
      <c r="I309" s="66">
        <f t="shared" si="11"/>
        <v>0</v>
      </c>
      <c r="J309" s="441" t="str">
        <f t="shared" si="10"/>
        <v>ceník dodavatele</v>
      </c>
    </row>
    <row r="310" spans="1:10" ht="25.5">
      <c r="A310" s="51">
        <f>IF(G310&gt;0,MAX(A$12:A309)+1,0)</f>
        <v>278</v>
      </c>
      <c r="B310" s="49" t="s">
        <v>142</v>
      </c>
      <c r="C310" s="76"/>
      <c r="D310" s="58" t="s">
        <v>2475</v>
      </c>
      <c r="F310" s="49" t="s">
        <v>77</v>
      </c>
      <c r="G310" s="47">
        <v>8</v>
      </c>
      <c r="H310" s="596"/>
      <c r="I310" s="66">
        <f t="shared" si="11"/>
        <v>0</v>
      </c>
      <c r="J310" s="441" t="str">
        <f t="shared" si="10"/>
        <v>ceník dodavatele</v>
      </c>
    </row>
    <row r="311" spans="1:10" ht="25.5">
      <c r="A311" s="51">
        <f>IF(G311&gt;0,MAX(A$12:A310)+1,0)</f>
        <v>279</v>
      </c>
      <c r="B311" s="49" t="s">
        <v>142</v>
      </c>
      <c r="C311" s="76"/>
      <c r="D311" s="58" t="s">
        <v>2476</v>
      </c>
      <c r="F311" s="49" t="s">
        <v>77</v>
      </c>
      <c r="G311" s="47">
        <v>3</v>
      </c>
      <c r="H311" s="596"/>
      <c r="I311" s="66">
        <f t="shared" si="11"/>
        <v>0</v>
      </c>
      <c r="J311" s="441" t="str">
        <f t="shared" si="10"/>
        <v>ceník dodavatele</v>
      </c>
    </row>
    <row r="312" spans="1:10" ht="15">
      <c r="A312" s="51">
        <f>IF(G312&gt;0,MAX(A$12:A311)+1,0)</f>
        <v>280</v>
      </c>
      <c r="B312" s="49" t="s">
        <v>142</v>
      </c>
      <c r="C312" s="76"/>
      <c r="D312" s="58" t="s">
        <v>2477</v>
      </c>
      <c r="F312" s="49" t="s">
        <v>77</v>
      </c>
      <c r="G312" s="47">
        <v>2</v>
      </c>
      <c r="H312" s="596"/>
      <c r="I312" s="66">
        <f t="shared" si="11"/>
        <v>0</v>
      </c>
      <c r="J312" s="441" t="str">
        <f t="shared" si="10"/>
        <v>ceník dodavatele</v>
      </c>
    </row>
    <row r="313" spans="1:10" ht="15">
      <c r="A313" s="51">
        <f>IF(G313&gt;0,MAX(A$12:A312)+1,0)</f>
        <v>281</v>
      </c>
      <c r="B313" s="49" t="s">
        <v>142</v>
      </c>
      <c r="C313" s="76"/>
      <c r="D313" s="58" t="s">
        <v>2478</v>
      </c>
      <c r="F313" s="49" t="s">
        <v>77</v>
      </c>
      <c r="G313" s="47">
        <v>2</v>
      </c>
      <c r="H313" s="596"/>
      <c r="I313" s="66">
        <f>G313*H313</f>
        <v>0</v>
      </c>
      <c r="J313" s="441" t="str">
        <f>IF(B313="MAT","ceník dodavatele",IF(B313&gt;0,"ÚRS 2018 01",0))</f>
        <v>ceník dodavatele</v>
      </c>
    </row>
    <row r="314" spans="1:10" ht="15">
      <c r="A314" s="51">
        <f>IF(G314&gt;0,MAX(A$12:A313)+1,0)</f>
        <v>282</v>
      </c>
      <c r="B314" s="49" t="s">
        <v>142</v>
      </c>
      <c r="C314" s="76"/>
      <c r="D314" s="58" t="s">
        <v>2479</v>
      </c>
      <c r="F314" s="49" t="s">
        <v>77</v>
      </c>
      <c r="G314" s="47">
        <v>1</v>
      </c>
      <c r="H314" s="596"/>
      <c r="I314" s="66">
        <f>G314*H314</f>
        <v>0</v>
      </c>
      <c r="J314" s="441" t="str">
        <f>IF(B314="MAT","ceník dodavatele",IF(B314&gt;0,"ÚRS 2018 01",0))</f>
        <v>ceník dodavatele</v>
      </c>
    </row>
    <row r="315" spans="1:10" ht="15">
      <c r="A315" s="51">
        <f>IF(G315&gt;0,MAX(A$12:A314)+1,0)</f>
        <v>283</v>
      </c>
      <c r="B315" s="49" t="s">
        <v>142</v>
      </c>
      <c r="C315" s="76"/>
      <c r="D315" s="58" t="s">
        <v>2480</v>
      </c>
      <c r="F315" s="49" t="s">
        <v>77</v>
      </c>
      <c r="G315" s="47">
        <v>4</v>
      </c>
      <c r="H315" s="596"/>
      <c r="I315" s="66">
        <f>G315*H315</f>
        <v>0</v>
      </c>
      <c r="J315" s="441" t="str">
        <f>IF(B315="MAT","ceník dodavatele",IF(B315&gt;0,"ÚRS 2018 01",0))</f>
        <v>ceník dodavatele</v>
      </c>
    </row>
    <row r="316" spans="1:10" ht="15">
      <c r="A316" s="51">
        <f>IF(G316&gt;0,MAX(A$12:A315)+1,0)</f>
        <v>284</v>
      </c>
      <c r="B316" s="49" t="s">
        <v>142</v>
      </c>
      <c r="C316" s="76"/>
      <c r="D316" s="58" t="s">
        <v>2481</v>
      </c>
      <c r="F316" s="49" t="s">
        <v>77</v>
      </c>
      <c r="G316" s="47">
        <v>4</v>
      </c>
      <c r="H316" s="596"/>
      <c r="I316" s="66">
        <f t="shared" si="11"/>
        <v>0</v>
      </c>
      <c r="J316" s="441" t="str">
        <f aca="true" t="shared" si="12" ref="J316:J321">IF(B316="MAT","ceník dodavatele",IF(B316&gt;0,"ÚRS 2018 01",0))</f>
        <v>ceník dodavatele</v>
      </c>
    </row>
    <row r="317" spans="1:10" ht="15">
      <c r="A317" s="51">
        <f>IF(G317&gt;0,MAX(A$12:A316)+1,0)</f>
        <v>285</v>
      </c>
      <c r="B317" s="49" t="s">
        <v>142</v>
      </c>
      <c r="C317" s="76"/>
      <c r="D317" s="58" t="s">
        <v>2482</v>
      </c>
      <c r="F317" s="49" t="s">
        <v>77</v>
      </c>
      <c r="G317" s="47">
        <v>2</v>
      </c>
      <c r="H317" s="596"/>
      <c r="I317" s="66">
        <f t="shared" si="11"/>
        <v>0</v>
      </c>
      <c r="J317" s="441" t="str">
        <f t="shared" si="12"/>
        <v>ceník dodavatele</v>
      </c>
    </row>
    <row r="318" spans="1:10" ht="15">
      <c r="A318" s="51">
        <f>IF(G318&gt;0,MAX(A$12:A317)+1,0)</f>
        <v>286</v>
      </c>
      <c r="B318" s="49" t="s">
        <v>142</v>
      </c>
      <c r="C318" s="76"/>
      <c r="D318" s="58" t="s">
        <v>2483</v>
      </c>
      <c r="F318" s="49" t="s">
        <v>77</v>
      </c>
      <c r="G318" s="47">
        <v>1</v>
      </c>
      <c r="H318" s="596"/>
      <c r="I318" s="66">
        <f>G318*H318</f>
        <v>0</v>
      </c>
      <c r="J318" s="441" t="str">
        <f>IF(B318="MAT","ceník dodavatele",IF(B318&gt;0,"ÚRS 2018 01",0))</f>
        <v>ceník dodavatele</v>
      </c>
    </row>
    <row r="319" spans="1:10" ht="15">
      <c r="A319" s="51">
        <f>IF(G319&gt;0,MAX(A$12:A318)+1,0)</f>
        <v>287</v>
      </c>
      <c r="B319" s="49" t="s">
        <v>142</v>
      </c>
      <c r="C319" s="76"/>
      <c r="D319" s="58" t="s">
        <v>2484</v>
      </c>
      <c r="F319" s="49" t="s">
        <v>77</v>
      </c>
      <c r="G319" s="47">
        <v>1</v>
      </c>
      <c r="H319" s="596"/>
      <c r="I319" s="66">
        <f t="shared" si="11"/>
        <v>0</v>
      </c>
      <c r="J319" s="441" t="str">
        <f t="shared" si="12"/>
        <v>ceník dodavatele</v>
      </c>
    </row>
    <row r="320" spans="1:10" ht="15">
      <c r="A320" s="51">
        <f>IF(G320&gt;0,MAX(A$12:A319)+1,0)</f>
        <v>288</v>
      </c>
      <c r="B320" s="49" t="s">
        <v>142</v>
      </c>
      <c r="C320" s="76"/>
      <c r="D320" s="58" t="s">
        <v>2485</v>
      </c>
      <c r="F320" s="49" t="s">
        <v>77</v>
      </c>
      <c r="G320" s="47">
        <v>1</v>
      </c>
      <c r="H320" s="596"/>
      <c r="I320" s="66">
        <f>G320*H320</f>
        <v>0</v>
      </c>
      <c r="J320" s="441" t="str">
        <f t="shared" si="12"/>
        <v>ceník dodavatele</v>
      </c>
    </row>
    <row r="321" spans="1:10" ht="15">
      <c r="A321" s="51">
        <f>IF(G321&gt;0,MAX(A$12:A320)+1,0)</f>
        <v>289</v>
      </c>
      <c r="B321" s="49" t="s">
        <v>142</v>
      </c>
      <c r="C321" s="76"/>
      <c r="D321" s="58" t="s">
        <v>2486</v>
      </c>
      <c r="F321" s="49" t="s">
        <v>77</v>
      </c>
      <c r="G321" s="47">
        <v>1</v>
      </c>
      <c r="H321" s="596"/>
      <c r="I321" s="66">
        <f>G321*H321</f>
        <v>0</v>
      </c>
      <c r="J321" s="441" t="str">
        <f t="shared" si="12"/>
        <v>ceník dodavatele</v>
      </c>
    </row>
    <row r="322" spans="1:10" ht="15">
      <c r="A322" s="51">
        <f>IF(G322&gt;0,MAX(A$12:A321)+1,0)</f>
        <v>290</v>
      </c>
      <c r="B322" s="49">
        <v>731</v>
      </c>
      <c r="C322" s="76">
        <v>998735201</v>
      </c>
      <c r="D322" s="84" t="s">
        <v>412</v>
      </c>
      <c r="E322" s="84"/>
      <c r="F322" s="49" t="s">
        <v>74</v>
      </c>
      <c r="G322" s="79">
        <v>2.26</v>
      </c>
      <c r="H322" s="596">
        <f>SUM(I295:I321)/100</f>
        <v>0</v>
      </c>
      <c r="I322" s="66">
        <f>G322*H322</f>
        <v>0</v>
      </c>
      <c r="J322" s="441" t="str">
        <f>IF(B322="MAT","ceník dodavatele",IF(B322&gt;0,"ÚRS 2018 01",0))</f>
        <v>ÚRS 2018 01</v>
      </c>
    </row>
    <row r="323" spans="1:10" ht="15">
      <c r="A323" s="51">
        <f>IF(G323&gt;0,MAX(A$12:A322)+1,0)</f>
        <v>0</v>
      </c>
      <c r="C323" s="76"/>
      <c r="D323" s="77" t="s">
        <v>413</v>
      </c>
      <c r="E323" s="77"/>
      <c r="H323" s="78">
        <f>SUM(I295:I322)</f>
        <v>0</v>
      </c>
      <c r="I323" s="66">
        <f>G323*H323</f>
        <v>0</v>
      </c>
      <c r="J323" s="441">
        <f>IF(B323="MAT","ceník dodavatele",IF(B323&gt;0,"ÚRS 2018 01",0))</f>
        <v>0</v>
      </c>
    </row>
    <row r="324" spans="1:10" ht="15">
      <c r="A324" s="51">
        <f>IF(G324&gt;0,MAX(A$12:A323)+1,0)</f>
        <v>0</v>
      </c>
      <c r="C324" s="76"/>
      <c r="D324" s="77"/>
      <c r="E324" s="77"/>
      <c r="H324" s="78"/>
      <c r="I324" s="66"/>
      <c r="J324" s="441">
        <f>IF(B324="MAT","ceník dodavatele",IF(B324&gt;0,"ÚRS 2018 01",0))</f>
        <v>0</v>
      </c>
    </row>
    <row r="325" spans="1:10" ht="15">
      <c r="A325" s="51">
        <f>IF(G325&gt;0,MAX(A$12:A324)+1,0)</f>
        <v>0</v>
      </c>
      <c r="B325" s="80"/>
      <c r="C325" s="81"/>
      <c r="D325" s="82" t="s">
        <v>414</v>
      </c>
      <c r="E325" s="82"/>
      <c r="F325" s="80"/>
      <c r="G325" s="83"/>
      <c r="H325" s="80"/>
      <c r="I325" s="80"/>
      <c r="J325" s="441">
        <f aca="true" t="shared" si="13" ref="J325:J347">IF(B325="MAT","ceník dodavatele",IF(B325&gt;0,"ÚRS 2018 01",0))</f>
        <v>0</v>
      </c>
    </row>
    <row r="326" spans="1:10" ht="25.5">
      <c r="A326" s="51">
        <f>IF(G326&gt;0,MAX(A$12:A325)+1,0)</f>
        <v>291</v>
      </c>
      <c r="B326" s="49">
        <v>783</v>
      </c>
      <c r="C326" s="76">
        <v>767995113</v>
      </c>
      <c r="D326" s="58" t="s">
        <v>415</v>
      </c>
      <c r="F326" s="49" t="s">
        <v>71</v>
      </c>
      <c r="G326" s="47">
        <v>740</v>
      </c>
      <c r="H326" s="596"/>
      <c r="I326" s="66">
        <f>G326*H326</f>
        <v>0</v>
      </c>
      <c r="J326" s="441" t="str">
        <f t="shared" si="13"/>
        <v>ÚRS 2018 01</v>
      </c>
    </row>
    <row r="327" spans="1:10" ht="15">
      <c r="A327" s="51">
        <f>IF(G327&gt;0,MAX(A$12:A326)+1,0)</f>
        <v>292</v>
      </c>
      <c r="B327" s="49" t="s">
        <v>142</v>
      </c>
      <c r="C327" s="76"/>
      <c r="D327" s="58" t="s">
        <v>2487</v>
      </c>
      <c r="F327" s="49" t="s">
        <v>71</v>
      </c>
      <c r="G327" s="47">
        <v>740</v>
      </c>
      <c r="H327" s="596"/>
      <c r="I327" s="66">
        <f>G327*H327</f>
        <v>0</v>
      </c>
      <c r="J327" s="441" t="str">
        <f t="shared" si="13"/>
        <v>ceník dodavatele</v>
      </c>
    </row>
    <row r="328" spans="1:10" ht="15">
      <c r="A328" s="51">
        <f>IF(G328&gt;0,MAX(A$12:A327)+1,0)</f>
        <v>293</v>
      </c>
      <c r="B328" s="49">
        <v>731</v>
      </c>
      <c r="C328" s="76">
        <v>998767201</v>
      </c>
      <c r="D328" s="84" t="s">
        <v>416</v>
      </c>
      <c r="E328" s="84"/>
      <c r="F328" s="49" t="s">
        <v>74</v>
      </c>
      <c r="G328" s="79">
        <v>1.35</v>
      </c>
      <c r="H328" s="596">
        <f>SUM(I325:I326)/100</f>
        <v>0</v>
      </c>
      <c r="I328" s="66">
        <f>G328*H328</f>
        <v>0</v>
      </c>
      <c r="J328" s="441" t="str">
        <f t="shared" si="13"/>
        <v>ÚRS 2018 01</v>
      </c>
    </row>
    <row r="329" spans="1:10" ht="15">
      <c r="A329" s="51">
        <f>IF(G329&gt;0,MAX(A$12:A328)+1,0)</f>
        <v>0</v>
      </c>
      <c r="C329" s="76"/>
      <c r="D329" s="77" t="s">
        <v>417</v>
      </c>
      <c r="E329" s="77"/>
      <c r="H329" s="78">
        <f>SUM(I325:I328)</f>
        <v>0</v>
      </c>
      <c r="I329" s="66">
        <f>G329*H329</f>
        <v>0</v>
      </c>
      <c r="J329" s="441">
        <f t="shared" si="13"/>
        <v>0</v>
      </c>
    </row>
    <row r="330" spans="1:10" ht="15">
      <c r="A330" s="51">
        <f>IF(G330&gt;0,MAX(A$12:A329)+1,0)</f>
        <v>0</v>
      </c>
      <c r="C330" s="76"/>
      <c r="D330" s="77"/>
      <c r="E330" s="77"/>
      <c r="H330" s="78"/>
      <c r="I330" s="66"/>
      <c r="J330" s="441">
        <f t="shared" si="13"/>
        <v>0</v>
      </c>
    </row>
    <row r="331" spans="1:10" s="51" customFormat="1" ht="15">
      <c r="A331" s="51">
        <f>IF(G331&gt;0,MAX(A$12:A330)+1,0)</f>
        <v>0</v>
      </c>
      <c r="B331" s="80"/>
      <c r="C331" s="81"/>
      <c r="D331" s="82" t="s">
        <v>418</v>
      </c>
      <c r="E331" s="82"/>
      <c r="F331" s="80"/>
      <c r="G331" s="83"/>
      <c r="H331" s="80"/>
      <c r="I331" s="80"/>
      <c r="J331" s="441">
        <f t="shared" si="13"/>
        <v>0</v>
      </c>
    </row>
    <row r="332" spans="1:10" ht="14.25">
      <c r="A332" s="51">
        <f>IF(G332&gt;0,MAX(A$12:A331)+1,0)</f>
        <v>294</v>
      </c>
      <c r="B332" s="49">
        <v>783</v>
      </c>
      <c r="C332" s="76">
        <v>783314101</v>
      </c>
      <c r="D332" s="58" t="s">
        <v>419</v>
      </c>
      <c r="F332" s="48" t="s">
        <v>316</v>
      </c>
      <c r="G332" s="47">
        <v>40</v>
      </c>
      <c r="H332" s="596"/>
      <c r="I332" s="66">
        <f aca="true" t="shared" si="14" ref="I332:I338">G332*H332</f>
        <v>0</v>
      </c>
      <c r="J332" s="441" t="str">
        <f t="shared" si="13"/>
        <v>ÚRS 2018 01</v>
      </c>
    </row>
    <row r="333" spans="1:10" ht="25.5">
      <c r="A333" s="51">
        <f>IF(G333&gt;0,MAX(A$12:A332)+1,0)</f>
        <v>295</v>
      </c>
      <c r="B333" s="49">
        <v>783</v>
      </c>
      <c r="C333" s="76">
        <v>783317101</v>
      </c>
      <c r="D333" s="58" t="s">
        <v>2488</v>
      </c>
      <c r="F333" s="48" t="s">
        <v>316</v>
      </c>
      <c r="G333" s="47">
        <v>40</v>
      </c>
      <c r="H333" s="596"/>
      <c r="I333" s="66">
        <f t="shared" si="14"/>
        <v>0</v>
      </c>
      <c r="J333" s="441" t="str">
        <f t="shared" si="13"/>
        <v>ÚRS 2018 01</v>
      </c>
    </row>
    <row r="334" spans="1:10" ht="15">
      <c r="A334" s="51">
        <f>IF(G334&gt;0,MAX(A$12:A333)+1,0)</f>
        <v>296</v>
      </c>
      <c r="B334" s="49">
        <v>783</v>
      </c>
      <c r="C334" s="76">
        <v>783614551</v>
      </c>
      <c r="D334" s="58" t="s">
        <v>420</v>
      </c>
      <c r="F334" s="49" t="s">
        <v>15</v>
      </c>
      <c r="G334" s="47">
        <v>749</v>
      </c>
      <c r="H334" s="596"/>
      <c r="I334" s="66">
        <f t="shared" si="14"/>
        <v>0</v>
      </c>
      <c r="J334" s="441" t="str">
        <f t="shared" si="13"/>
        <v>ÚRS 2018 01</v>
      </c>
    </row>
    <row r="335" spans="1:10" ht="15">
      <c r="A335" s="51">
        <f>IF(G335&gt;0,MAX(A$12:A334)+1,0)</f>
        <v>297</v>
      </c>
      <c r="B335" s="49">
        <v>783</v>
      </c>
      <c r="C335" s="76">
        <v>783614561</v>
      </c>
      <c r="D335" s="58" t="s">
        <v>421</v>
      </c>
      <c r="F335" s="49" t="s">
        <v>15</v>
      </c>
      <c r="G335" s="47">
        <v>27</v>
      </c>
      <c r="H335" s="596"/>
      <c r="I335" s="66">
        <f t="shared" si="14"/>
        <v>0</v>
      </c>
      <c r="J335" s="441" t="str">
        <f t="shared" si="13"/>
        <v>ÚRS 2018 01</v>
      </c>
    </row>
    <row r="336" spans="1:10" ht="15">
      <c r="A336" s="51">
        <f>IF(G336&gt;0,MAX(A$12:A335)+1,0)</f>
        <v>298</v>
      </c>
      <c r="B336" s="49">
        <v>783</v>
      </c>
      <c r="C336" s="76">
        <v>783614571</v>
      </c>
      <c r="D336" s="58" t="s">
        <v>422</v>
      </c>
      <c r="F336" s="49" t="s">
        <v>15</v>
      </c>
      <c r="G336" s="47">
        <v>203</v>
      </c>
      <c r="H336" s="596"/>
      <c r="I336" s="66">
        <f t="shared" si="14"/>
        <v>0</v>
      </c>
      <c r="J336" s="441" t="str">
        <f t="shared" si="13"/>
        <v>ÚRS 2018 01</v>
      </c>
    </row>
    <row r="337" spans="1:10" ht="15">
      <c r="A337" s="51">
        <f>IF(G337&gt;0,MAX(A$12:A336)+1,0)</f>
        <v>299</v>
      </c>
      <c r="B337" s="49">
        <v>783</v>
      </c>
      <c r="C337" s="76">
        <v>783614581</v>
      </c>
      <c r="D337" s="58" t="s">
        <v>2489</v>
      </c>
      <c r="F337" s="49" t="s">
        <v>15</v>
      </c>
      <c r="G337" s="47">
        <v>2</v>
      </c>
      <c r="H337" s="596"/>
      <c r="I337" s="66">
        <f t="shared" si="14"/>
        <v>0</v>
      </c>
      <c r="J337" s="441" t="str">
        <f t="shared" si="13"/>
        <v>ÚRS 2018 01</v>
      </c>
    </row>
    <row r="338" spans="1:10" ht="15">
      <c r="A338" s="51">
        <f>IF(G338&gt;0,MAX(A$12:A337)+1,0)</f>
        <v>300</v>
      </c>
      <c r="B338" s="49">
        <v>783</v>
      </c>
      <c r="C338" s="76">
        <v>783617611</v>
      </c>
      <c r="D338" s="58" t="s">
        <v>513</v>
      </c>
      <c r="F338" s="49" t="s">
        <v>15</v>
      </c>
      <c r="G338" s="47">
        <v>20</v>
      </c>
      <c r="H338" s="596"/>
      <c r="I338" s="66">
        <f t="shared" si="14"/>
        <v>0</v>
      </c>
      <c r="J338" s="441" t="str">
        <f t="shared" si="13"/>
        <v>ÚRS 2018 01</v>
      </c>
    </row>
    <row r="339" spans="1:10" ht="15">
      <c r="A339" s="51">
        <f>IF(G339&gt;0,MAX(A$12:A338)+1,0)</f>
        <v>0</v>
      </c>
      <c r="C339" s="76"/>
      <c r="D339" s="77" t="s">
        <v>423</v>
      </c>
      <c r="E339" s="77"/>
      <c r="H339" s="78">
        <f>SUM(I331:I338)</f>
        <v>0</v>
      </c>
      <c r="I339" s="66">
        <f>G339*H339</f>
        <v>0</v>
      </c>
      <c r="J339" s="441">
        <f t="shared" si="13"/>
        <v>0</v>
      </c>
    </row>
    <row r="340" spans="1:10" ht="15">
      <c r="A340" s="51">
        <f>IF(G340&gt;0,MAX(A$12:A339)+1,0)</f>
        <v>0</v>
      </c>
      <c r="C340" s="76"/>
      <c r="D340" s="77"/>
      <c r="E340" s="77"/>
      <c r="H340" s="78"/>
      <c r="I340" s="66"/>
      <c r="J340" s="441">
        <f t="shared" si="13"/>
        <v>0</v>
      </c>
    </row>
    <row r="341" spans="1:10" ht="15">
      <c r="A341" s="51">
        <f>IF(G341&gt;0,MAX(A$12:A340)+1,0)</f>
        <v>0</v>
      </c>
      <c r="B341" s="80"/>
      <c r="C341" s="81"/>
      <c r="D341" s="82" t="s">
        <v>424</v>
      </c>
      <c r="E341" s="82"/>
      <c r="F341" s="80"/>
      <c r="G341" s="83"/>
      <c r="H341" s="80"/>
      <c r="I341" s="80"/>
      <c r="J341" s="441">
        <f t="shared" si="13"/>
        <v>0</v>
      </c>
    </row>
    <row r="342" spans="1:10" ht="25.5">
      <c r="A342" s="51">
        <f>IF(G342&gt;0,MAX(A$12:A341)+1,0)</f>
        <v>301</v>
      </c>
      <c r="B342" s="48" t="s">
        <v>236</v>
      </c>
      <c r="C342" s="94" t="s">
        <v>425</v>
      </c>
      <c r="D342" s="85" t="s">
        <v>2490</v>
      </c>
      <c r="F342" s="48" t="s">
        <v>274</v>
      </c>
      <c r="G342" s="47">
        <v>32</v>
      </c>
      <c r="H342" s="596"/>
      <c r="I342" s="66">
        <f>G342*H342</f>
        <v>0</v>
      </c>
      <c r="J342" s="441" t="str">
        <f t="shared" si="13"/>
        <v>ÚRS 2018 01</v>
      </c>
    </row>
    <row r="343" spans="1:10" ht="25.5">
      <c r="A343" s="51">
        <f>IF(G343&gt;0,MAX(A$12:A342)+1,0)</f>
        <v>302</v>
      </c>
      <c r="B343" s="48" t="s">
        <v>236</v>
      </c>
      <c r="C343" s="94" t="s">
        <v>426</v>
      </c>
      <c r="D343" s="85" t="s">
        <v>427</v>
      </c>
      <c r="F343" s="48" t="s">
        <v>274</v>
      </c>
      <c r="G343" s="47">
        <v>72</v>
      </c>
      <c r="H343" s="596"/>
      <c r="I343" s="66">
        <f>G343*H343</f>
        <v>0</v>
      </c>
      <c r="J343" s="441" t="str">
        <f t="shared" si="13"/>
        <v>ÚRS 2018 01</v>
      </c>
    </row>
    <row r="344" spans="1:10" ht="25.5">
      <c r="A344" s="51">
        <f>IF(G344&gt;0,MAX(A$12:A343)+1,0)</f>
        <v>303</v>
      </c>
      <c r="B344" s="48" t="s">
        <v>236</v>
      </c>
      <c r="C344" s="94" t="s">
        <v>428</v>
      </c>
      <c r="D344" s="85" t="s">
        <v>429</v>
      </c>
      <c r="F344" s="48" t="s">
        <v>274</v>
      </c>
      <c r="G344" s="47">
        <v>80</v>
      </c>
      <c r="H344" s="596"/>
      <c r="I344" s="66">
        <f>G344*H344</f>
        <v>0</v>
      </c>
      <c r="J344" s="441" t="str">
        <f t="shared" si="13"/>
        <v>ÚRS 2018 01</v>
      </c>
    </row>
    <row r="345" spans="1:10" ht="25.5">
      <c r="A345" s="51">
        <f>IF(G345&gt;0,MAX(A$12:A344)+1,0)</f>
        <v>304</v>
      </c>
      <c r="B345" s="48" t="s">
        <v>236</v>
      </c>
      <c r="C345" s="94" t="s">
        <v>2491</v>
      </c>
      <c r="D345" s="85" t="s">
        <v>2492</v>
      </c>
      <c r="F345" s="48" t="s">
        <v>274</v>
      </c>
      <c r="G345" s="47">
        <v>48</v>
      </c>
      <c r="H345" s="596"/>
      <c r="I345" s="66">
        <f>G345*H345</f>
        <v>0</v>
      </c>
      <c r="J345" s="441" t="str">
        <f t="shared" si="13"/>
        <v>ÚRS 2018 01</v>
      </c>
    </row>
    <row r="346" spans="1:10" ht="15">
      <c r="A346" s="51">
        <f>IF(G346&gt;0,MAX(A$12:A345)+1,0)</f>
        <v>0</v>
      </c>
      <c r="C346" s="76"/>
      <c r="D346" s="77" t="s">
        <v>430</v>
      </c>
      <c r="E346" s="77"/>
      <c r="H346" s="78">
        <f>SUM(I341:I345)</f>
        <v>0</v>
      </c>
      <c r="I346" s="66">
        <f>G346*H346</f>
        <v>0</v>
      </c>
      <c r="J346" s="441">
        <f t="shared" si="13"/>
        <v>0</v>
      </c>
    </row>
    <row r="347" spans="1:10" ht="15">
      <c r="A347" s="51">
        <f>IF(G347&gt;0,MAX(A$12:A346)+1,0)</f>
        <v>0</v>
      </c>
      <c r="C347" s="76"/>
      <c r="D347" s="77"/>
      <c r="E347" s="77"/>
      <c r="H347" s="78"/>
      <c r="I347" s="66"/>
      <c r="J347" s="441">
        <f t="shared" si="13"/>
        <v>0</v>
      </c>
    </row>
    <row r="348" spans="1:10" ht="15">
      <c r="A348" s="51">
        <f>IF(G348&gt;0,MAX(A$12:A347)+1,0)</f>
        <v>0</v>
      </c>
      <c r="C348" s="76"/>
      <c r="J348" s="441">
        <f>IF(B348="MAT","ceník dodavatele",IF(B348&gt;0,"ÚRS 2016 01",0))</f>
        <v>0</v>
      </c>
    </row>
    <row r="349" spans="1:10" ht="15">
      <c r="A349" s="51">
        <f>IF(G349&gt;0,MAX(A$12:A348)+1,0)</f>
        <v>0</v>
      </c>
      <c r="H349" s="63" t="s">
        <v>298</v>
      </c>
      <c r="I349" s="64">
        <f>SUM(I12:I348)</f>
        <v>0</v>
      </c>
      <c r="J349" s="441">
        <f>IF(B349="MAT","ceník dodavatele",IF(B349&gt;0,"ÚRS 2016 01",0))</f>
        <v>0</v>
      </c>
    </row>
    <row r="350" spans="1:10" ht="15">
      <c r="A350" s="51">
        <f>IF(G350&gt;0,MAX(A$12:A349)+1,0)</f>
        <v>0</v>
      </c>
      <c r="H350" s="59" t="s">
        <v>7</v>
      </c>
      <c r="I350" s="66"/>
      <c r="J350" s="441">
        <f aca="true" t="shared" si="15" ref="J350:J402">IF(B350="MAT","ceník dodavatele",IF(B350&gt;0,"ÚRS 2016 01",0))</f>
        <v>0</v>
      </c>
    </row>
    <row r="351" spans="1:10" ht="15">
      <c r="A351" s="51">
        <f>IF(G351&gt;0,MAX(A$12:A350)+1,0)</f>
        <v>0</v>
      </c>
      <c r="H351" s="95">
        <f>H8</f>
        <v>0.21</v>
      </c>
      <c r="I351" s="66">
        <f>I349*H351</f>
        <v>0</v>
      </c>
      <c r="J351" s="441">
        <f t="shared" si="15"/>
        <v>0</v>
      </c>
    </row>
    <row r="352" spans="1:10" ht="15">
      <c r="A352" s="51">
        <f>IF(G352&gt;0,MAX(A$12:A351)+1,0)</f>
        <v>0</v>
      </c>
      <c r="J352" s="441">
        <f t="shared" si="15"/>
        <v>0</v>
      </c>
    </row>
    <row r="353" spans="1:10" ht="15">
      <c r="A353" s="51">
        <f>IF(G353&gt;0,MAX(A$12:A352)+1,0)</f>
        <v>0</v>
      </c>
      <c r="H353" s="70" t="s">
        <v>305</v>
      </c>
      <c r="I353" s="71">
        <f>SUM(I349:I351)</f>
        <v>0</v>
      </c>
      <c r="J353" s="441">
        <f t="shared" si="15"/>
        <v>0</v>
      </c>
    </row>
    <row r="354" spans="1:10" ht="15">
      <c r="A354" s="51">
        <f>IF(G354&gt;0,MAX(A$12:A353)+1,0)</f>
        <v>0</v>
      </c>
      <c r="C354" s="76"/>
      <c r="J354" s="441">
        <f t="shared" si="15"/>
        <v>0</v>
      </c>
    </row>
    <row r="355" spans="1:10" ht="149.25" customHeight="1">
      <c r="A355" s="51">
        <f>IF(G355&gt;0,MAX(A$12:A354)+1,0)</f>
        <v>0</v>
      </c>
      <c r="B355" s="651" t="s">
        <v>509</v>
      </c>
      <c r="C355" s="651"/>
      <c r="D355" s="651"/>
      <c r="E355" s="651"/>
      <c r="F355" s="651"/>
      <c r="G355" s="651"/>
      <c r="J355" s="441"/>
    </row>
    <row r="356" spans="1:10" ht="15">
      <c r="A356" s="51">
        <f>IF(G356&gt;0,MAX(A$12:A355)+1,0)</f>
        <v>0</v>
      </c>
      <c r="C356" s="651"/>
      <c r="D356" s="651"/>
      <c r="E356" s="651"/>
      <c r="F356" s="651"/>
      <c r="G356" s="651"/>
      <c r="H356" s="651"/>
      <c r="J356" s="441">
        <f t="shared" si="15"/>
        <v>0</v>
      </c>
    </row>
    <row r="357" spans="1:10" ht="15">
      <c r="A357" s="51">
        <f>IF(G357&gt;0,MAX(A$12:A356)+1,0)</f>
        <v>0</v>
      </c>
      <c r="C357" s="76"/>
      <c r="J357" s="441">
        <f t="shared" si="15"/>
        <v>0</v>
      </c>
    </row>
    <row r="358" spans="1:10" ht="15">
      <c r="A358" s="51">
        <f>IF(G358&gt;0,MAX(A$12:A357)+1,0)</f>
        <v>0</v>
      </c>
      <c r="C358" s="76"/>
      <c r="J358" s="441">
        <f t="shared" si="15"/>
        <v>0</v>
      </c>
    </row>
    <row r="359" spans="1:10" ht="15">
      <c r="A359" s="51">
        <f>IF(G359&gt;0,MAX(A$12:A358)+1,0)</f>
        <v>0</v>
      </c>
      <c r="C359" s="76"/>
      <c r="J359" s="441">
        <f t="shared" si="15"/>
        <v>0</v>
      </c>
    </row>
    <row r="360" spans="1:10" ht="15">
      <c r="A360" s="51">
        <f>IF(G360&gt;0,MAX(A$12:A359)+1,0)</f>
        <v>0</v>
      </c>
      <c r="C360" s="76"/>
      <c r="J360" s="441">
        <f t="shared" si="15"/>
        <v>0</v>
      </c>
    </row>
    <row r="361" spans="1:10" ht="15">
      <c r="A361" s="51">
        <f>IF(G361&gt;0,MAX(A$12:A360)+1,0)</f>
        <v>0</v>
      </c>
      <c r="C361" s="76"/>
      <c r="J361" s="441">
        <f t="shared" si="15"/>
        <v>0</v>
      </c>
    </row>
    <row r="362" spans="1:10" ht="15">
      <c r="A362" s="51">
        <f>IF(G362&gt;0,MAX(A$12:A361)+1,0)</f>
        <v>0</v>
      </c>
      <c r="C362" s="76"/>
      <c r="J362" s="441">
        <f t="shared" si="15"/>
        <v>0</v>
      </c>
    </row>
    <row r="363" spans="1:10" ht="15">
      <c r="A363" s="51">
        <f>IF(G363&gt;0,MAX(A$12:A362)+1,0)</f>
        <v>0</v>
      </c>
      <c r="C363" s="76"/>
      <c r="J363" s="441">
        <f t="shared" si="15"/>
        <v>0</v>
      </c>
    </row>
    <row r="364" spans="1:10" ht="15">
      <c r="A364" s="51">
        <f>IF(G364&gt;0,MAX(A$12:A363)+1,0)</f>
        <v>0</v>
      </c>
      <c r="C364" s="76"/>
      <c r="J364" s="441">
        <f t="shared" si="15"/>
        <v>0</v>
      </c>
    </row>
    <row r="365" spans="1:10" ht="15">
      <c r="A365" s="51">
        <f>IF(G365&gt;0,MAX(A$12:A364)+1,0)</f>
        <v>0</v>
      </c>
      <c r="C365" s="76"/>
      <c r="J365" s="441">
        <f t="shared" si="15"/>
        <v>0</v>
      </c>
    </row>
    <row r="366" spans="1:10" ht="15">
      <c r="A366" s="51">
        <f>IF(G366&gt;0,MAX(A$12:A365)+1,0)</f>
        <v>0</v>
      </c>
      <c r="C366" s="76"/>
      <c r="J366" s="441">
        <f t="shared" si="15"/>
        <v>0</v>
      </c>
    </row>
    <row r="367" spans="1:10" ht="15">
      <c r="A367" s="51">
        <f>IF(G367&gt;0,MAX(A$12:A366)+1,0)</f>
        <v>0</v>
      </c>
      <c r="C367" s="76"/>
      <c r="J367" s="441">
        <f t="shared" si="15"/>
        <v>0</v>
      </c>
    </row>
    <row r="368" spans="1:10" ht="15">
      <c r="A368" s="51">
        <f>IF(G368&gt;0,MAX(A$12:A367)+1,0)</f>
        <v>0</v>
      </c>
      <c r="C368" s="76"/>
      <c r="J368" s="441">
        <f t="shared" si="15"/>
        <v>0</v>
      </c>
    </row>
    <row r="369" spans="1:10" ht="15">
      <c r="A369" s="51">
        <f>IF(G369&gt;0,MAX(A$12:A368)+1,0)</f>
        <v>0</v>
      </c>
      <c r="C369" s="76"/>
      <c r="J369" s="441">
        <f t="shared" si="15"/>
        <v>0</v>
      </c>
    </row>
    <row r="370" spans="1:10" ht="15">
      <c r="A370" s="51">
        <f>IF(G370&gt;0,MAX(A$12:A369)+1,0)</f>
        <v>0</v>
      </c>
      <c r="C370" s="76"/>
      <c r="J370" s="441">
        <f t="shared" si="15"/>
        <v>0</v>
      </c>
    </row>
    <row r="371" spans="1:10" ht="15">
      <c r="A371" s="51">
        <f>IF(G371&gt;0,MAX(A$12:A370)+1,0)</f>
        <v>0</v>
      </c>
      <c r="C371" s="76"/>
      <c r="J371" s="441">
        <f t="shared" si="15"/>
        <v>0</v>
      </c>
    </row>
    <row r="372" spans="1:10" ht="15">
      <c r="A372" s="51">
        <f>IF(G372&gt;0,MAX(A$12:A371)+1,0)</f>
        <v>0</v>
      </c>
      <c r="C372" s="76"/>
      <c r="J372" s="441">
        <f t="shared" si="15"/>
        <v>0</v>
      </c>
    </row>
    <row r="373" spans="1:10" ht="15">
      <c r="A373" s="51">
        <f>IF(G373&gt;0,MAX(A$12:A372)+1,0)</f>
        <v>0</v>
      </c>
      <c r="C373" s="76"/>
      <c r="J373" s="441">
        <f t="shared" si="15"/>
        <v>0</v>
      </c>
    </row>
    <row r="374" spans="3:10" ht="15">
      <c r="C374" s="76"/>
      <c r="J374" s="441">
        <f t="shared" si="15"/>
        <v>0</v>
      </c>
    </row>
    <row r="375" spans="2:10" ht="15">
      <c r="B375" s="47"/>
      <c r="C375" s="76"/>
      <c r="J375" s="441">
        <f t="shared" si="15"/>
        <v>0</v>
      </c>
    </row>
    <row r="376" spans="2:10" ht="15">
      <c r="B376" s="47"/>
      <c r="C376" s="76"/>
      <c r="J376" s="441">
        <f t="shared" si="15"/>
        <v>0</v>
      </c>
    </row>
    <row r="377" spans="2:10" ht="15">
      <c r="B377" s="47"/>
      <c r="C377" s="76"/>
      <c r="J377" s="441">
        <f t="shared" si="15"/>
        <v>0</v>
      </c>
    </row>
    <row r="378" spans="2:10" ht="15">
      <c r="B378" s="47"/>
      <c r="C378" s="76"/>
      <c r="J378" s="441">
        <f t="shared" si="15"/>
        <v>0</v>
      </c>
    </row>
    <row r="379" spans="2:10" ht="15">
      <c r="B379" s="47"/>
      <c r="C379" s="76"/>
      <c r="J379" s="441">
        <f t="shared" si="15"/>
        <v>0</v>
      </c>
    </row>
    <row r="380" spans="2:10" ht="15">
      <c r="B380" s="47"/>
      <c r="C380" s="76"/>
      <c r="J380" s="441">
        <f t="shared" si="15"/>
        <v>0</v>
      </c>
    </row>
    <row r="381" spans="2:10" ht="15">
      <c r="B381" s="47"/>
      <c r="C381" s="76"/>
      <c r="J381" s="441">
        <f t="shared" si="15"/>
        <v>0</v>
      </c>
    </row>
    <row r="382" spans="2:10" ht="15">
      <c r="B382" s="47"/>
      <c r="C382" s="76"/>
      <c r="J382" s="441">
        <f t="shared" si="15"/>
        <v>0</v>
      </c>
    </row>
    <row r="383" spans="2:10" ht="15">
      <c r="B383" s="47"/>
      <c r="C383" s="76"/>
      <c r="J383" s="441">
        <f t="shared" si="15"/>
        <v>0</v>
      </c>
    </row>
    <row r="384" spans="2:10" ht="15">
      <c r="B384" s="47"/>
      <c r="C384" s="76"/>
      <c r="J384" s="441">
        <f t="shared" si="15"/>
        <v>0</v>
      </c>
    </row>
    <row r="385" spans="2:10" ht="15">
      <c r="B385" s="47"/>
      <c r="C385" s="76"/>
      <c r="J385" s="441">
        <f t="shared" si="15"/>
        <v>0</v>
      </c>
    </row>
    <row r="386" spans="2:10" ht="15">
      <c r="B386" s="47"/>
      <c r="C386" s="76"/>
      <c r="J386" s="441">
        <f t="shared" si="15"/>
        <v>0</v>
      </c>
    </row>
    <row r="387" spans="2:10" ht="15">
      <c r="B387" s="47"/>
      <c r="C387" s="76"/>
      <c r="J387" s="441">
        <f t="shared" si="15"/>
        <v>0</v>
      </c>
    </row>
    <row r="388" spans="2:10" ht="15">
      <c r="B388" s="47"/>
      <c r="C388" s="76"/>
      <c r="J388" s="441">
        <f t="shared" si="15"/>
        <v>0</v>
      </c>
    </row>
    <row r="389" spans="2:10" ht="15">
      <c r="B389" s="47"/>
      <c r="C389" s="76"/>
      <c r="J389" s="441">
        <f t="shared" si="15"/>
        <v>0</v>
      </c>
    </row>
    <row r="390" spans="2:10" ht="15">
      <c r="B390" s="47"/>
      <c r="C390" s="76"/>
      <c r="J390" s="441">
        <f t="shared" si="15"/>
        <v>0</v>
      </c>
    </row>
    <row r="391" spans="2:10" ht="15">
      <c r="B391" s="47"/>
      <c r="C391" s="76"/>
      <c r="J391" s="441">
        <f t="shared" si="15"/>
        <v>0</v>
      </c>
    </row>
    <row r="392" spans="2:10" ht="15">
      <c r="B392" s="47"/>
      <c r="C392" s="76"/>
      <c r="J392" s="441">
        <f t="shared" si="15"/>
        <v>0</v>
      </c>
    </row>
    <row r="393" spans="2:10" ht="15">
      <c r="B393" s="47"/>
      <c r="C393" s="76"/>
      <c r="J393" s="441">
        <f t="shared" si="15"/>
        <v>0</v>
      </c>
    </row>
    <row r="394" spans="2:10" ht="15">
      <c r="B394" s="47"/>
      <c r="C394" s="76"/>
      <c r="J394" s="441">
        <f t="shared" si="15"/>
        <v>0</v>
      </c>
    </row>
    <row r="395" spans="2:10" ht="15">
      <c r="B395" s="47"/>
      <c r="C395" s="76"/>
      <c r="J395" s="441">
        <f t="shared" si="15"/>
        <v>0</v>
      </c>
    </row>
    <row r="396" spans="2:10" ht="15">
      <c r="B396" s="47"/>
      <c r="C396" s="76"/>
      <c r="J396" s="441">
        <f t="shared" si="15"/>
        <v>0</v>
      </c>
    </row>
    <row r="397" spans="2:10" ht="15">
      <c r="B397" s="47"/>
      <c r="C397" s="76"/>
      <c r="J397" s="441">
        <f t="shared" si="15"/>
        <v>0</v>
      </c>
    </row>
    <row r="398" spans="2:10" ht="15">
      <c r="B398" s="47"/>
      <c r="C398" s="76"/>
      <c r="J398" s="441">
        <f t="shared" si="15"/>
        <v>0</v>
      </c>
    </row>
    <row r="399" spans="2:10" ht="15">
      <c r="B399" s="47"/>
      <c r="C399" s="76"/>
      <c r="J399" s="441">
        <f t="shared" si="15"/>
        <v>0</v>
      </c>
    </row>
    <row r="400" spans="2:10" ht="15">
      <c r="B400" s="47"/>
      <c r="C400" s="76"/>
      <c r="J400" s="441">
        <f t="shared" si="15"/>
        <v>0</v>
      </c>
    </row>
    <row r="401" spans="2:10" ht="15">
      <c r="B401" s="47"/>
      <c r="C401" s="76"/>
      <c r="J401" s="441">
        <f t="shared" si="15"/>
        <v>0</v>
      </c>
    </row>
    <row r="402" spans="2:10" ht="15">
      <c r="B402" s="47"/>
      <c r="C402" s="76"/>
      <c r="J402" s="441">
        <f t="shared" si="15"/>
        <v>0</v>
      </c>
    </row>
    <row r="403" spans="2:3" ht="15">
      <c r="B403" s="47"/>
      <c r="C403" s="76"/>
    </row>
    <row r="404" spans="2:3" ht="15">
      <c r="B404" s="47"/>
      <c r="C404" s="76"/>
    </row>
    <row r="405" spans="2:3" ht="15">
      <c r="B405" s="47"/>
      <c r="C405" s="76"/>
    </row>
    <row r="406" spans="2:3" ht="15">
      <c r="B406" s="47"/>
      <c r="C406" s="76"/>
    </row>
    <row r="407" spans="2:6" ht="15">
      <c r="B407" s="47"/>
      <c r="C407" s="76"/>
      <c r="D407" s="47"/>
      <c r="E407" s="47"/>
      <c r="F407" s="47"/>
    </row>
    <row r="408" spans="2:6" ht="15">
      <c r="B408" s="47"/>
      <c r="C408" s="76"/>
      <c r="D408" s="47"/>
      <c r="E408" s="47"/>
      <c r="F408" s="47"/>
    </row>
    <row r="409" spans="2:6" ht="15">
      <c r="B409" s="47"/>
      <c r="C409" s="76"/>
      <c r="D409" s="47"/>
      <c r="E409" s="47"/>
      <c r="F409" s="47"/>
    </row>
    <row r="410" spans="2:6" ht="15">
      <c r="B410" s="47"/>
      <c r="C410" s="76"/>
      <c r="D410" s="47"/>
      <c r="E410" s="47"/>
      <c r="F410" s="47"/>
    </row>
    <row r="411" spans="2:6" ht="15">
      <c r="B411" s="47"/>
      <c r="C411" s="76"/>
      <c r="D411" s="47"/>
      <c r="E411" s="47"/>
      <c r="F411" s="47"/>
    </row>
    <row r="412" spans="2:6" ht="15">
      <c r="B412" s="47"/>
      <c r="C412" s="76"/>
      <c r="D412" s="47"/>
      <c r="E412" s="47"/>
      <c r="F412" s="47"/>
    </row>
    <row r="413" spans="2:6" ht="15">
      <c r="B413" s="47"/>
      <c r="C413" s="76"/>
      <c r="D413" s="47"/>
      <c r="E413" s="47"/>
      <c r="F413" s="47"/>
    </row>
    <row r="414" spans="2:6" ht="15">
      <c r="B414" s="47"/>
      <c r="C414" s="76"/>
      <c r="D414" s="47"/>
      <c r="E414" s="47"/>
      <c r="F414" s="47"/>
    </row>
    <row r="415" spans="2:6" ht="15">
      <c r="B415" s="47"/>
      <c r="C415" s="76"/>
      <c r="D415" s="47"/>
      <c r="E415" s="47"/>
      <c r="F415" s="47"/>
    </row>
    <row r="416" spans="2:6" ht="15">
      <c r="B416" s="47"/>
      <c r="C416" s="76"/>
      <c r="D416" s="47"/>
      <c r="E416" s="47"/>
      <c r="F416" s="47"/>
    </row>
    <row r="417" spans="2:6" ht="15">
      <c r="B417" s="47"/>
      <c r="C417" s="76"/>
      <c r="D417" s="47"/>
      <c r="E417" s="47"/>
      <c r="F417" s="47"/>
    </row>
    <row r="418" spans="2:6" ht="15">
      <c r="B418" s="47"/>
      <c r="C418" s="76"/>
      <c r="D418" s="47"/>
      <c r="E418" s="47"/>
      <c r="F418" s="47"/>
    </row>
    <row r="419" spans="2:6" ht="15">
      <c r="B419" s="47"/>
      <c r="C419" s="76"/>
      <c r="D419" s="47"/>
      <c r="E419" s="47"/>
      <c r="F419" s="47"/>
    </row>
    <row r="420" spans="2:6" ht="15">
      <c r="B420" s="47"/>
      <c r="C420" s="76"/>
      <c r="D420" s="47"/>
      <c r="E420" s="47"/>
      <c r="F420" s="47"/>
    </row>
    <row r="421" spans="2:6" ht="15">
      <c r="B421" s="47"/>
      <c r="C421" s="76"/>
      <c r="D421" s="47"/>
      <c r="E421" s="47"/>
      <c r="F421" s="47"/>
    </row>
    <row r="422" spans="2:6" ht="15">
      <c r="B422" s="47"/>
      <c r="C422" s="76"/>
      <c r="D422" s="47"/>
      <c r="E422" s="47"/>
      <c r="F422" s="47"/>
    </row>
    <row r="423" spans="2:6" ht="15">
      <c r="B423" s="47"/>
      <c r="C423" s="76"/>
      <c r="D423" s="47"/>
      <c r="E423" s="47"/>
      <c r="F423" s="47"/>
    </row>
    <row r="424" spans="2:6" ht="15">
      <c r="B424" s="47"/>
      <c r="C424" s="76"/>
      <c r="D424" s="47"/>
      <c r="E424" s="47"/>
      <c r="F424" s="47"/>
    </row>
    <row r="425" spans="2:6" ht="15">
      <c r="B425" s="47"/>
      <c r="C425" s="76"/>
      <c r="D425" s="47"/>
      <c r="E425" s="47"/>
      <c r="F425" s="47"/>
    </row>
    <row r="426" spans="2:6" ht="15">
      <c r="B426" s="47"/>
      <c r="C426" s="76"/>
      <c r="D426" s="47"/>
      <c r="E426" s="47"/>
      <c r="F426" s="47"/>
    </row>
    <row r="427" spans="2:6" ht="15">
      <c r="B427" s="47"/>
      <c r="C427" s="76"/>
      <c r="D427" s="47"/>
      <c r="E427" s="47"/>
      <c r="F427" s="47"/>
    </row>
    <row r="428" spans="2:6" ht="15">
      <c r="B428" s="47"/>
      <c r="C428" s="76"/>
      <c r="D428" s="47"/>
      <c r="E428" s="47"/>
      <c r="F428" s="47"/>
    </row>
    <row r="429" spans="2:6" ht="15">
      <c r="B429" s="47"/>
      <c r="C429" s="76"/>
      <c r="D429" s="47"/>
      <c r="E429" s="47"/>
      <c r="F429" s="47"/>
    </row>
    <row r="430" spans="2:6" ht="15">
      <c r="B430" s="47"/>
      <c r="C430" s="76"/>
      <c r="D430" s="47"/>
      <c r="E430" s="47"/>
      <c r="F430" s="47"/>
    </row>
    <row r="431" spans="2:6" ht="15">
      <c r="B431" s="47"/>
      <c r="C431" s="76"/>
      <c r="D431" s="47"/>
      <c r="E431" s="47"/>
      <c r="F431" s="47"/>
    </row>
    <row r="432" spans="2:6" ht="15">
      <c r="B432" s="47"/>
      <c r="C432" s="76"/>
      <c r="D432" s="47"/>
      <c r="E432" s="47"/>
      <c r="F432" s="47"/>
    </row>
    <row r="433" spans="2:6" ht="15">
      <c r="B433" s="47"/>
      <c r="C433" s="76"/>
      <c r="D433" s="47"/>
      <c r="E433" s="47"/>
      <c r="F433" s="47"/>
    </row>
    <row r="434" spans="2:6" ht="15">
      <c r="B434" s="47"/>
      <c r="C434" s="76"/>
      <c r="D434" s="47"/>
      <c r="E434" s="47"/>
      <c r="F434" s="47"/>
    </row>
    <row r="435" spans="2:6" ht="15">
      <c r="B435" s="47"/>
      <c r="C435" s="76"/>
      <c r="D435" s="47"/>
      <c r="E435" s="47"/>
      <c r="F435" s="47"/>
    </row>
    <row r="436" spans="2:6" ht="15">
      <c r="B436" s="47"/>
      <c r="C436" s="76"/>
      <c r="D436" s="47"/>
      <c r="E436" s="47"/>
      <c r="F436" s="47"/>
    </row>
    <row r="437" spans="2:6" ht="15">
      <c r="B437" s="47"/>
      <c r="C437" s="76"/>
      <c r="D437" s="47"/>
      <c r="E437" s="47"/>
      <c r="F437" s="47"/>
    </row>
    <row r="438" spans="2:6" ht="15">
      <c r="B438" s="47"/>
      <c r="C438" s="76"/>
      <c r="D438" s="47"/>
      <c r="E438" s="47"/>
      <c r="F438" s="47"/>
    </row>
    <row r="439" spans="2:6" ht="15">
      <c r="B439" s="47"/>
      <c r="C439" s="76"/>
      <c r="D439" s="47"/>
      <c r="E439" s="47"/>
      <c r="F439" s="47"/>
    </row>
    <row r="440" spans="2:6" ht="15">
      <c r="B440" s="47"/>
      <c r="C440" s="76"/>
      <c r="D440" s="47"/>
      <c r="E440" s="47"/>
      <c r="F440" s="47"/>
    </row>
    <row r="441" spans="2:6" ht="15">
      <c r="B441" s="47"/>
      <c r="C441" s="76"/>
      <c r="D441" s="47"/>
      <c r="E441" s="47"/>
      <c r="F441" s="47"/>
    </row>
    <row r="442" spans="2:6" ht="15">
      <c r="B442" s="47"/>
      <c r="C442" s="76"/>
      <c r="D442" s="47"/>
      <c r="E442" s="47"/>
      <c r="F442" s="47"/>
    </row>
    <row r="443" spans="2:6" ht="15">
      <c r="B443" s="47"/>
      <c r="C443" s="76"/>
      <c r="D443" s="47"/>
      <c r="E443" s="47"/>
      <c r="F443" s="47"/>
    </row>
    <row r="444" spans="2:6" ht="15">
      <c r="B444" s="47"/>
      <c r="C444" s="76"/>
      <c r="D444" s="47"/>
      <c r="E444" s="47"/>
      <c r="F444" s="47"/>
    </row>
    <row r="445" spans="2:6" ht="15">
      <c r="B445" s="47"/>
      <c r="C445" s="76"/>
      <c r="D445" s="47"/>
      <c r="E445" s="47"/>
      <c r="F445" s="47"/>
    </row>
    <row r="446" spans="2:6" ht="15">
      <c r="B446" s="47"/>
      <c r="C446" s="76"/>
      <c r="D446" s="47"/>
      <c r="E446" s="47"/>
      <c r="F446" s="47"/>
    </row>
    <row r="447" spans="2:6" ht="15">
      <c r="B447" s="47"/>
      <c r="C447" s="76"/>
      <c r="D447" s="47"/>
      <c r="E447" s="47"/>
      <c r="F447" s="47"/>
    </row>
    <row r="448" spans="2:6" ht="15">
      <c r="B448" s="47"/>
      <c r="C448" s="76"/>
      <c r="D448" s="47"/>
      <c r="E448" s="47"/>
      <c r="F448" s="47"/>
    </row>
    <row r="449" spans="2:6" ht="15">
      <c r="B449" s="47"/>
      <c r="C449" s="76"/>
      <c r="D449" s="47"/>
      <c r="E449" s="47"/>
      <c r="F449" s="47"/>
    </row>
    <row r="450" spans="2:6" ht="15">
      <c r="B450" s="47"/>
      <c r="C450" s="76"/>
      <c r="D450" s="47"/>
      <c r="E450" s="47"/>
      <c r="F450" s="47"/>
    </row>
    <row r="451" spans="2:6" ht="15">
      <c r="B451" s="47"/>
      <c r="C451" s="76"/>
      <c r="D451" s="47"/>
      <c r="E451" s="47"/>
      <c r="F451" s="47"/>
    </row>
    <row r="452" spans="2:6" ht="15">
      <c r="B452" s="47"/>
      <c r="C452" s="76"/>
      <c r="D452" s="47"/>
      <c r="E452" s="47"/>
      <c r="F452" s="47"/>
    </row>
    <row r="453" spans="2:6" ht="15">
      <c r="B453" s="47"/>
      <c r="C453" s="76"/>
      <c r="D453" s="47"/>
      <c r="E453" s="47"/>
      <c r="F453" s="47"/>
    </row>
    <row r="454" spans="2:6" ht="15">
      <c r="B454" s="47"/>
      <c r="C454" s="76"/>
      <c r="D454" s="47"/>
      <c r="E454" s="47"/>
      <c r="F454" s="47"/>
    </row>
    <row r="455" spans="2:6" ht="15">
      <c r="B455" s="47"/>
      <c r="C455" s="76"/>
      <c r="D455" s="47"/>
      <c r="E455" s="47"/>
      <c r="F455" s="47"/>
    </row>
    <row r="456" spans="2:6" ht="15">
      <c r="B456" s="47"/>
      <c r="C456" s="76"/>
      <c r="D456" s="47"/>
      <c r="E456" s="47"/>
      <c r="F456" s="47"/>
    </row>
    <row r="457" spans="2:6" ht="15">
      <c r="B457" s="47"/>
      <c r="C457" s="76"/>
      <c r="D457" s="47"/>
      <c r="E457" s="47"/>
      <c r="F457" s="47"/>
    </row>
    <row r="458" spans="2:6" ht="15">
      <c r="B458" s="47"/>
      <c r="C458" s="76"/>
      <c r="D458" s="47"/>
      <c r="E458" s="47"/>
      <c r="F458" s="47"/>
    </row>
    <row r="459" spans="2:6" ht="15">
      <c r="B459" s="47"/>
      <c r="C459" s="76"/>
      <c r="D459" s="47"/>
      <c r="E459" s="47"/>
      <c r="F459" s="47"/>
    </row>
    <row r="460" spans="2:6" ht="15">
      <c r="B460" s="47"/>
      <c r="C460" s="76"/>
      <c r="D460" s="47"/>
      <c r="E460" s="47"/>
      <c r="F460" s="47"/>
    </row>
    <row r="461" spans="2:6" ht="15">
      <c r="B461" s="47"/>
      <c r="C461" s="76"/>
      <c r="D461" s="47"/>
      <c r="E461" s="47"/>
      <c r="F461" s="47"/>
    </row>
    <row r="462" spans="2:6" ht="15">
      <c r="B462" s="47"/>
      <c r="C462" s="76"/>
      <c r="D462" s="47"/>
      <c r="E462" s="47"/>
      <c r="F462" s="47"/>
    </row>
    <row r="463" spans="2:6" ht="15">
      <c r="B463" s="47"/>
      <c r="C463" s="76"/>
      <c r="D463" s="47"/>
      <c r="E463" s="47"/>
      <c r="F463" s="47"/>
    </row>
    <row r="464" spans="2:6" ht="15">
      <c r="B464" s="47"/>
      <c r="C464" s="76"/>
      <c r="D464" s="47"/>
      <c r="E464" s="47"/>
      <c r="F464" s="47"/>
    </row>
    <row r="465" spans="2:6" ht="15">
      <c r="B465" s="47"/>
      <c r="C465" s="76"/>
      <c r="D465" s="47"/>
      <c r="E465" s="47"/>
      <c r="F465" s="47"/>
    </row>
    <row r="466" spans="2:6" ht="15">
      <c r="B466" s="47"/>
      <c r="C466" s="76"/>
      <c r="D466" s="47"/>
      <c r="E466" s="47"/>
      <c r="F466" s="47"/>
    </row>
    <row r="467" spans="2:6" ht="15">
      <c r="B467" s="47"/>
      <c r="C467" s="76"/>
      <c r="D467" s="47"/>
      <c r="E467" s="47"/>
      <c r="F467" s="47"/>
    </row>
    <row r="468" spans="2:6" ht="15">
      <c r="B468" s="47"/>
      <c r="C468" s="76"/>
      <c r="D468" s="47"/>
      <c r="E468" s="47"/>
      <c r="F468" s="47"/>
    </row>
    <row r="469" spans="2:6" ht="15">
      <c r="B469" s="47"/>
      <c r="C469" s="76"/>
      <c r="D469" s="47"/>
      <c r="E469" s="47"/>
      <c r="F469" s="47"/>
    </row>
    <row r="470" spans="2:6" ht="15">
      <c r="B470" s="47"/>
      <c r="C470" s="76"/>
      <c r="D470" s="47"/>
      <c r="E470" s="47"/>
      <c r="F470" s="47"/>
    </row>
    <row r="471" spans="2:6" ht="15">
      <c r="B471" s="47"/>
      <c r="C471" s="76"/>
      <c r="D471" s="47"/>
      <c r="E471" s="47"/>
      <c r="F471" s="47"/>
    </row>
    <row r="472" spans="2:6" ht="15">
      <c r="B472" s="47"/>
      <c r="C472" s="76"/>
      <c r="D472" s="47"/>
      <c r="E472" s="47"/>
      <c r="F472" s="47"/>
    </row>
    <row r="473" spans="2:6" ht="15">
      <c r="B473" s="47"/>
      <c r="C473" s="76"/>
      <c r="D473" s="47"/>
      <c r="E473" s="47"/>
      <c r="F473" s="47"/>
    </row>
    <row r="474" spans="2:6" ht="15">
      <c r="B474" s="47"/>
      <c r="C474" s="76"/>
      <c r="D474" s="47"/>
      <c r="E474" s="47"/>
      <c r="F474" s="47"/>
    </row>
    <row r="475" spans="2:6" ht="15">
      <c r="B475" s="47"/>
      <c r="C475" s="76"/>
      <c r="D475" s="47"/>
      <c r="E475" s="47"/>
      <c r="F475" s="47"/>
    </row>
    <row r="476" spans="2:6" ht="15">
      <c r="B476" s="47"/>
      <c r="C476" s="76"/>
      <c r="D476" s="47"/>
      <c r="E476" s="47"/>
      <c r="F476" s="47"/>
    </row>
    <row r="477" spans="2:6" ht="15">
      <c r="B477" s="47"/>
      <c r="C477" s="76"/>
      <c r="D477" s="47"/>
      <c r="E477" s="47"/>
      <c r="F477" s="47"/>
    </row>
    <row r="478" spans="2:6" ht="15">
      <c r="B478" s="47"/>
      <c r="C478" s="76"/>
      <c r="D478" s="47"/>
      <c r="E478" s="47"/>
      <c r="F478" s="47"/>
    </row>
    <row r="479" spans="2:6" ht="15">
      <c r="B479" s="47"/>
      <c r="C479" s="76"/>
      <c r="D479" s="47"/>
      <c r="E479" s="47"/>
      <c r="F479" s="47"/>
    </row>
    <row r="480" spans="2:6" ht="15">
      <c r="B480" s="47"/>
      <c r="C480" s="76"/>
      <c r="D480" s="47"/>
      <c r="E480" s="47"/>
      <c r="F480" s="47"/>
    </row>
    <row r="481" spans="2:6" ht="15">
      <c r="B481" s="47"/>
      <c r="C481" s="76"/>
      <c r="D481" s="47"/>
      <c r="E481" s="47"/>
      <c r="F481" s="47"/>
    </row>
    <row r="482" spans="2:6" ht="15">
      <c r="B482" s="47"/>
      <c r="C482" s="76"/>
      <c r="D482" s="47"/>
      <c r="E482" s="47"/>
      <c r="F482" s="47"/>
    </row>
    <row r="483" spans="2:6" ht="15">
      <c r="B483" s="47"/>
      <c r="C483" s="76"/>
      <c r="D483" s="47"/>
      <c r="E483" s="47"/>
      <c r="F483" s="47"/>
    </row>
    <row r="484" spans="2:6" ht="15">
      <c r="B484" s="47"/>
      <c r="C484" s="76"/>
      <c r="D484" s="47"/>
      <c r="E484" s="47"/>
      <c r="F484" s="47"/>
    </row>
    <row r="485" spans="2:6" ht="15">
      <c r="B485" s="47"/>
      <c r="C485" s="76"/>
      <c r="D485" s="47"/>
      <c r="E485" s="47"/>
      <c r="F485" s="47"/>
    </row>
    <row r="486" spans="2:6" ht="15">
      <c r="B486" s="47"/>
      <c r="C486" s="76"/>
      <c r="D486" s="47"/>
      <c r="E486" s="47"/>
      <c r="F486" s="47"/>
    </row>
    <row r="487" spans="2:6" ht="15">
      <c r="B487" s="47"/>
      <c r="C487" s="76"/>
      <c r="D487" s="47"/>
      <c r="E487" s="47"/>
      <c r="F487" s="47"/>
    </row>
    <row r="488" spans="2:6" ht="15">
      <c r="B488" s="47"/>
      <c r="C488" s="76"/>
      <c r="D488" s="47"/>
      <c r="E488" s="47"/>
      <c r="F488" s="47"/>
    </row>
    <row r="489" spans="2:6" ht="15">
      <c r="B489" s="47"/>
      <c r="C489" s="76"/>
      <c r="D489" s="47"/>
      <c r="E489" s="47"/>
      <c r="F489" s="47"/>
    </row>
    <row r="490" spans="2:6" ht="15">
      <c r="B490" s="47"/>
      <c r="C490" s="76"/>
      <c r="D490" s="47"/>
      <c r="E490" s="47"/>
      <c r="F490" s="47"/>
    </row>
    <row r="491" spans="2:6" ht="15">
      <c r="B491" s="47"/>
      <c r="C491" s="76"/>
      <c r="D491" s="47"/>
      <c r="E491" s="47"/>
      <c r="F491" s="47"/>
    </row>
    <row r="492" spans="2:6" ht="15">
      <c r="B492" s="47"/>
      <c r="C492" s="76"/>
      <c r="D492" s="47"/>
      <c r="E492" s="47"/>
      <c r="F492" s="47"/>
    </row>
    <row r="493" spans="2:6" ht="15">
      <c r="B493" s="47"/>
      <c r="C493" s="76"/>
      <c r="D493" s="47"/>
      <c r="E493" s="47"/>
      <c r="F493" s="47"/>
    </row>
    <row r="494" spans="2:6" ht="15">
      <c r="B494" s="47"/>
      <c r="C494" s="76"/>
      <c r="D494" s="47"/>
      <c r="E494" s="47"/>
      <c r="F494" s="47"/>
    </row>
    <row r="495" spans="2:6" ht="15">
      <c r="B495" s="47"/>
      <c r="C495" s="76"/>
      <c r="D495" s="47"/>
      <c r="E495" s="47"/>
      <c r="F495" s="47"/>
    </row>
    <row r="496" spans="2:6" ht="15">
      <c r="B496" s="47"/>
      <c r="C496" s="76"/>
      <c r="D496" s="47"/>
      <c r="E496" s="47"/>
      <c r="F496" s="47"/>
    </row>
    <row r="497" spans="2:6" ht="15">
      <c r="B497" s="47"/>
      <c r="C497" s="76"/>
      <c r="D497" s="47"/>
      <c r="E497" s="47"/>
      <c r="F497" s="47"/>
    </row>
    <row r="498" spans="2:6" ht="15">
      <c r="B498" s="47"/>
      <c r="C498" s="76"/>
      <c r="D498" s="47"/>
      <c r="E498" s="47"/>
      <c r="F498" s="47"/>
    </row>
    <row r="499" spans="2:6" ht="15">
      <c r="B499" s="47"/>
      <c r="C499" s="76"/>
      <c r="D499" s="47"/>
      <c r="E499" s="47"/>
      <c r="F499" s="47"/>
    </row>
    <row r="500" spans="2:6" ht="15">
      <c r="B500" s="47"/>
      <c r="C500" s="76"/>
      <c r="D500" s="47"/>
      <c r="E500" s="47"/>
      <c r="F500" s="47"/>
    </row>
    <row r="501" spans="2:6" ht="15">
      <c r="B501" s="47"/>
      <c r="C501" s="76"/>
      <c r="D501" s="47"/>
      <c r="E501" s="47"/>
      <c r="F501" s="47"/>
    </row>
    <row r="502" spans="2:6" ht="15">
      <c r="B502" s="47"/>
      <c r="C502" s="76"/>
      <c r="D502" s="47"/>
      <c r="E502" s="47"/>
      <c r="F502" s="47"/>
    </row>
    <row r="503" spans="2:6" ht="15">
      <c r="B503" s="47"/>
      <c r="C503" s="76"/>
      <c r="D503" s="47"/>
      <c r="E503" s="47"/>
      <c r="F503" s="47"/>
    </row>
    <row r="504" spans="2:6" ht="15">
      <c r="B504" s="47"/>
      <c r="C504" s="76"/>
      <c r="D504" s="47"/>
      <c r="E504" s="47"/>
      <c r="F504" s="47"/>
    </row>
    <row r="505" spans="2:6" ht="15">
      <c r="B505" s="47"/>
      <c r="C505" s="76"/>
      <c r="D505" s="47"/>
      <c r="E505" s="47"/>
      <c r="F505" s="47"/>
    </row>
    <row r="506" spans="2:6" ht="15">
      <c r="B506" s="47"/>
      <c r="C506" s="76"/>
      <c r="D506" s="47"/>
      <c r="E506" s="47"/>
      <c r="F506" s="47"/>
    </row>
    <row r="507" spans="2:6" ht="15">
      <c r="B507" s="47"/>
      <c r="C507" s="76"/>
      <c r="D507" s="47"/>
      <c r="E507" s="47"/>
      <c r="F507" s="47"/>
    </row>
    <row r="508" spans="2:6" ht="15">
      <c r="B508" s="47"/>
      <c r="C508" s="76"/>
      <c r="D508" s="47"/>
      <c r="E508" s="47"/>
      <c r="F508" s="47"/>
    </row>
    <row r="509" spans="2:6" ht="15">
      <c r="B509" s="47"/>
      <c r="C509" s="76"/>
      <c r="D509" s="47"/>
      <c r="E509" s="47"/>
      <c r="F509" s="47"/>
    </row>
    <row r="510" spans="2:6" ht="15">
      <c r="B510" s="47"/>
      <c r="C510" s="76"/>
      <c r="D510" s="47"/>
      <c r="E510" s="47"/>
      <c r="F510" s="47"/>
    </row>
    <row r="511" spans="2:6" ht="15">
      <c r="B511" s="47"/>
      <c r="C511" s="76"/>
      <c r="D511" s="47"/>
      <c r="E511" s="47"/>
      <c r="F511" s="47"/>
    </row>
    <row r="512" spans="2:6" ht="15">
      <c r="B512" s="47"/>
      <c r="C512" s="76"/>
      <c r="D512" s="47"/>
      <c r="E512" s="47"/>
      <c r="F512" s="47"/>
    </row>
    <row r="513" spans="2:6" ht="15">
      <c r="B513" s="47"/>
      <c r="C513" s="76"/>
      <c r="D513" s="47"/>
      <c r="E513" s="47"/>
      <c r="F513" s="47"/>
    </row>
    <row r="514" spans="2:6" ht="15">
      <c r="B514" s="47"/>
      <c r="C514" s="76"/>
      <c r="D514" s="47"/>
      <c r="E514" s="47"/>
      <c r="F514" s="47"/>
    </row>
    <row r="515" spans="2:6" ht="15">
      <c r="B515" s="47"/>
      <c r="C515" s="76"/>
      <c r="D515" s="47"/>
      <c r="E515" s="47"/>
      <c r="F515" s="47"/>
    </row>
    <row r="516" spans="2:6" ht="15">
      <c r="B516" s="47"/>
      <c r="C516" s="76"/>
      <c r="D516" s="47"/>
      <c r="E516" s="47"/>
      <c r="F516" s="47"/>
    </row>
    <row r="517" spans="2:6" ht="15">
      <c r="B517" s="47"/>
      <c r="C517" s="76"/>
      <c r="D517" s="47"/>
      <c r="E517" s="47"/>
      <c r="F517" s="47"/>
    </row>
    <row r="518" spans="2:6" ht="15">
      <c r="B518" s="47"/>
      <c r="C518" s="76"/>
      <c r="D518" s="47"/>
      <c r="E518" s="47"/>
      <c r="F518" s="47"/>
    </row>
    <row r="519" spans="2:6" ht="15">
      <c r="B519" s="47"/>
      <c r="C519" s="76"/>
      <c r="D519" s="47"/>
      <c r="E519" s="47"/>
      <c r="F519" s="47"/>
    </row>
    <row r="520" spans="2:6" ht="15">
      <c r="B520" s="47"/>
      <c r="C520" s="76"/>
      <c r="D520" s="47"/>
      <c r="E520" s="47"/>
      <c r="F520" s="47"/>
    </row>
    <row r="521" spans="2:6" ht="15">
      <c r="B521" s="47"/>
      <c r="C521" s="76"/>
      <c r="D521" s="47"/>
      <c r="E521" s="47"/>
      <c r="F521" s="47"/>
    </row>
    <row r="522" spans="2:6" ht="15">
      <c r="B522" s="47"/>
      <c r="C522" s="76"/>
      <c r="D522" s="47"/>
      <c r="E522" s="47"/>
      <c r="F522" s="47"/>
    </row>
    <row r="523" spans="2:6" ht="15">
      <c r="B523" s="47"/>
      <c r="C523" s="76"/>
      <c r="D523" s="47"/>
      <c r="E523" s="47"/>
      <c r="F523" s="47"/>
    </row>
    <row r="524" spans="2:6" ht="15">
      <c r="B524" s="47"/>
      <c r="C524" s="76"/>
      <c r="D524" s="47"/>
      <c r="E524" s="47"/>
      <c r="F524" s="47"/>
    </row>
    <row r="525" spans="2:6" ht="15">
      <c r="B525" s="47"/>
      <c r="C525" s="76"/>
      <c r="D525" s="47"/>
      <c r="E525" s="47"/>
      <c r="F525" s="47"/>
    </row>
    <row r="526" spans="2:6" ht="15">
      <c r="B526" s="47"/>
      <c r="C526" s="76"/>
      <c r="D526" s="47"/>
      <c r="E526" s="47"/>
      <c r="F526" s="47"/>
    </row>
    <row r="527" spans="2:6" ht="15">
      <c r="B527" s="47"/>
      <c r="C527" s="76"/>
      <c r="D527" s="47"/>
      <c r="E527" s="47"/>
      <c r="F527" s="47"/>
    </row>
    <row r="528" spans="2:6" ht="15">
      <c r="B528" s="47"/>
      <c r="C528" s="76"/>
      <c r="D528" s="47"/>
      <c r="E528" s="47"/>
      <c r="F528" s="47"/>
    </row>
    <row r="529" spans="2:6" ht="15">
      <c r="B529" s="47"/>
      <c r="C529" s="76"/>
      <c r="D529" s="47"/>
      <c r="E529" s="47"/>
      <c r="F529" s="47"/>
    </row>
    <row r="530" spans="2:6" ht="15">
      <c r="B530" s="47"/>
      <c r="C530" s="76"/>
      <c r="D530" s="47"/>
      <c r="E530" s="47"/>
      <c r="F530" s="47"/>
    </row>
    <row r="531" spans="2:6" ht="15">
      <c r="B531" s="47"/>
      <c r="C531" s="76"/>
      <c r="D531" s="47"/>
      <c r="E531" s="47"/>
      <c r="F531" s="47"/>
    </row>
    <row r="532" spans="2:6" ht="15">
      <c r="B532" s="47"/>
      <c r="C532" s="76"/>
      <c r="D532" s="47"/>
      <c r="E532" s="47"/>
      <c r="F532" s="47"/>
    </row>
    <row r="533" spans="2:6" ht="15">
      <c r="B533" s="47"/>
      <c r="C533" s="76"/>
      <c r="D533" s="47"/>
      <c r="E533" s="47"/>
      <c r="F533" s="47"/>
    </row>
    <row r="534" spans="2:6" ht="15">
      <c r="B534" s="47"/>
      <c r="C534" s="76"/>
      <c r="D534" s="47"/>
      <c r="E534" s="47"/>
      <c r="F534" s="47"/>
    </row>
    <row r="535" spans="2:6" ht="15">
      <c r="B535" s="47"/>
      <c r="C535" s="76"/>
      <c r="D535" s="47"/>
      <c r="E535" s="47"/>
      <c r="F535" s="47"/>
    </row>
    <row r="536" spans="2:6" ht="15">
      <c r="B536" s="47"/>
      <c r="C536" s="76"/>
      <c r="D536" s="47"/>
      <c r="E536" s="47"/>
      <c r="F536" s="47"/>
    </row>
    <row r="537" spans="2:6" ht="15">
      <c r="B537" s="47"/>
      <c r="C537" s="76"/>
      <c r="D537" s="47"/>
      <c r="E537" s="47"/>
      <c r="F537" s="47"/>
    </row>
    <row r="538" spans="2:6" ht="15">
      <c r="B538" s="47"/>
      <c r="C538" s="76"/>
      <c r="D538" s="47"/>
      <c r="E538" s="47"/>
      <c r="F538" s="47"/>
    </row>
    <row r="539" spans="2:6" ht="15">
      <c r="B539" s="47"/>
      <c r="C539" s="76"/>
      <c r="D539" s="47"/>
      <c r="E539" s="47"/>
      <c r="F539" s="47"/>
    </row>
    <row r="540" spans="2:6" ht="15">
      <c r="B540" s="47"/>
      <c r="C540" s="76"/>
      <c r="D540" s="47"/>
      <c r="E540" s="47"/>
      <c r="F540" s="47"/>
    </row>
    <row r="541" spans="2:6" ht="15">
      <c r="B541" s="47"/>
      <c r="C541" s="76"/>
      <c r="D541" s="47"/>
      <c r="E541" s="47"/>
      <c r="F541" s="47"/>
    </row>
    <row r="542" spans="2:6" ht="15">
      <c r="B542" s="47"/>
      <c r="C542" s="76"/>
      <c r="D542" s="47"/>
      <c r="E542" s="47"/>
      <c r="F542" s="47"/>
    </row>
    <row r="543" spans="2:6" ht="15">
      <c r="B543" s="47"/>
      <c r="C543" s="76"/>
      <c r="D543" s="47"/>
      <c r="E543" s="47"/>
      <c r="F543" s="47"/>
    </row>
    <row r="544" spans="2:6" ht="15">
      <c r="B544" s="47"/>
      <c r="C544" s="76"/>
      <c r="D544" s="47"/>
      <c r="E544" s="47"/>
      <c r="F544" s="47"/>
    </row>
    <row r="545" spans="2:6" ht="15">
      <c r="B545" s="47"/>
      <c r="C545" s="76"/>
      <c r="D545" s="47"/>
      <c r="E545" s="47"/>
      <c r="F545" s="47"/>
    </row>
    <row r="546" spans="2:6" ht="15">
      <c r="B546" s="47"/>
      <c r="C546" s="76"/>
      <c r="D546" s="47"/>
      <c r="E546" s="47"/>
      <c r="F546" s="47"/>
    </row>
    <row r="547" spans="2:6" ht="15">
      <c r="B547" s="47"/>
      <c r="C547" s="76"/>
      <c r="D547" s="47"/>
      <c r="E547" s="47"/>
      <c r="F547" s="47"/>
    </row>
    <row r="548" spans="2:6" ht="15">
      <c r="B548" s="47"/>
      <c r="C548" s="76"/>
      <c r="D548" s="47"/>
      <c r="E548" s="47"/>
      <c r="F548" s="47"/>
    </row>
    <row r="549" spans="2:6" ht="15">
      <c r="B549" s="47"/>
      <c r="C549" s="76"/>
      <c r="D549" s="47"/>
      <c r="E549" s="47"/>
      <c r="F549" s="47"/>
    </row>
    <row r="550" spans="2:6" ht="15">
      <c r="B550" s="47"/>
      <c r="C550" s="76"/>
      <c r="D550" s="47"/>
      <c r="E550" s="47"/>
      <c r="F550" s="47"/>
    </row>
    <row r="551" spans="2:6" ht="15">
      <c r="B551" s="47"/>
      <c r="C551" s="76"/>
      <c r="D551" s="47"/>
      <c r="E551" s="47"/>
      <c r="F551" s="47"/>
    </row>
    <row r="552" spans="2:6" ht="15">
      <c r="B552" s="47"/>
      <c r="C552" s="76"/>
      <c r="D552" s="47"/>
      <c r="E552" s="47"/>
      <c r="F552" s="47"/>
    </row>
    <row r="553" spans="2:6" ht="15">
      <c r="B553" s="47"/>
      <c r="C553" s="76"/>
      <c r="D553" s="47"/>
      <c r="E553" s="47"/>
      <c r="F553" s="47"/>
    </row>
    <row r="554" spans="2:6" ht="15">
      <c r="B554" s="47"/>
      <c r="C554" s="76"/>
      <c r="D554" s="47"/>
      <c r="E554" s="47"/>
      <c r="F554" s="47"/>
    </row>
    <row r="555" spans="2:6" ht="15">
      <c r="B555" s="47"/>
      <c r="C555" s="76"/>
      <c r="D555" s="47"/>
      <c r="E555" s="47"/>
      <c r="F555" s="47"/>
    </row>
    <row r="556" spans="2:6" ht="15">
      <c r="B556" s="47"/>
      <c r="C556" s="76"/>
      <c r="D556" s="47"/>
      <c r="E556" s="47"/>
      <c r="F556" s="47"/>
    </row>
    <row r="557" spans="2:6" ht="15">
      <c r="B557" s="47"/>
      <c r="C557" s="76"/>
      <c r="D557" s="47"/>
      <c r="E557" s="47"/>
      <c r="F557" s="47"/>
    </row>
    <row r="558" spans="2:6" ht="15">
      <c r="B558" s="47"/>
      <c r="C558" s="76"/>
      <c r="D558" s="47"/>
      <c r="E558" s="47"/>
      <c r="F558" s="47"/>
    </row>
    <row r="559" spans="2:6" ht="15">
      <c r="B559" s="47"/>
      <c r="C559" s="76"/>
      <c r="D559" s="47"/>
      <c r="E559" s="47"/>
      <c r="F559" s="47"/>
    </row>
    <row r="560" spans="2:6" ht="15">
      <c r="B560" s="47"/>
      <c r="C560" s="76"/>
      <c r="D560" s="47"/>
      <c r="E560" s="47"/>
      <c r="F560" s="47"/>
    </row>
    <row r="561" spans="2:6" ht="15">
      <c r="B561" s="47"/>
      <c r="C561" s="76"/>
      <c r="D561" s="47"/>
      <c r="E561" s="47"/>
      <c r="F561" s="47"/>
    </row>
    <row r="562" spans="2:6" ht="15">
      <c r="B562" s="47"/>
      <c r="C562" s="76"/>
      <c r="D562" s="47"/>
      <c r="E562" s="47"/>
      <c r="F562" s="47"/>
    </row>
    <row r="563" spans="2:6" ht="15">
      <c r="B563" s="47"/>
      <c r="C563" s="76"/>
      <c r="D563" s="47"/>
      <c r="E563" s="47"/>
      <c r="F563" s="47"/>
    </row>
    <row r="564" spans="2:6" ht="15">
      <c r="B564" s="47"/>
      <c r="C564" s="76"/>
      <c r="D564" s="47"/>
      <c r="E564" s="47"/>
      <c r="F564" s="47"/>
    </row>
    <row r="565" spans="2:6" ht="15">
      <c r="B565" s="47"/>
      <c r="C565" s="76"/>
      <c r="D565" s="47"/>
      <c r="E565" s="47"/>
      <c r="F565" s="47"/>
    </row>
    <row r="566" spans="2:6" ht="15">
      <c r="B566" s="47"/>
      <c r="C566" s="76"/>
      <c r="D566" s="47"/>
      <c r="E566" s="47"/>
      <c r="F566" s="47"/>
    </row>
    <row r="567" spans="2:6" ht="15">
      <c r="B567" s="47"/>
      <c r="C567" s="76"/>
      <c r="D567" s="47"/>
      <c r="E567" s="47"/>
      <c r="F567" s="47"/>
    </row>
    <row r="568" spans="2:6" ht="15">
      <c r="B568" s="47"/>
      <c r="C568" s="76"/>
      <c r="D568" s="47"/>
      <c r="E568" s="47"/>
      <c r="F568" s="47"/>
    </row>
    <row r="569" spans="2:6" ht="15">
      <c r="B569" s="47"/>
      <c r="C569" s="76"/>
      <c r="D569" s="47"/>
      <c r="E569" s="47"/>
      <c r="F569" s="47"/>
    </row>
    <row r="570" spans="2:6" ht="15">
      <c r="B570" s="47"/>
      <c r="C570" s="76"/>
      <c r="D570" s="47"/>
      <c r="E570" s="47"/>
      <c r="F570" s="47"/>
    </row>
    <row r="571" spans="2:6" ht="15">
      <c r="B571" s="47"/>
      <c r="C571" s="76"/>
      <c r="D571" s="47"/>
      <c r="E571" s="47"/>
      <c r="F571" s="47"/>
    </row>
    <row r="572" spans="2:6" ht="15">
      <c r="B572" s="47"/>
      <c r="C572" s="76"/>
      <c r="D572" s="47"/>
      <c r="E572" s="47"/>
      <c r="F572" s="47"/>
    </row>
    <row r="573" spans="2:6" ht="15">
      <c r="B573" s="47"/>
      <c r="C573" s="76"/>
      <c r="D573" s="47"/>
      <c r="E573" s="47"/>
      <c r="F573" s="47"/>
    </row>
    <row r="574" spans="2:6" ht="15">
      <c r="B574" s="47"/>
      <c r="C574" s="76"/>
      <c r="D574" s="47"/>
      <c r="E574" s="47"/>
      <c r="F574" s="47"/>
    </row>
    <row r="575" spans="2:6" ht="15">
      <c r="B575" s="47"/>
      <c r="C575" s="76"/>
      <c r="D575" s="47"/>
      <c r="E575" s="47"/>
      <c r="F575" s="47"/>
    </row>
    <row r="576" spans="2:6" ht="15">
      <c r="B576" s="47"/>
      <c r="C576" s="76"/>
      <c r="D576" s="47"/>
      <c r="E576" s="47"/>
      <c r="F576" s="47"/>
    </row>
    <row r="577" spans="2:6" ht="15">
      <c r="B577" s="47"/>
      <c r="C577" s="76"/>
      <c r="D577" s="47"/>
      <c r="E577" s="47"/>
      <c r="F577" s="47"/>
    </row>
    <row r="578" spans="2:6" ht="15">
      <c r="B578" s="47"/>
      <c r="C578" s="76"/>
      <c r="D578" s="47"/>
      <c r="E578" s="47"/>
      <c r="F578" s="47"/>
    </row>
    <row r="579" spans="2:6" ht="15">
      <c r="B579" s="47"/>
      <c r="C579" s="76"/>
      <c r="D579" s="47"/>
      <c r="E579" s="47"/>
      <c r="F579" s="47"/>
    </row>
    <row r="580" spans="2:6" ht="15">
      <c r="B580" s="47"/>
      <c r="C580" s="76"/>
      <c r="D580" s="47"/>
      <c r="E580" s="47"/>
      <c r="F580" s="47"/>
    </row>
    <row r="581" spans="2:6" ht="15">
      <c r="B581" s="47"/>
      <c r="C581" s="76"/>
      <c r="D581" s="47"/>
      <c r="E581" s="47"/>
      <c r="F581" s="47"/>
    </row>
    <row r="582" spans="2:6" ht="15">
      <c r="B582" s="47"/>
      <c r="C582" s="76"/>
      <c r="D582" s="47"/>
      <c r="E582" s="47"/>
      <c r="F582" s="47"/>
    </row>
    <row r="583" spans="2:6" ht="15">
      <c r="B583" s="47"/>
      <c r="C583" s="76"/>
      <c r="D583" s="47"/>
      <c r="E583" s="47"/>
      <c r="F583" s="47"/>
    </row>
    <row r="584" spans="2:6" ht="15">
      <c r="B584" s="47"/>
      <c r="C584" s="76"/>
      <c r="D584" s="47"/>
      <c r="E584" s="47"/>
      <c r="F584" s="47"/>
    </row>
    <row r="585" spans="2:6" ht="15">
      <c r="B585" s="47"/>
      <c r="C585" s="76"/>
      <c r="D585" s="47"/>
      <c r="E585" s="47"/>
      <c r="F585" s="47"/>
    </row>
    <row r="586" spans="2:6" ht="15">
      <c r="B586" s="47"/>
      <c r="C586" s="76"/>
      <c r="D586" s="47"/>
      <c r="E586" s="47"/>
      <c r="F586" s="47"/>
    </row>
    <row r="587" spans="2:6" ht="15">
      <c r="B587" s="47"/>
      <c r="C587" s="76"/>
      <c r="D587" s="47"/>
      <c r="E587" s="47"/>
      <c r="F587" s="47"/>
    </row>
    <row r="588" spans="2:6" ht="15">
      <c r="B588" s="47"/>
      <c r="C588" s="76"/>
      <c r="D588" s="47"/>
      <c r="E588" s="47"/>
      <c r="F588" s="47"/>
    </row>
    <row r="589" spans="2:6" ht="15">
      <c r="B589" s="47"/>
      <c r="C589" s="76"/>
      <c r="D589" s="47"/>
      <c r="E589" s="47"/>
      <c r="F589" s="47"/>
    </row>
    <row r="590" spans="2:6" ht="15">
      <c r="B590" s="47"/>
      <c r="C590" s="76"/>
      <c r="D590" s="47"/>
      <c r="E590" s="47"/>
      <c r="F590" s="47"/>
    </row>
    <row r="591" spans="2:6" ht="15">
      <c r="B591" s="47"/>
      <c r="C591" s="76"/>
      <c r="D591" s="47"/>
      <c r="E591" s="47"/>
      <c r="F591" s="47"/>
    </row>
    <row r="592" spans="2:6" ht="15">
      <c r="B592" s="47"/>
      <c r="C592" s="76"/>
      <c r="D592" s="47"/>
      <c r="E592" s="47"/>
      <c r="F592" s="47"/>
    </row>
    <row r="593" spans="2:6" ht="15">
      <c r="B593" s="47"/>
      <c r="C593" s="76"/>
      <c r="D593" s="47"/>
      <c r="E593" s="47"/>
      <c r="F593" s="47"/>
    </row>
    <row r="594" spans="2:6" ht="15">
      <c r="B594" s="47"/>
      <c r="C594" s="76"/>
      <c r="D594" s="47"/>
      <c r="E594" s="47"/>
      <c r="F594" s="47"/>
    </row>
    <row r="595" spans="2:6" ht="15">
      <c r="B595" s="47"/>
      <c r="C595" s="76"/>
      <c r="D595" s="47"/>
      <c r="E595" s="47"/>
      <c r="F595" s="47"/>
    </row>
    <row r="596" spans="2:6" ht="15">
      <c r="B596" s="47"/>
      <c r="C596" s="76"/>
      <c r="D596" s="47"/>
      <c r="E596" s="47"/>
      <c r="F596" s="47"/>
    </row>
    <row r="597" spans="2:6" ht="15">
      <c r="B597" s="47"/>
      <c r="C597" s="76"/>
      <c r="D597" s="47"/>
      <c r="E597" s="47"/>
      <c r="F597" s="47"/>
    </row>
    <row r="598" spans="2:6" ht="15">
      <c r="B598" s="47"/>
      <c r="C598" s="76"/>
      <c r="D598" s="47"/>
      <c r="E598" s="47"/>
      <c r="F598" s="47"/>
    </row>
    <row r="599" spans="2:6" ht="15">
      <c r="B599" s="47"/>
      <c r="C599" s="76"/>
      <c r="D599" s="47"/>
      <c r="E599" s="47"/>
      <c r="F599" s="47"/>
    </row>
    <row r="600" spans="2:6" ht="15">
      <c r="B600" s="47"/>
      <c r="C600" s="76"/>
      <c r="D600" s="47"/>
      <c r="E600" s="47"/>
      <c r="F600" s="47"/>
    </row>
    <row r="601" spans="2:6" ht="15">
      <c r="B601" s="47"/>
      <c r="C601" s="76"/>
      <c r="D601" s="47"/>
      <c r="E601" s="47"/>
      <c r="F601" s="47"/>
    </row>
    <row r="602" spans="2:6" ht="15">
      <c r="B602" s="47"/>
      <c r="C602" s="76"/>
      <c r="D602" s="47"/>
      <c r="E602" s="47"/>
      <c r="F602" s="47"/>
    </row>
    <row r="603" spans="2:6" ht="15">
      <c r="B603" s="47"/>
      <c r="C603" s="76"/>
      <c r="D603" s="47"/>
      <c r="E603" s="47"/>
      <c r="F603" s="47"/>
    </row>
    <row r="604" spans="2:6" ht="15">
      <c r="B604" s="47"/>
      <c r="C604" s="76"/>
      <c r="D604" s="47"/>
      <c r="E604" s="47"/>
      <c r="F604" s="47"/>
    </row>
    <row r="605" spans="2:6" ht="15">
      <c r="B605" s="47"/>
      <c r="C605" s="76"/>
      <c r="D605" s="47"/>
      <c r="E605" s="47"/>
      <c r="F605" s="47"/>
    </row>
    <row r="606" spans="2:6" ht="15">
      <c r="B606" s="47"/>
      <c r="C606" s="76"/>
      <c r="D606" s="47"/>
      <c r="E606" s="47"/>
      <c r="F606" s="47"/>
    </row>
    <row r="607" spans="2:6" ht="15">
      <c r="B607" s="47"/>
      <c r="C607" s="76"/>
      <c r="D607" s="47"/>
      <c r="E607" s="47"/>
      <c r="F607" s="47"/>
    </row>
    <row r="608" spans="2:6" ht="15">
      <c r="B608" s="47"/>
      <c r="C608" s="76"/>
      <c r="D608" s="47"/>
      <c r="E608" s="47"/>
      <c r="F608" s="47"/>
    </row>
    <row r="609" spans="2:6" ht="15">
      <c r="B609" s="47"/>
      <c r="C609" s="76"/>
      <c r="D609" s="47"/>
      <c r="E609" s="47"/>
      <c r="F609" s="47"/>
    </row>
    <row r="610" spans="2:6" ht="15">
      <c r="B610" s="47"/>
      <c r="C610" s="76"/>
      <c r="D610" s="47"/>
      <c r="E610" s="47"/>
      <c r="F610" s="47"/>
    </row>
    <row r="611" spans="2:6" ht="15">
      <c r="B611" s="47"/>
      <c r="C611" s="76"/>
      <c r="D611" s="47"/>
      <c r="E611" s="47"/>
      <c r="F611" s="47"/>
    </row>
    <row r="612" spans="2:6" ht="15">
      <c r="B612" s="47"/>
      <c r="C612" s="76"/>
      <c r="D612" s="47"/>
      <c r="E612" s="47"/>
      <c r="F612" s="47"/>
    </row>
    <row r="613" spans="2:6" ht="15">
      <c r="B613" s="47"/>
      <c r="C613" s="76"/>
      <c r="D613" s="47"/>
      <c r="E613" s="47"/>
      <c r="F613" s="47"/>
    </row>
    <row r="614" spans="2:6" ht="15">
      <c r="B614" s="47"/>
      <c r="C614" s="76"/>
      <c r="D614" s="47"/>
      <c r="E614" s="47"/>
      <c r="F614" s="47"/>
    </row>
    <row r="615" spans="2:6" ht="15">
      <c r="B615" s="47"/>
      <c r="C615" s="76"/>
      <c r="D615" s="47"/>
      <c r="E615" s="47"/>
      <c r="F615" s="47"/>
    </row>
    <row r="616" spans="2:6" ht="15">
      <c r="B616" s="47"/>
      <c r="C616" s="76"/>
      <c r="D616" s="47"/>
      <c r="E616" s="47"/>
      <c r="F616" s="47"/>
    </row>
    <row r="617" spans="2:6" ht="15">
      <c r="B617" s="47"/>
      <c r="C617" s="76"/>
      <c r="D617" s="47"/>
      <c r="E617" s="47"/>
      <c r="F617" s="47"/>
    </row>
    <row r="618" spans="2:6" ht="15">
      <c r="B618" s="47"/>
      <c r="C618" s="76"/>
      <c r="D618" s="47"/>
      <c r="E618" s="47"/>
      <c r="F618" s="47"/>
    </row>
    <row r="619" spans="2:6" ht="15">
      <c r="B619" s="47"/>
      <c r="C619" s="76"/>
      <c r="D619" s="47"/>
      <c r="E619" s="47"/>
      <c r="F619" s="47"/>
    </row>
    <row r="620" spans="2:6" ht="15">
      <c r="B620" s="47"/>
      <c r="C620" s="76"/>
      <c r="D620" s="47"/>
      <c r="E620" s="47"/>
      <c r="F620" s="47"/>
    </row>
    <row r="621" spans="2:6" ht="15">
      <c r="B621" s="47"/>
      <c r="C621" s="76"/>
      <c r="D621" s="47"/>
      <c r="E621" s="47"/>
      <c r="F621" s="47"/>
    </row>
    <row r="622" spans="2:6" ht="15">
      <c r="B622" s="47"/>
      <c r="C622" s="76"/>
      <c r="D622" s="47"/>
      <c r="E622" s="47"/>
      <c r="F622" s="47"/>
    </row>
    <row r="623" spans="2:6" ht="15">
      <c r="B623" s="47"/>
      <c r="C623" s="76"/>
      <c r="D623" s="47"/>
      <c r="E623" s="47"/>
      <c r="F623" s="47"/>
    </row>
    <row r="624" spans="2:6" ht="15">
      <c r="B624" s="47"/>
      <c r="C624" s="76"/>
      <c r="D624" s="47"/>
      <c r="E624" s="47"/>
      <c r="F624" s="47"/>
    </row>
    <row r="625" spans="2:6" ht="15">
      <c r="B625" s="47"/>
      <c r="C625" s="76"/>
      <c r="D625" s="47"/>
      <c r="E625" s="47"/>
      <c r="F625" s="47"/>
    </row>
    <row r="626" spans="2:6" ht="15">
      <c r="B626" s="47"/>
      <c r="C626" s="76"/>
      <c r="D626" s="47"/>
      <c r="E626" s="47"/>
      <c r="F626" s="47"/>
    </row>
    <row r="627" spans="2:6" ht="15">
      <c r="B627" s="47"/>
      <c r="C627" s="76"/>
      <c r="D627" s="47"/>
      <c r="E627" s="47"/>
      <c r="F627" s="47"/>
    </row>
    <row r="628" spans="2:6" ht="15">
      <c r="B628" s="47"/>
      <c r="C628" s="76"/>
      <c r="D628" s="47"/>
      <c r="E628" s="47"/>
      <c r="F628" s="47"/>
    </row>
    <row r="629" spans="2:6" ht="15">
      <c r="B629" s="47"/>
      <c r="C629" s="76"/>
      <c r="D629" s="47"/>
      <c r="E629" s="47"/>
      <c r="F629" s="47"/>
    </row>
    <row r="630" spans="2:6" ht="15">
      <c r="B630" s="47"/>
      <c r="C630" s="76"/>
      <c r="D630" s="47"/>
      <c r="E630" s="47"/>
      <c r="F630" s="47"/>
    </row>
    <row r="631" spans="2:6" ht="15">
      <c r="B631" s="47"/>
      <c r="C631" s="76"/>
      <c r="D631" s="47"/>
      <c r="E631" s="47"/>
      <c r="F631" s="47"/>
    </row>
    <row r="632" spans="2:6" ht="15">
      <c r="B632" s="47"/>
      <c r="C632" s="76"/>
      <c r="D632" s="47"/>
      <c r="E632" s="47"/>
      <c r="F632" s="47"/>
    </row>
    <row r="633" spans="2:6" ht="15">
      <c r="B633" s="47"/>
      <c r="C633" s="76"/>
      <c r="D633" s="47"/>
      <c r="E633" s="47"/>
      <c r="F633" s="47"/>
    </row>
    <row r="634" spans="2:6" ht="15">
      <c r="B634" s="47"/>
      <c r="C634" s="76"/>
      <c r="D634" s="47"/>
      <c r="E634" s="47"/>
      <c r="F634" s="47"/>
    </row>
    <row r="635" spans="2:6" ht="15">
      <c r="B635" s="47"/>
      <c r="C635" s="76"/>
      <c r="D635" s="47"/>
      <c r="E635" s="47"/>
      <c r="F635" s="47"/>
    </row>
    <row r="636" spans="2:6" ht="15">
      <c r="B636" s="47"/>
      <c r="C636" s="76"/>
      <c r="D636" s="47"/>
      <c r="E636" s="47"/>
      <c r="F636" s="47"/>
    </row>
    <row r="637" spans="2:6" ht="15">
      <c r="B637" s="47"/>
      <c r="C637" s="76"/>
      <c r="D637" s="47"/>
      <c r="E637" s="47"/>
      <c r="F637" s="47"/>
    </row>
    <row r="638" spans="2:6" ht="15">
      <c r="B638" s="47"/>
      <c r="C638" s="76"/>
      <c r="D638" s="47"/>
      <c r="E638" s="47"/>
      <c r="F638" s="47"/>
    </row>
    <row r="639" spans="2:6" ht="15">
      <c r="B639" s="47"/>
      <c r="C639" s="76"/>
      <c r="D639" s="47"/>
      <c r="E639" s="47"/>
      <c r="F639" s="47"/>
    </row>
    <row r="640" spans="2:6" ht="15">
      <c r="B640" s="47"/>
      <c r="C640" s="76"/>
      <c r="D640" s="47"/>
      <c r="E640" s="47"/>
      <c r="F640" s="47"/>
    </row>
    <row r="641" spans="2:6" ht="15">
      <c r="B641" s="47"/>
      <c r="C641" s="76"/>
      <c r="D641" s="47"/>
      <c r="E641" s="47"/>
      <c r="F641" s="47"/>
    </row>
    <row r="642" spans="2:6" ht="15">
      <c r="B642" s="47"/>
      <c r="C642" s="76"/>
      <c r="D642" s="47"/>
      <c r="E642" s="47"/>
      <c r="F642" s="47"/>
    </row>
    <row r="643" spans="2:6" ht="15">
      <c r="B643" s="47"/>
      <c r="C643" s="76"/>
      <c r="D643" s="47"/>
      <c r="E643" s="47"/>
      <c r="F643" s="47"/>
    </row>
    <row r="644" spans="2:6" ht="15">
      <c r="B644" s="47"/>
      <c r="C644" s="76"/>
      <c r="D644" s="47"/>
      <c r="E644" s="47"/>
      <c r="F644" s="47"/>
    </row>
    <row r="645" spans="2:6" ht="15">
      <c r="B645" s="47"/>
      <c r="C645" s="76"/>
      <c r="D645" s="47"/>
      <c r="E645" s="47"/>
      <c r="F645" s="47"/>
    </row>
    <row r="646" spans="2:6" ht="15">
      <c r="B646" s="47"/>
      <c r="C646" s="76"/>
      <c r="D646" s="47"/>
      <c r="E646" s="47"/>
      <c r="F646" s="47"/>
    </row>
    <row r="647" spans="2:6" ht="15">
      <c r="B647" s="47"/>
      <c r="C647" s="76"/>
      <c r="D647" s="47"/>
      <c r="E647" s="47"/>
      <c r="F647" s="47"/>
    </row>
    <row r="648" spans="2:6" ht="15">
      <c r="B648" s="47"/>
      <c r="C648" s="76"/>
      <c r="D648" s="47"/>
      <c r="E648" s="47"/>
      <c r="F648" s="47"/>
    </row>
    <row r="649" spans="2:6" ht="15">
      <c r="B649" s="47"/>
      <c r="C649" s="76"/>
      <c r="D649" s="47"/>
      <c r="E649" s="47"/>
      <c r="F649" s="47"/>
    </row>
    <row r="650" spans="2:6" ht="15">
      <c r="B650" s="47"/>
      <c r="C650" s="76"/>
      <c r="D650" s="47"/>
      <c r="E650" s="47"/>
      <c r="F650" s="47"/>
    </row>
    <row r="651" spans="2:6" ht="15">
      <c r="B651" s="47"/>
      <c r="C651" s="76"/>
      <c r="D651" s="47"/>
      <c r="E651" s="47"/>
      <c r="F651" s="47"/>
    </row>
    <row r="652" spans="2:6" ht="15">
      <c r="B652" s="47"/>
      <c r="C652" s="76"/>
      <c r="D652" s="47"/>
      <c r="E652" s="47"/>
      <c r="F652" s="47"/>
    </row>
    <row r="653" spans="2:6" ht="15">
      <c r="B653" s="47"/>
      <c r="C653" s="76"/>
      <c r="D653" s="47"/>
      <c r="E653" s="47"/>
      <c r="F653" s="47"/>
    </row>
    <row r="654" spans="2:6" ht="15">
      <c r="B654" s="47"/>
      <c r="C654" s="76"/>
      <c r="D654" s="47"/>
      <c r="E654" s="47"/>
      <c r="F654" s="47"/>
    </row>
    <row r="655" spans="2:6" ht="15">
      <c r="B655" s="47"/>
      <c r="C655" s="76"/>
      <c r="D655" s="47"/>
      <c r="E655" s="47"/>
      <c r="F655" s="47"/>
    </row>
    <row r="656" spans="2:6" ht="15">
      <c r="B656" s="47"/>
      <c r="C656" s="76"/>
      <c r="D656" s="47"/>
      <c r="E656" s="47"/>
      <c r="F656" s="47"/>
    </row>
    <row r="657" spans="2:6" ht="15">
      <c r="B657" s="47"/>
      <c r="C657" s="76"/>
      <c r="D657" s="47"/>
      <c r="E657" s="47"/>
      <c r="F657" s="47"/>
    </row>
    <row r="658" spans="2:6" ht="15">
      <c r="B658" s="47"/>
      <c r="C658" s="76"/>
      <c r="D658" s="47"/>
      <c r="E658" s="47"/>
      <c r="F658" s="47"/>
    </row>
    <row r="659" spans="2:6" ht="15">
      <c r="B659" s="47"/>
      <c r="C659" s="76"/>
      <c r="D659" s="47"/>
      <c r="E659" s="47"/>
      <c r="F659" s="47"/>
    </row>
    <row r="660" spans="2:6" ht="15">
      <c r="B660" s="47"/>
      <c r="C660" s="76"/>
      <c r="D660" s="47"/>
      <c r="E660" s="47"/>
      <c r="F660" s="47"/>
    </row>
    <row r="661" spans="2:6" ht="15">
      <c r="B661" s="47"/>
      <c r="C661" s="76"/>
      <c r="D661" s="47"/>
      <c r="E661" s="47"/>
      <c r="F661" s="47"/>
    </row>
    <row r="662" spans="2:6" ht="15">
      <c r="B662" s="47"/>
      <c r="C662" s="76"/>
      <c r="D662" s="47"/>
      <c r="E662" s="47"/>
      <c r="F662" s="47"/>
    </row>
    <row r="663" spans="2:6" ht="15">
      <c r="B663" s="47"/>
      <c r="C663" s="76"/>
      <c r="D663" s="47"/>
      <c r="E663" s="47"/>
      <c r="F663" s="47"/>
    </row>
    <row r="664" spans="2:6" ht="15">
      <c r="B664" s="47"/>
      <c r="C664" s="76"/>
      <c r="D664" s="47"/>
      <c r="E664" s="47"/>
      <c r="F664" s="47"/>
    </row>
    <row r="665" spans="2:6" ht="15">
      <c r="B665" s="47"/>
      <c r="C665" s="76"/>
      <c r="D665" s="47"/>
      <c r="E665" s="47"/>
      <c r="F665" s="47"/>
    </row>
    <row r="666" spans="2:6" ht="15">
      <c r="B666" s="47"/>
      <c r="C666" s="76"/>
      <c r="D666" s="47"/>
      <c r="E666" s="47"/>
      <c r="F666" s="47"/>
    </row>
    <row r="667" spans="2:6" ht="15">
      <c r="B667" s="47"/>
      <c r="C667" s="76"/>
      <c r="D667" s="47"/>
      <c r="E667" s="47"/>
      <c r="F667" s="47"/>
    </row>
    <row r="668" spans="2:6" ht="15">
      <c r="B668" s="47"/>
      <c r="C668" s="76"/>
      <c r="D668" s="47"/>
      <c r="E668" s="47"/>
      <c r="F668" s="47"/>
    </row>
    <row r="669" spans="2:6" ht="15">
      <c r="B669" s="47"/>
      <c r="C669" s="76"/>
      <c r="D669" s="47"/>
      <c r="E669" s="47"/>
      <c r="F669" s="47"/>
    </row>
    <row r="670" spans="2:6" ht="15">
      <c r="B670" s="47"/>
      <c r="C670" s="76"/>
      <c r="D670" s="47"/>
      <c r="E670" s="47"/>
      <c r="F670" s="47"/>
    </row>
    <row r="671" spans="2:6" ht="15">
      <c r="B671" s="47"/>
      <c r="C671" s="76"/>
      <c r="D671" s="47"/>
      <c r="E671" s="47"/>
      <c r="F671" s="47"/>
    </row>
    <row r="672" spans="2:6" ht="15">
      <c r="B672" s="47"/>
      <c r="C672" s="76"/>
      <c r="D672" s="47"/>
      <c r="E672" s="47"/>
      <c r="F672" s="47"/>
    </row>
    <row r="673" spans="2:6" ht="15">
      <c r="B673" s="47"/>
      <c r="C673" s="76"/>
      <c r="D673" s="47"/>
      <c r="E673" s="47"/>
      <c r="F673" s="47"/>
    </row>
    <row r="674" spans="2:6" ht="15">
      <c r="B674" s="47"/>
      <c r="C674" s="76"/>
      <c r="D674" s="47"/>
      <c r="E674" s="47"/>
      <c r="F674" s="47"/>
    </row>
    <row r="675" spans="2:6" ht="15">
      <c r="B675" s="47"/>
      <c r="C675" s="76"/>
      <c r="D675" s="47"/>
      <c r="E675" s="47"/>
      <c r="F675" s="47"/>
    </row>
    <row r="676" spans="2:6" ht="15">
      <c r="B676" s="47"/>
      <c r="C676" s="76"/>
      <c r="D676" s="47"/>
      <c r="E676" s="47"/>
      <c r="F676" s="47"/>
    </row>
    <row r="677" spans="2:6" ht="15">
      <c r="B677" s="47"/>
      <c r="C677" s="76"/>
      <c r="D677" s="47"/>
      <c r="E677" s="47"/>
      <c r="F677" s="47"/>
    </row>
    <row r="678" spans="2:6" ht="15">
      <c r="B678" s="47"/>
      <c r="C678" s="76"/>
      <c r="D678" s="47"/>
      <c r="E678" s="47"/>
      <c r="F678" s="47"/>
    </row>
    <row r="679" spans="2:6" ht="15">
      <c r="B679" s="47"/>
      <c r="C679" s="76"/>
      <c r="D679" s="47"/>
      <c r="E679" s="47"/>
      <c r="F679" s="47"/>
    </row>
    <row r="680" spans="2:6" ht="15">
      <c r="B680" s="47"/>
      <c r="C680" s="76"/>
      <c r="D680" s="47"/>
      <c r="E680" s="47"/>
      <c r="F680" s="47"/>
    </row>
    <row r="681" spans="2:6" ht="15">
      <c r="B681" s="47"/>
      <c r="C681" s="76"/>
      <c r="D681" s="47"/>
      <c r="E681" s="47"/>
      <c r="F681" s="47"/>
    </row>
    <row r="682" spans="2:6" ht="15">
      <c r="B682" s="47"/>
      <c r="C682" s="76"/>
      <c r="D682" s="47"/>
      <c r="E682" s="47"/>
      <c r="F682" s="47"/>
    </row>
    <row r="683" spans="2:6" ht="15">
      <c r="B683" s="47"/>
      <c r="C683" s="76"/>
      <c r="D683" s="47"/>
      <c r="E683" s="47"/>
      <c r="F683" s="47"/>
    </row>
    <row r="684" spans="2:6" ht="15">
      <c r="B684" s="47"/>
      <c r="C684" s="76"/>
      <c r="D684" s="47"/>
      <c r="E684" s="47"/>
      <c r="F684" s="47"/>
    </row>
    <row r="685" spans="2:6" ht="15">
      <c r="B685" s="47"/>
      <c r="C685" s="76"/>
      <c r="D685" s="47"/>
      <c r="E685" s="47"/>
      <c r="F685" s="47"/>
    </row>
    <row r="686" spans="2:6" ht="15">
      <c r="B686" s="47"/>
      <c r="C686" s="76"/>
      <c r="D686" s="47"/>
      <c r="E686" s="47"/>
      <c r="F686" s="47"/>
    </row>
    <row r="687" spans="2:6" ht="15">
      <c r="B687" s="47"/>
      <c r="C687" s="76"/>
      <c r="D687" s="47"/>
      <c r="E687" s="47"/>
      <c r="F687" s="47"/>
    </row>
    <row r="688" spans="2:6" ht="15">
      <c r="B688" s="47"/>
      <c r="C688" s="76"/>
      <c r="D688" s="47"/>
      <c r="E688" s="47"/>
      <c r="F688" s="47"/>
    </row>
    <row r="689" spans="2:6" ht="15">
      <c r="B689" s="47"/>
      <c r="C689" s="76"/>
      <c r="D689" s="47"/>
      <c r="E689" s="47"/>
      <c r="F689" s="47"/>
    </row>
    <row r="690" spans="2:6" ht="15">
      <c r="B690" s="47"/>
      <c r="C690" s="76"/>
      <c r="D690" s="47"/>
      <c r="E690" s="47"/>
      <c r="F690" s="47"/>
    </row>
    <row r="691" spans="2:6" ht="15">
      <c r="B691" s="47"/>
      <c r="C691" s="76"/>
      <c r="D691" s="47"/>
      <c r="E691" s="47"/>
      <c r="F691" s="47"/>
    </row>
    <row r="692" spans="2:6" ht="15">
      <c r="B692" s="47"/>
      <c r="C692" s="76"/>
      <c r="D692" s="47"/>
      <c r="E692" s="47"/>
      <c r="F692" s="47"/>
    </row>
    <row r="693" spans="2:6" ht="15">
      <c r="B693" s="47"/>
      <c r="C693" s="76"/>
      <c r="D693" s="47"/>
      <c r="E693" s="47"/>
      <c r="F693" s="47"/>
    </row>
    <row r="694" spans="2:6" ht="15">
      <c r="B694" s="47"/>
      <c r="C694" s="76"/>
      <c r="D694" s="47"/>
      <c r="E694" s="47"/>
      <c r="F694" s="47"/>
    </row>
    <row r="695" spans="2:6" ht="15">
      <c r="B695" s="47"/>
      <c r="C695" s="76"/>
      <c r="D695" s="47"/>
      <c r="E695" s="47"/>
      <c r="F695" s="47"/>
    </row>
    <row r="696" spans="2:6" ht="15">
      <c r="B696" s="47"/>
      <c r="C696" s="76"/>
      <c r="D696" s="47"/>
      <c r="E696" s="47"/>
      <c r="F696" s="47"/>
    </row>
    <row r="697" spans="2:6" ht="15">
      <c r="B697" s="47"/>
      <c r="C697" s="76"/>
      <c r="D697" s="47"/>
      <c r="E697" s="47"/>
      <c r="F697" s="47"/>
    </row>
    <row r="698" spans="2:6" ht="15">
      <c r="B698" s="47"/>
      <c r="C698" s="76"/>
      <c r="D698" s="47"/>
      <c r="E698" s="47"/>
      <c r="F698" s="47"/>
    </row>
    <row r="699" spans="2:6" ht="15">
      <c r="B699" s="47"/>
      <c r="C699" s="76"/>
      <c r="D699" s="47"/>
      <c r="E699" s="47"/>
      <c r="F699" s="47"/>
    </row>
    <row r="700" spans="2:6" ht="15">
      <c r="B700" s="47"/>
      <c r="C700" s="76"/>
      <c r="D700" s="47"/>
      <c r="E700" s="47"/>
      <c r="F700" s="47"/>
    </row>
    <row r="701" spans="2:6" ht="15">
      <c r="B701" s="47"/>
      <c r="C701" s="76"/>
      <c r="D701" s="47"/>
      <c r="E701" s="47"/>
      <c r="F701" s="47"/>
    </row>
    <row r="702" spans="2:6" ht="15">
      <c r="B702" s="47"/>
      <c r="C702" s="76"/>
      <c r="D702" s="47"/>
      <c r="E702" s="47"/>
      <c r="F702" s="47"/>
    </row>
    <row r="703" spans="2:6" ht="15">
      <c r="B703" s="47"/>
      <c r="C703" s="76"/>
      <c r="D703" s="47"/>
      <c r="E703" s="47"/>
      <c r="F703" s="47"/>
    </row>
    <row r="704" spans="2:6" ht="15">
      <c r="B704" s="47"/>
      <c r="C704" s="76"/>
      <c r="D704" s="47"/>
      <c r="E704" s="47"/>
      <c r="F704" s="47"/>
    </row>
    <row r="705" spans="2:6" ht="15">
      <c r="B705" s="47"/>
      <c r="C705" s="76"/>
      <c r="D705" s="47"/>
      <c r="E705" s="47"/>
      <c r="F705" s="47"/>
    </row>
    <row r="706" spans="2:6" ht="15">
      <c r="B706" s="47"/>
      <c r="C706" s="76"/>
      <c r="D706" s="47"/>
      <c r="E706" s="47"/>
      <c r="F706" s="47"/>
    </row>
    <row r="707" spans="2:6" ht="15">
      <c r="B707" s="47"/>
      <c r="C707" s="76"/>
      <c r="D707" s="47"/>
      <c r="E707" s="47"/>
      <c r="F707" s="47"/>
    </row>
    <row r="708" spans="2:6" ht="15">
      <c r="B708" s="47"/>
      <c r="C708" s="76"/>
      <c r="D708" s="47"/>
      <c r="E708" s="47"/>
      <c r="F708" s="47"/>
    </row>
    <row r="709" spans="2:6" ht="15">
      <c r="B709" s="47"/>
      <c r="C709" s="76"/>
      <c r="D709" s="47"/>
      <c r="E709" s="47"/>
      <c r="F709" s="47"/>
    </row>
    <row r="710" spans="2:6" ht="15">
      <c r="B710" s="47"/>
      <c r="C710" s="76"/>
      <c r="D710" s="47"/>
      <c r="E710" s="47"/>
      <c r="F710" s="47"/>
    </row>
    <row r="711" spans="2:6" ht="15">
      <c r="B711" s="47"/>
      <c r="C711" s="76"/>
      <c r="D711" s="47"/>
      <c r="E711" s="47"/>
      <c r="F711" s="47"/>
    </row>
    <row r="712" spans="2:6" ht="15">
      <c r="B712" s="47"/>
      <c r="C712" s="76"/>
      <c r="D712" s="47"/>
      <c r="E712" s="47"/>
      <c r="F712" s="47"/>
    </row>
    <row r="713" spans="2:6" ht="15">
      <c r="B713" s="47"/>
      <c r="C713" s="76"/>
      <c r="D713" s="47"/>
      <c r="E713" s="47"/>
      <c r="F713" s="47"/>
    </row>
    <row r="714" spans="2:6" ht="15">
      <c r="B714" s="47"/>
      <c r="C714" s="76"/>
      <c r="D714" s="47"/>
      <c r="E714" s="47"/>
      <c r="F714" s="47"/>
    </row>
    <row r="715" spans="2:6" ht="15">
      <c r="B715" s="47"/>
      <c r="C715" s="76"/>
      <c r="D715" s="47"/>
      <c r="E715" s="47"/>
      <c r="F715" s="47"/>
    </row>
    <row r="716" spans="2:6" ht="15">
      <c r="B716" s="47"/>
      <c r="C716" s="76"/>
      <c r="D716" s="47"/>
      <c r="E716" s="47"/>
      <c r="F716" s="47"/>
    </row>
    <row r="717" spans="2:6" ht="15">
      <c r="B717" s="47"/>
      <c r="C717" s="76"/>
      <c r="D717" s="47"/>
      <c r="E717" s="47"/>
      <c r="F717" s="47"/>
    </row>
    <row r="718" spans="2:6" ht="15">
      <c r="B718" s="47"/>
      <c r="C718" s="76"/>
      <c r="D718" s="47"/>
      <c r="E718" s="47"/>
      <c r="F718" s="47"/>
    </row>
    <row r="719" spans="2:6" ht="15">
      <c r="B719" s="47"/>
      <c r="C719" s="76"/>
      <c r="D719" s="47"/>
      <c r="E719" s="47"/>
      <c r="F719" s="47"/>
    </row>
    <row r="720" spans="2:6" ht="15">
      <c r="B720" s="47"/>
      <c r="C720" s="76"/>
      <c r="D720" s="47"/>
      <c r="E720" s="47"/>
      <c r="F720" s="47"/>
    </row>
    <row r="721" spans="2:6" ht="15">
      <c r="B721" s="47"/>
      <c r="C721" s="76"/>
      <c r="D721" s="47"/>
      <c r="E721" s="47"/>
      <c r="F721" s="47"/>
    </row>
    <row r="722" spans="2:6" ht="15">
      <c r="B722" s="47"/>
      <c r="C722" s="76"/>
      <c r="D722" s="47"/>
      <c r="E722" s="47"/>
      <c r="F722" s="47"/>
    </row>
    <row r="723" spans="2:6" ht="15">
      <c r="B723" s="47"/>
      <c r="C723" s="76"/>
      <c r="D723" s="47"/>
      <c r="E723" s="47"/>
      <c r="F723" s="47"/>
    </row>
    <row r="724" spans="2:6" ht="15">
      <c r="B724" s="47"/>
      <c r="C724" s="76"/>
      <c r="D724" s="47"/>
      <c r="E724" s="47"/>
      <c r="F724" s="47"/>
    </row>
    <row r="725" spans="2:6" ht="15">
      <c r="B725" s="47"/>
      <c r="C725" s="76"/>
      <c r="D725" s="47"/>
      <c r="E725" s="47"/>
      <c r="F725" s="47"/>
    </row>
    <row r="726" spans="2:6" ht="15">
      <c r="B726" s="47"/>
      <c r="C726" s="76"/>
      <c r="D726" s="47"/>
      <c r="E726" s="47"/>
      <c r="F726" s="47"/>
    </row>
    <row r="727" spans="2:6" ht="15">
      <c r="B727" s="47"/>
      <c r="C727" s="76"/>
      <c r="D727" s="47"/>
      <c r="E727" s="47"/>
      <c r="F727" s="47"/>
    </row>
    <row r="728" spans="2:6" ht="15">
      <c r="B728" s="47"/>
      <c r="C728" s="76"/>
      <c r="D728" s="47"/>
      <c r="E728" s="47"/>
      <c r="F728" s="47"/>
    </row>
    <row r="729" spans="2:6" ht="15">
      <c r="B729" s="47"/>
      <c r="C729" s="76"/>
      <c r="D729" s="47"/>
      <c r="E729" s="47"/>
      <c r="F729" s="47"/>
    </row>
    <row r="730" spans="2:6" ht="15">
      <c r="B730" s="47"/>
      <c r="C730" s="76"/>
      <c r="D730" s="47"/>
      <c r="E730" s="47"/>
      <c r="F730" s="47"/>
    </row>
    <row r="731" spans="2:6" ht="15">
      <c r="B731" s="47"/>
      <c r="C731" s="76"/>
      <c r="D731" s="47"/>
      <c r="E731" s="47"/>
      <c r="F731" s="47"/>
    </row>
    <row r="732" spans="2:6" ht="15">
      <c r="B732" s="47"/>
      <c r="C732" s="76"/>
      <c r="D732" s="47"/>
      <c r="E732" s="47"/>
      <c r="F732" s="47"/>
    </row>
    <row r="733" spans="2:6" ht="15">
      <c r="B733" s="47"/>
      <c r="C733" s="76"/>
      <c r="D733" s="47"/>
      <c r="E733" s="47"/>
      <c r="F733" s="47"/>
    </row>
    <row r="734" spans="2:6" ht="15">
      <c r="B734" s="47"/>
      <c r="C734" s="76"/>
      <c r="D734" s="47"/>
      <c r="E734" s="47"/>
      <c r="F734" s="47"/>
    </row>
    <row r="735" spans="2:6" ht="15">
      <c r="B735" s="47"/>
      <c r="C735" s="76"/>
      <c r="D735" s="47"/>
      <c r="E735" s="47"/>
      <c r="F735" s="47"/>
    </row>
    <row r="736" spans="2:6" ht="15">
      <c r="B736" s="47"/>
      <c r="C736" s="76"/>
      <c r="D736" s="47"/>
      <c r="E736" s="47"/>
      <c r="F736" s="47"/>
    </row>
    <row r="737" spans="2:6" ht="15">
      <c r="B737" s="47"/>
      <c r="C737" s="76"/>
      <c r="D737" s="47"/>
      <c r="E737" s="47"/>
      <c r="F737" s="47"/>
    </row>
    <row r="738" spans="2:6" ht="15">
      <c r="B738" s="47"/>
      <c r="C738" s="76"/>
      <c r="D738" s="47"/>
      <c r="E738" s="47"/>
      <c r="F738" s="47"/>
    </row>
    <row r="739" spans="2:6" ht="15">
      <c r="B739" s="47"/>
      <c r="C739" s="76"/>
      <c r="D739" s="47"/>
      <c r="E739" s="47"/>
      <c r="F739" s="47"/>
    </row>
    <row r="740" spans="2:6" ht="15">
      <c r="B740" s="47"/>
      <c r="C740" s="76"/>
      <c r="D740" s="47"/>
      <c r="E740" s="47"/>
      <c r="F740" s="47"/>
    </row>
    <row r="741" spans="2:6" ht="15">
      <c r="B741" s="47"/>
      <c r="C741" s="76"/>
      <c r="D741" s="47"/>
      <c r="E741" s="47"/>
      <c r="F741" s="47"/>
    </row>
    <row r="742" spans="2:6" ht="15">
      <c r="B742" s="47"/>
      <c r="C742" s="76"/>
      <c r="D742" s="47"/>
      <c r="E742" s="47"/>
      <c r="F742" s="47"/>
    </row>
    <row r="743" spans="2:6" ht="15">
      <c r="B743" s="47"/>
      <c r="C743" s="76"/>
      <c r="D743" s="47"/>
      <c r="E743" s="47"/>
      <c r="F743" s="47"/>
    </row>
    <row r="744" spans="2:6" ht="15">
      <c r="B744" s="47"/>
      <c r="C744" s="76"/>
      <c r="D744" s="47"/>
      <c r="E744" s="47"/>
      <c r="F744" s="47"/>
    </row>
    <row r="745" spans="2:6" ht="15">
      <c r="B745" s="47"/>
      <c r="C745" s="76"/>
      <c r="D745" s="47"/>
      <c r="E745" s="47"/>
      <c r="F745" s="47"/>
    </row>
    <row r="746" spans="2:6" ht="15">
      <c r="B746" s="47"/>
      <c r="C746" s="76"/>
      <c r="D746" s="47"/>
      <c r="E746" s="47"/>
      <c r="F746" s="47"/>
    </row>
    <row r="747" spans="2:6" ht="15">
      <c r="B747" s="47"/>
      <c r="C747" s="76"/>
      <c r="D747" s="47"/>
      <c r="E747" s="47"/>
      <c r="F747" s="47"/>
    </row>
    <row r="748" spans="2:6" ht="15">
      <c r="B748" s="47"/>
      <c r="C748" s="76"/>
      <c r="D748" s="47"/>
      <c r="E748" s="47"/>
      <c r="F748" s="47"/>
    </row>
    <row r="749" spans="2:6" ht="15">
      <c r="B749" s="47"/>
      <c r="C749" s="76"/>
      <c r="D749" s="47"/>
      <c r="E749" s="47"/>
      <c r="F749" s="47"/>
    </row>
    <row r="750" spans="2:6" ht="15">
      <c r="B750" s="47"/>
      <c r="C750" s="76"/>
      <c r="D750" s="47"/>
      <c r="E750" s="47"/>
      <c r="F750" s="47"/>
    </row>
    <row r="751" spans="2:6" ht="15">
      <c r="B751" s="47"/>
      <c r="C751" s="76"/>
      <c r="D751" s="47"/>
      <c r="E751" s="47"/>
      <c r="F751" s="47"/>
    </row>
    <row r="752" spans="2:6" ht="15">
      <c r="B752" s="47"/>
      <c r="C752" s="76"/>
      <c r="D752" s="47"/>
      <c r="E752" s="47"/>
      <c r="F752" s="47"/>
    </row>
    <row r="753" spans="2:6" ht="15">
      <c r="B753" s="47"/>
      <c r="C753" s="76"/>
      <c r="D753" s="47"/>
      <c r="E753" s="47"/>
      <c r="F753" s="47"/>
    </row>
    <row r="754" spans="2:6" ht="15">
      <c r="B754" s="47"/>
      <c r="C754" s="76"/>
      <c r="D754" s="47"/>
      <c r="E754" s="47"/>
      <c r="F754" s="47"/>
    </row>
    <row r="755" spans="2:6" ht="15">
      <c r="B755" s="47"/>
      <c r="C755" s="76"/>
      <c r="D755" s="47"/>
      <c r="E755" s="47"/>
      <c r="F755" s="47"/>
    </row>
    <row r="756" spans="2:6" ht="15">
      <c r="B756" s="47"/>
      <c r="C756" s="76"/>
      <c r="D756" s="47"/>
      <c r="E756" s="47"/>
      <c r="F756" s="47"/>
    </row>
    <row r="757" spans="2:6" ht="15">
      <c r="B757" s="47"/>
      <c r="C757" s="76"/>
      <c r="D757" s="47"/>
      <c r="E757" s="47"/>
      <c r="F757" s="47"/>
    </row>
    <row r="758" spans="2:6" ht="15">
      <c r="B758" s="47"/>
      <c r="C758" s="76"/>
      <c r="D758" s="47"/>
      <c r="E758" s="47"/>
      <c r="F758" s="47"/>
    </row>
    <row r="759" spans="2:6" ht="15">
      <c r="B759" s="47"/>
      <c r="C759" s="76"/>
      <c r="D759" s="47"/>
      <c r="E759" s="47"/>
      <c r="F759" s="47"/>
    </row>
    <row r="760" spans="2:6" ht="15">
      <c r="B760" s="47"/>
      <c r="C760" s="76"/>
      <c r="D760" s="47"/>
      <c r="E760" s="47"/>
      <c r="F760" s="47"/>
    </row>
    <row r="761" spans="2:6" ht="15">
      <c r="B761" s="47"/>
      <c r="C761" s="76"/>
      <c r="D761" s="47"/>
      <c r="E761" s="47"/>
      <c r="F761" s="47"/>
    </row>
    <row r="762" spans="2:6" ht="15">
      <c r="B762" s="47"/>
      <c r="C762" s="76"/>
      <c r="D762" s="47"/>
      <c r="E762" s="47"/>
      <c r="F762" s="47"/>
    </row>
    <row r="763" spans="2:6" ht="15">
      <c r="B763" s="47"/>
      <c r="C763" s="76"/>
      <c r="D763" s="47"/>
      <c r="E763" s="47"/>
      <c r="F763" s="47"/>
    </row>
    <row r="764" spans="2:6" ht="15">
      <c r="B764" s="47"/>
      <c r="C764" s="76"/>
      <c r="D764" s="47"/>
      <c r="E764" s="47"/>
      <c r="F764" s="47"/>
    </row>
    <row r="765" spans="2:6" ht="15">
      <c r="B765" s="47"/>
      <c r="C765" s="76"/>
      <c r="D765" s="47"/>
      <c r="E765" s="47"/>
      <c r="F765" s="47"/>
    </row>
    <row r="766" spans="2:6" ht="15">
      <c r="B766" s="47"/>
      <c r="C766" s="76"/>
      <c r="D766" s="47"/>
      <c r="E766" s="47"/>
      <c r="F766" s="47"/>
    </row>
    <row r="767" spans="2:6" ht="15">
      <c r="B767" s="47"/>
      <c r="C767" s="76"/>
      <c r="D767" s="47"/>
      <c r="E767" s="47"/>
      <c r="F767" s="47"/>
    </row>
    <row r="768" spans="2:6" ht="15">
      <c r="B768" s="47"/>
      <c r="C768" s="76"/>
      <c r="D768" s="47"/>
      <c r="E768" s="47"/>
      <c r="F768" s="47"/>
    </row>
    <row r="769" spans="2:6" ht="15">
      <c r="B769" s="47"/>
      <c r="C769" s="76"/>
      <c r="D769" s="47"/>
      <c r="E769" s="47"/>
      <c r="F769" s="47"/>
    </row>
    <row r="770" spans="2:6" ht="15">
      <c r="B770" s="47"/>
      <c r="C770" s="76"/>
      <c r="D770" s="47"/>
      <c r="E770" s="47"/>
      <c r="F770" s="47"/>
    </row>
    <row r="771" spans="2:6" ht="15">
      <c r="B771" s="47"/>
      <c r="C771" s="76"/>
      <c r="D771" s="47"/>
      <c r="E771" s="47"/>
      <c r="F771" s="47"/>
    </row>
    <row r="772" spans="2:6" ht="15">
      <c r="B772" s="47"/>
      <c r="C772" s="76"/>
      <c r="D772" s="47"/>
      <c r="E772" s="47"/>
      <c r="F772" s="47"/>
    </row>
    <row r="773" spans="2:6" ht="15">
      <c r="B773" s="47"/>
      <c r="C773" s="76"/>
      <c r="D773" s="47"/>
      <c r="E773" s="47"/>
      <c r="F773" s="47"/>
    </row>
    <row r="774" spans="2:6" ht="15">
      <c r="B774" s="47"/>
      <c r="C774" s="76"/>
      <c r="D774" s="47"/>
      <c r="E774" s="47"/>
      <c r="F774" s="47"/>
    </row>
    <row r="775" spans="2:6" ht="15">
      <c r="B775" s="47"/>
      <c r="C775" s="76"/>
      <c r="D775" s="47"/>
      <c r="E775" s="47"/>
      <c r="F775" s="47"/>
    </row>
    <row r="776" spans="2:6" ht="15">
      <c r="B776" s="47"/>
      <c r="C776" s="76"/>
      <c r="D776" s="47"/>
      <c r="E776" s="47"/>
      <c r="F776" s="47"/>
    </row>
    <row r="777" spans="2:6" ht="15">
      <c r="B777" s="47"/>
      <c r="C777" s="76"/>
      <c r="D777" s="47"/>
      <c r="E777" s="47"/>
      <c r="F777" s="47"/>
    </row>
    <row r="778" spans="2:6" ht="15">
      <c r="B778" s="47"/>
      <c r="C778" s="76"/>
      <c r="D778" s="47"/>
      <c r="E778" s="47"/>
      <c r="F778" s="47"/>
    </row>
    <row r="779" spans="2:6" ht="15">
      <c r="B779" s="47"/>
      <c r="C779" s="76"/>
      <c r="D779" s="47"/>
      <c r="E779" s="47"/>
      <c r="F779" s="47"/>
    </row>
    <row r="780" spans="2:6" ht="15">
      <c r="B780" s="47"/>
      <c r="C780" s="76"/>
      <c r="D780" s="47"/>
      <c r="E780" s="47"/>
      <c r="F780" s="47"/>
    </row>
    <row r="781" spans="2:6" ht="15">
      <c r="B781" s="47"/>
      <c r="C781" s="76"/>
      <c r="D781" s="47"/>
      <c r="E781" s="47"/>
      <c r="F781" s="47"/>
    </row>
    <row r="782" spans="2:6" ht="15">
      <c r="B782" s="47"/>
      <c r="C782" s="76"/>
      <c r="D782" s="47"/>
      <c r="E782" s="47"/>
      <c r="F782" s="47"/>
    </row>
    <row r="783" spans="2:6" ht="15">
      <c r="B783" s="47"/>
      <c r="C783" s="76"/>
      <c r="D783" s="47"/>
      <c r="E783" s="47"/>
      <c r="F783" s="47"/>
    </row>
    <row r="784" spans="2:6" ht="15">
      <c r="B784" s="47"/>
      <c r="C784" s="76"/>
      <c r="D784" s="47"/>
      <c r="E784" s="47"/>
      <c r="F784" s="47"/>
    </row>
    <row r="785" spans="2:6" ht="15">
      <c r="B785" s="47"/>
      <c r="C785" s="76"/>
      <c r="D785" s="47"/>
      <c r="E785" s="47"/>
      <c r="F785" s="47"/>
    </row>
    <row r="786" spans="2:6" ht="15">
      <c r="B786" s="47"/>
      <c r="C786" s="76"/>
      <c r="D786" s="47"/>
      <c r="E786" s="47"/>
      <c r="F786" s="47"/>
    </row>
    <row r="787" spans="2:6" ht="15">
      <c r="B787" s="47"/>
      <c r="C787" s="76"/>
      <c r="D787" s="47"/>
      <c r="E787" s="47"/>
      <c r="F787" s="47"/>
    </row>
    <row r="788" spans="2:6" ht="15">
      <c r="B788" s="47"/>
      <c r="C788" s="76"/>
      <c r="D788" s="47"/>
      <c r="E788" s="47"/>
      <c r="F788" s="47"/>
    </row>
    <row r="789" spans="2:6" ht="15">
      <c r="B789" s="47"/>
      <c r="C789" s="76"/>
      <c r="D789" s="47"/>
      <c r="E789" s="47"/>
      <c r="F789" s="47"/>
    </row>
    <row r="790" spans="2:6" ht="15">
      <c r="B790" s="47"/>
      <c r="C790" s="76"/>
      <c r="D790" s="47"/>
      <c r="E790" s="47"/>
      <c r="F790" s="47"/>
    </row>
    <row r="791" spans="2:6" ht="15">
      <c r="B791" s="47"/>
      <c r="C791" s="76"/>
      <c r="D791" s="47"/>
      <c r="E791" s="47"/>
      <c r="F791" s="47"/>
    </row>
    <row r="792" spans="2:6" ht="15">
      <c r="B792" s="47"/>
      <c r="C792" s="76"/>
      <c r="D792" s="47"/>
      <c r="E792" s="47"/>
      <c r="F792" s="47"/>
    </row>
    <row r="793" spans="2:6" ht="15">
      <c r="B793" s="47"/>
      <c r="C793" s="76"/>
      <c r="D793" s="47"/>
      <c r="E793" s="47"/>
      <c r="F793" s="47"/>
    </row>
    <row r="794" spans="2:6" ht="15">
      <c r="B794" s="47"/>
      <c r="C794" s="76"/>
      <c r="D794" s="47"/>
      <c r="E794" s="47"/>
      <c r="F794" s="47"/>
    </row>
    <row r="795" spans="2:6" ht="15">
      <c r="B795" s="47"/>
      <c r="C795" s="76"/>
      <c r="D795" s="47"/>
      <c r="E795" s="47"/>
      <c r="F795" s="47"/>
    </row>
    <row r="796" spans="2:6" ht="15">
      <c r="B796" s="47"/>
      <c r="C796" s="76"/>
      <c r="D796" s="47"/>
      <c r="E796" s="47"/>
      <c r="F796" s="47"/>
    </row>
    <row r="797" spans="2:6" ht="15">
      <c r="B797" s="47"/>
      <c r="C797" s="76"/>
      <c r="D797" s="47"/>
      <c r="E797" s="47"/>
      <c r="F797" s="47"/>
    </row>
    <row r="798" spans="2:6" ht="15">
      <c r="B798" s="47"/>
      <c r="C798" s="76"/>
      <c r="D798" s="47"/>
      <c r="E798" s="47"/>
      <c r="F798" s="47"/>
    </row>
    <row r="799" spans="2:6" ht="15">
      <c r="B799" s="47"/>
      <c r="C799" s="76"/>
      <c r="D799" s="47"/>
      <c r="E799" s="47"/>
      <c r="F799" s="47"/>
    </row>
    <row r="800" spans="2:6" ht="15">
      <c r="B800" s="47"/>
      <c r="C800" s="76"/>
      <c r="D800" s="47"/>
      <c r="E800" s="47"/>
      <c r="F800" s="47"/>
    </row>
    <row r="801" spans="2:6" ht="15">
      <c r="B801" s="47"/>
      <c r="C801" s="76"/>
      <c r="D801" s="47"/>
      <c r="E801" s="47"/>
      <c r="F801" s="47"/>
    </row>
    <row r="802" spans="2:6" ht="15">
      <c r="B802" s="47"/>
      <c r="C802" s="76"/>
      <c r="D802" s="47"/>
      <c r="E802" s="47"/>
      <c r="F802" s="47"/>
    </row>
    <row r="803" spans="2:6" ht="15">
      <c r="B803" s="47"/>
      <c r="C803" s="76"/>
      <c r="D803" s="47"/>
      <c r="E803" s="47"/>
      <c r="F803" s="47"/>
    </row>
    <row r="804" spans="2:6" ht="15">
      <c r="B804" s="47"/>
      <c r="C804" s="76"/>
      <c r="D804" s="47"/>
      <c r="E804" s="47"/>
      <c r="F804" s="47"/>
    </row>
    <row r="805" spans="2:6" ht="15">
      <c r="B805" s="47"/>
      <c r="C805" s="76"/>
      <c r="D805" s="47"/>
      <c r="E805" s="47"/>
      <c r="F805" s="47"/>
    </row>
    <row r="806" spans="2:6" ht="15">
      <c r="B806" s="47"/>
      <c r="C806" s="76"/>
      <c r="D806" s="47"/>
      <c r="E806" s="47"/>
      <c r="F806" s="47"/>
    </row>
    <row r="807" spans="2:6" ht="15">
      <c r="B807" s="47"/>
      <c r="C807" s="76"/>
      <c r="D807" s="47"/>
      <c r="E807" s="47"/>
      <c r="F807" s="47"/>
    </row>
    <row r="808" spans="2:6" ht="15">
      <c r="B808" s="47"/>
      <c r="C808" s="76"/>
      <c r="D808" s="47"/>
      <c r="E808" s="47"/>
      <c r="F808" s="47"/>
    </row>
    <row r="809" spans="2:6" ht="15">
      <c r="B809" s="47"/>
      <c r="C809" s="76"/>
      <c r="D809" s="47"/>
      <c r="E809" s="47"/>
      <c r="F809" s="47"/>
    </row>
    <row r="810" spans="2:6" ht="15">
      <c r="B810" s="47"/>
      <c r="C810" s="76"/>
      <c r="D810" s="47"/>
      <c r="E810" s="47"/>
      <c r="F810" s="47"/>
    </row>
    <row r="811" spans="2:6" ht="15">
      <c r="B811" s="47"/>
      <c r="C811" s="76"/>
      <c r="D811" s="47"/>
      <c r="E811" s="47"/>
      <c r="F811" s="47"/>
    </row>
    <row r="812" spans="2:6" ht="15">
      <c r="B812" s="47"/>
      <c r="C812" s="76"/>
      <c r="D812" s="47"/>
      <c r="E812" s="47"/>
      <c r="F812" s="47"/>
    </row>
    <row r="813" spans="2:6" ht="15">
      <c r="B813" s="47"/>
      <c r="C813" s="76"/>
      <c r="D813" s="47"/>
      <c r="E813" s="47"/>
      <c r="F813" s="47"/>
    </row>
    <row r="814" spans="2:6" ht="15">
      <c r="B814" s="47"/>
      <c r="C814" s="76"/>
      <c r="D814" s="47"/>
      <c r="E814" s="47"/>
      <c r="F814" s="47"/>
    </row>
    <row r="815" spans="2:6" ht="15">
      <c r="B815" s="47"/>
      <c r="C815" s="76"/>
      <c r="D815" s="47"/>
      <c r="E815" s="47"/>
      <c r="F815" s="47"/>
    </row>
    <row r="816" spans="2:6" ht="15">
      <c r="B816" s="47"/>
      <c r="C816" s="76"/>
      <c r="D816" s="47"/>
      <c r="E816" s="47"/>
      <c r="F816" s="47"/>
    </row>
    <row r="817" spans="2:6" ht="15">
      <c r="B817" s="47"/>
      <c r="C817" s="76"/>
      <c r="D817" s="47"/>
      <c r="E817" s="47"/>
      <c r="F817" s="47"/>
    </row>
    <row r="818" spans="2:6" ht="15">
      <c r="B818" s="47"/>
      <c r="C818" s="76"/>
      <c r="D818" s="47"/>
      <c r="E818" s="47"/>
      <c r="F818" s="47"/>
    </row>
    <row r="819" spans="2:6" ht="15">
      <c r="B819" s="47"/>
      <c r="C819" s="76"/>
      <c r="D819" s="47"/>
      <c r="E819" s="47"/>
      <c r="F819" s="47"/>
    </row>
    <row r="820" spans="2:6" ht="15">
      <c r="B820" s="47"/>
      <c r="C820" s="76"/>
      <c r="D820" s="47"/>
      <c r="E820" s="47"/>
      <c r="F820" s="47"/>
    </row>
    <row r="821" spans="2:6" ht="15">
      <c r="B821" s="47"/>
      <c r="C821" s="76"/>
      <c r="D821" s="47"/>
      <c r="E821" s="47"/>
      <c r="F821" s="47"/>
    </row>
    <row r="822" spans="2:6" ht="15">
      <c r="B822" s="47"/>
      <c r="C822" s="76"/>
      <c r="D822" s="47"/>
      <c r="E822" s="47"/>
      <c r="F822" s="47"/>
    </row>
    <row r="823" spans="2:6" ht="15">
      <c r="B823" s="47"/>
      <c r="C823" s="76"/>
      <c r="D823" s="47"/>
      <c r="E823" s="47"/>
      <c r="F823" s="47"/>
    </row>
    <row r="824" spans="2:6" ht="15">
      <c r="B824" s="47"/>
      <c r="C824" s="76"/>
      <c r="D824" s="47"/>
      <c r="E824" s="47"/>
      <c r="F824" s="47"/>
    </row>
    <row r="825" spans="2:6" ht="15">
      <c r="B825" s="47"/>
      <c r="C825" s="76"/>
      <c r="D825" s="47"/>
      <c r="E825" s="47"/>
      <c r="F825" s="47"/>
    </row>
    <row r="826" spans="2:6" ht="15">
      <c r="B826" s="47"/>
      <c r="C826" s="76"/>
      <c r="D826" s="47"/>
      <c r="E826" s="47"/>
      <c r="F826" s="47"/>
    </row>
    <row r="827" spans="2:6" ht="15">
      <c r="B827" s="47"/>
      <c r="C827" s="76"/>
      <c r="D827" s="47"/>
      <c r="E827" s="47"/>
      <c r="F827" s="47"/>
    </row>
    <row r="828" spans="2:6" ht="15">
      <c r="B828" s="47"/>
      <c r="C828" s="76"/>
      <c r="D828" s="47"/>
      <c r="E828" s="47"/>
      <c r="F828" s="47"/>
    </row>
    <row r="829" spans="2:6" ht="15">
      <c r="B829" s="47"/>
      <c r="C829" s="76"/>
      <c r="D829" s="47"/>
      <c r="E829" s="47"/>
      <c r="F829" s="47"/>
    </row>
    <row r="830" spans="2:6" ht="15">
      <c r="B830" s="47"/>
      <c r="C830" s="76"/>
      <c r="D830" s="47"/>
      <c r="E830" s="47"/>
      <c r="F830" s="47"/>
    </row>
    <row r="831" spans="2:6" ht="15">
      <c r="B831" s="47"/>
      <c r="C831" s="76"/>
      <c r="D831" s="47"/>
      <c r="E831" s="47"/>
      <c r="F831" s="47"/>
    </row>
    <row r="832" spans="2:6" ht="15">
      <c r="B832" s="47"/>
      <c r="C832" s="76"/>
      <c r="D832" s="47"/>
      <c r="E832" s="47"/>
      <c r="F832" s="47"/>
    </row>
    <row r="833" spans="2:6" ht="15">
      <c r="B833" s="47"/>
      <c r="C833" s="76"/>
      <c r="D833" s="47"/>
      <c r="E833" s="47"/>
      <c r="F833" s="47"/>
    </row>
    <row r="834" spans="2:6" ht="15">
      <c r="B834" s="47"/>
      <c r="C834" s="76"/>
      <c r="D834" s="47"/>
      <c r="E834" s="47"/>
      <c r="F834" s="47"/>
    </row>
    <row r="835" spans="2:6" ht="15">
      <c r="B835" s="47"/>
      <c r="C835" s="76"/>
      <c r="D835" s="47"/>
      <c r="E835" s="47"/>
      <c r="F835" s="47"/>
    </row>
    <row r="836" spans="2:6" ht="15">
      <c r="B836" s="47"/>
      <c r="C836" s="76"/>
      <c r="D836" s="47"/>
      <c r="E836" s="47"/>
      <c r="F836" s="47"/>
    </row>
    <row r="837" spans="2:6" ht="15">
      <c r="B837" s="47"/>
      <c r="C837" s="76"/>
      <c r="D837" s="47"/>
      <c r="E837" s="47"/>
      <c r="F837" s="47"/>
    </row>
    <row r="838" spans="2:6" ht="15">
      <c r="B838" s="47"/>
      <c r="C838" s="76"/>
      <c r="D838" s="47"/>
      <c r="E838" s="47"/>
      <c r="F838" s="47"/>
    </row>
    <row r="839" spans="2:6" ht="15">
      <c r="B839" s="47"/>
      <c r="C839" s="76"/>
      <c r="D839" s="47"/>
      <c r="E839" s="47"/>
      <c r="F839" s="47"/>
    </row>
    <row r="840" spans="2:6" ht="15">
      <c r="B840" s="47"/>
      <c r="C840" s="76"/>
      <c r="D840" s="47"/>
      <c r="E840" s="47"/>
      <c r="F840" s="47"/>
    </row>
    <row r="841" spans="2:6" ht="15">
      <c r="B841" s="47"/>
      <c r="C841" s="76"/>
      <c r="D841" s="47"/>
      <c r="E841" s="47"/>
      <c r="F841" s="47"/>
    </row>
    <row r="842" spans="2:6" ht="15">
      <c r="B842" s="47"/>
      <c r="C842" s="76"/>
      <c r="D842" s="47"/>
      <c r="E842" s="47"/>
      <c r="F842" s="47"/>
    </row>
    <row r="843" spans="2:6" ht="15">
      <c r="B843" s="47"/>
      <c r="C843" s="76"/>
      <c r="D843" s="47"/>
      <c r="E843" s="47"/>
      <c r="F843" s="47"/>
    </row>
    <row r="844" spans="2:6" ht="15">
      <c r="B844" s="47"/>
      <c r="C844" s="76"/>
      <c r="D844" s="47"/>
      <c r="E844" s="47"/>
      <c r="F844" s="47"/>
    </row>
    <row r="845" spans="2:6" ht="15">
      <c r="B845" s="47"/>
      <c r="C845" s="76"/>
      <c r="D845" s="47"/>
      <c r="E845" s="47"/>
      <c r="F845" s="47"/>
    </row>
    <row r="846" spans="2:6" ht="15">
      <c r="B846" s="47"/>
      <c r="C846" s="76"/>
      <c r="D846" s="47"/>
      <c r="E846" s="47"/>
      <c r="F846" s="47"/>
    </row>
    <row r="847" spans="2:6" ht="15">
      <c r="B847" s="47"/>
      <c r="C847" s="76"/>
      <c r="D847" s="47"/>
      <c r="E847" s="47"/>
      <c r="F847" s="47"/>
    </row>
    <row r="848" spans="2:6" ht="15">
      <c r="B848" s="47"/>
      <c r="C848" s="76"/>
      <c r="D848" s="47"/>
      <c r="E848" s="47"/>
      <c r="F848" s="47"/>
    </row>
    <row r="849" spans="2:6" ht="15">
      <c r="B849" s="47"/>
      <c r="C849" s="76"/>
      <c r="D849" s="47"/>
      <c r="E849" s="47"/>
      <c r="F849" s="47"/>
    </row>
    <row r="850" spans="2:6" ht="15">
      <c r="B850" s="47"/>
      <c r="C850" s="76"/>
      <c r="D850" s="47"/>
      <c r="E850" s="47"/>
      <c r="F850" s="47"/>
    </row>
    <row r="851" spans="2:6" ht="15">
      <c r="B851" s="47"/>
      <c r="C851" s="76"/>
      <c r="D851" s="47"/>
      <c r="E851" s="47"/>
      <c r="F851" s="47"/>
    </row>
    <row r="852" spans="2:6" ht="15">
      <c r="B852" s="47"/>
      <c r="C852" s="76"/>
      <c r="D852" s="47"/>
      <c r="E852" s="47"/>
      <c r="F852" s="47"/>
    </row>
    <row r="853" spans="2:6" ht="15">
      <c r="B853" s="47"/>
      <c r="C853" s="76"/>
      <c r="D853" s="47"/>
      <c r="E853" s="47"/>
      <c r="F853" s="47"/>
    </row>
    <row r="854" spans="2:6" ht="15">
      <c r="B854" s="47"/>
      <c r="C854" s="76"/>
      <c r="D854" s="47"/>
      <c r="E854" s="47"/>
      <c r="F854" s="47"/>
    </row>
    <row r="855" spans="2:6" ht="15">
      <c r="B855" s="47"/>
      <c r="C855" s="76"/>
      <c r="D855" s="47"/>
      <c r="E855" s="47"/>
      <c r="F855" s="47"/>
    </row>
    <row r="856" spans="2:6" ht="15">
      <c r="B856" s="47"/>
      <c r="C856" s="76"/>
      <c r="D856" s="47"/>
      <c r="E856" s="47"/>
      <c r="F856" s="47"/>
    </row>
    <row r="857" spans="2:6" ht="15">
      <c r="B857" s="47"/>
      <c r="C857" s="76"/>
      <c r="D857" s="47"/>
      <c r="E857" s="47"/>
      <c r="F857" s="47"/>
    </row>
    <row r="858" spans="2:6" ht="15">
      <c r="B858" s="47"/>
      <c r="C858" s="76"/>
      <c r="D858" s="47"/>
      <c r="E858" s="47"/>
      <c r="F858" s="47"/>
    </row>
    <row r="859" spans="2:6" ht="15">
      <c r="B859" s="47"/>
      <c r="C859" s="76"/>
      <c r="D859" s="47"/>
      <c r="E859" s="47"/>
      <c r="F859" s="47"/>
    </row>
    <row r="860" spans="2:6" ht="15">
      <c r="B860" s="47"/>
      <c r="C860" s="76"/>
      <c r="D860" s="47"/>
      <c r="E860" s="47"/>
      <c r="F860" s="47"/>
    </row>
    <row r="861" spans="2:6" ht="15">
      <c r="B861" s="47"/>
      <c r="C861" s="76"/>
      <c r="D861" s="47"/>
      <c r="E861" s="47"/>
      <c r="F861" s="47"/>
    </row>
    <row r="862" spans="2:6" ht="15">
      <c r="B862" s="47"/>
      <c r="C862" s="76"/>
      <c r="D862" s="47"/>
      <c r="E862" s="47"/>
      <c r="F862" s="47"/>
    </row>
    <row r="863" spans="2:6" ht="15">
      <c r="B863" s="47"/>
      <c r="C863" s="76"/>
      <c r="D863" s="47"/>
      <c r="E863" s="47"/>
      <c r="F863" s="47"/>
    </row>
    <row r="864" spans="2:6" ht="15">
      <c r="B864" s="47"/>
      <c r="C864" s="76"/>
      <c r="D864" s="47"/>
      <c r="E864" s="47"/>
      <c r="F864" s="47"/>
    </row>
    <row r="865" spans="2:6" ht="15">
      <c r="B865" s="47"/>
      <c r="C865" s="76"/>
      <c r="D865" s="47"/>
      <c r="E865" s="47"/>
      <c r="F865" s="47"/>
    </row>
    <row r="866" spans="2:6" ht="15">
      <c r="B866" s="47"/>
      <c r="C866" s="76"/>
      <c r="D866" s="47"/>
      <c r="E866" s="47"/>
      <c r="F866" s="47"/>
    </row>
    <row r="867" spans="2:6" ht="15">
      <c r="B867" s="47"/>
      <c r="C867" s="76"/>
      <c r="D867" s="47"/>
      <c r="E867" s="47"/>
      <c r="F867" s="47"/>
    </row>
    <row r="868" spans="2:6" ht="15">
      <c r="B868" s="47"/>
      <c r="C868" s="76"/>
      <c r="D868" s="47"/>
      <c r="E868" s="47"/>
      <c r="F868" s="47"/>
    </row>
    <row r="869" spans="2:6" ht="15">
      <c r="B869" s="47"/>
      <c r="C869" s="76"/>
      <c r="D869" s="47"/>
      <c r="E869" s="47"/>
      <c r="F869" s="47"/>
    </row>
    <row r="870" spans="2:6" ht="15">
      <c r="B870" s="47"/>
      <c r="C870" s="76"/>
      <c r="D870" s="47"/>
      <c r="E870" s="47"/>
      <c r="F870" s="47"/>
    </row>
    <row r="871" spans="2:6" ht="15">
      <c r="B871" s="47"/>
      <c r="C871" s="76"/>
      <c r="D871" s="47"/>
      <c r="E871" s="47"/>
      <c r="F871" s="47"/>
    </row>
    <row r="872" spans="2:6" ht="15">
      <c r="B872" s="47"/>
      <c r="C872" s="76"/>
      <c r="D872" s="47"/>
      <c r="E872" s="47"/>
      <c r="F872" s="47"/>
    </row>
    <row r="873" spans="2:6" ht="15">
      <c r="B873" s="47"/>
      <c r="C873" s="76"/>
      <c r="D873" s="47"/>
      <c r="E873" s="47"/>
      <c r="F873" s="47"/>
    </row>
    <row r="874" spans="2:6" ht="15">
      <c r="B874" s="47"/>
      <c r="C874" s="76"/>
      <c r="D874" s="47"/>
      <c r="E874" s="47"/>
      <c r="F874" s="47"/>
    </row>
    <row r="875" spans="2:6" ht="15">
      <c r="B875" s="47"/>
      <c r="C875" s="76"/>
      <c r="D875" s="47"/>
      <c r="E875" s="47"/>
      <c r="F875" s="47"/>
    </row>
    <row r="876" spans="2:6" ht="15">
      <c r="B876" s="47"/>
      <c r="C876" s="76"/>
      <c r="D876" s="47"/>
      <c r="E876" s="47"/>
      <c r="F876" s="47"/>
    </row>
    <row r="877" spans="2:6" ht="15">
      <c r="B877" s="47"/>
      <c r="C877" s="76"/>
      <c r="D877" s="47"/>
      <c r="E877" s="47"/>
      <c r="F877" s="47"/>
    </row>
    <row r="878" spans="2:6" ht="15">
      <c r="B878" s="47"/>
      <c r="C878" s="76"/>
      <c r="D878" s="47"/>
      <c r="E878" s="47"/>
      <c r="F878" s="47"/>
    </row>
    <row r="879" spans="2:6" ht="15">
      <c r="B879" s="47"/>
      <c r="C879" s="76"/>
      <c r="D879" s="47"/>
      <c r="E879" s="47"/>
      <c r="F879" s="47"/>
    </row>
    <row r="880" spans="2:6" ht="15">
      <c r="B880" s="47"/>
      <c r="C880" s="76"/>
      <c r="D880" s="47"/>
      <c r="E880" s="47"/>
      <c r="F880" s="47"/>
    </row>
    <row r="881" spans="2:6" ht="15">
      <c r="B881" s="47"/>
      <c r="C881" s="76"/>
      <c r="D881" s="47"/>
      <c r="E881" s="47"/>
      <c r="F881" s="47"/>
    </row>
    <row r="882" spans="2:6" ht="15">
      <c r="B882" s="47"/>
      <c r="C882" s="76"/>
      <c r="D882" s="47"/>
      <c r="E882" s="47"/>
      <c r="F882" s="47"/>
    </row>
    <row r="883" spans="2:6" ht="15">
      <c r="B883" s="47"/>
      <c r="C883" s="76"/>
      <c r="D883" s="47"/>
      <c r="E883" s="47"/>
      <c r="F883" s="47"/>
    </row>
    <row r="884" spans="2:6" ht="15">
      <c r="B884" s="47"/>
      <c r="C884" s="76"/>
      <c r="D884" s="47"/>
      <c r="E884" s="47"/>
      <c r="F884" s="47"/>
    </row>
    <row r="885" spans="2:6" ht="15">
      <c r="B885" s="47"/>
      <c r="C885" s="76"/>
      <c r="D885" s="47"/>
      <c r="E885" s="47"/>
      <c r="F885" s="47"/>
    </row>
    <row r="886" spans="2:6" ht="15">
      <c r="B886" s="47"/>
      <c r="C886" s="76"/>
      <c r="D886" s="47"/>
      <c r="E886" s="47"/>
      <c r="F886" s="47"/>
    </row>
    <row r="887" spans="2:6" ht="15">
      <c r="B887" s="47"/>
      <c r="C887" s="76"/>
      <c r="D887" s="47"/>
      <c r="E887" s="47"/>
      <c r="F887" s="47"/>
    </row>
    <row r="888" spans="2:6" ht="15">
      <c r="B888" s="47"/>
      <c r="C888" s="76"/>
      <c r="D888" s="47"/>
      <c r="E888" s="47"/>
      <c r="F888" s="47"/>
    </row>
    <row r="889" spans="2:6" ht="15">
      <c r="B889" s="47"/>
      <c r="C889" s="76"/>
      <c r="D889" s="47"/>
      <c r="E889" s="47"/>
      <c r="F889" s="47"/>
    </row>
    <row r="890" spans="2:6" ht="15">
      <c r="B890" s="47"/>
      <c r="C890" s="76"/>
      <c r="D890" s="47"/>
      <c r="E890" s="47"/>
      <c r="F890" s="47"/>
    </row>
    <row r="891" spans="2:6" ht="15">
      <c r="B891" s="47"/>
      <c r="C891" s="76"/>
      <c r="D891" s="47"/>
      <c r="E891" s="47"/>
      <c r="F891" s="47"/>
    </row>
    <row r="892" spans="2:6" ht="15">
      <c r="B892" s="47"/>
      <c r="C892" s="76"/>
      <c r="D892" s="47"/>
      <c r="E892" s="47"/>
      <c r="F892" s="47"/>
    </row>
    <row r="893" spans="2:6" ht="15">
      <c r="B893" s="47"/>
      <c r="C893" s="76"/>
      <c r="D893" s="47"/>
      <c r="E893" s="47"/>
      <c r="F893" s="47"/>
    </row>
    <row r="894" spans="2:6" ht="15">
      <c r="B894" s="47"/>
      <c r="C894" s="76"/>
      <c r="D894" s="47"/>
      <c r="E894" s="47"/>
      <c r="F894" s="47"/>
    </row>
    <row r="895" spans="2:6" ht="15">
      <c r="B895" s="47"/>
      <c r="C895" s="76"/>
      <c r="D895" s="47"/>
      <c r="E895" s="47"/>
      <c r="F895" s="47"/>
    </row>
    <row r="896" spans="2:6" ht="15">
      <c r="B896" s="47"/>
      <c r="C896" s="76"/>
      <c r="D896" s="47"/>
      <c r="E896" s="47"/>
      <c r="F896" s="47"/>
    </row>
    <row r="897" spans="2:6" ht="15">
      <c r="B897" s="47"/>
      <c r="C897" s="76"/>
      <c r="D897" s="47"/>
      <c r="E897" s="47"/>
      <c r="F897" s="47"/>
    </row>
    <row r="898" spans="2:6" ht="15">
      <c r="B898" s="47"/>
      <c r="C898" s="76"/>
      <c r="D898" s="47"/>
      <c r="E898" s="47"/>
      <c r="F898" s="47"/>
    </row>
    <row r="899" spans="2:6" ht="15">
      <c r="B899" s="47"/>
      <c r="C899" s="76"/>
      <c r="D899" s="47"/>
      <c r="E899" s="47"/>
      <c r="F899" s="47"/>
    </row>
    <row r="900" spans="2:6" ht="15">
      <c r="B900" s="47"/>
      <c r="C900" s="76"/>
      <c r="D900" s="47"/>
      <c r="E900" s="47"/>
      <c r="F900" s="47"/>
    </row>
    <row r="901" spans="2:6" ht="15">
      <c r="B901" s="47"/>
      <c r="C901" s="76"/>
      <c r="D901" s="47"/>
      <c r="E901" s="47"/>
      <c r="F901" s="47"/>
    </row>
    <row r="902" spans="2:6" ht="15">
      <c r="B902" s="47"/>
      <c r="C902" s="76"/>
      <c r="D902" s="47"/>
      <c r="E902" s="47"/>
      <c r="F902" s="47"/>
    </row>
    <row r="903" spans="2:6" ht="15">
      <c r="B903" s="47"/>
      <c r="C903" s="76"/>
      <c r="D903" s="47"/>
      <c r="E903" s="47"/>
      <c r="F903" s="47"/>
    </row>
    <row r="904" spans="2:6" ht="15">
      <c r="B904" s="47"/>
      <c r="C904" s="76"/>
      <c r="D904" s="47"/>
      <c r="E904" s="47"/>
      <c r="F904" s="47"/>
    </row>
    <row r="905" spans="2:6" ht="15">
      <c r="B905" s="47"/>
      <c r="C905" s="76"/>
      <c r="D905" s="47"/>
      <c r="E905" s="47"/>
      <c r="F905" s="47"/>
    </row>
    <row r="906" spans="2:6" ht="15">
      <c r="B906" s="47"/>
      <c r="C906" s="76"/>
      <c r="D906" s="47"/>
      <c r="E906" s="47"/>
      <c r="F906" s="47"/>
    </row>
    <row r="907" spans="2:6" ht="15">
      <c r="B907" s="47"/>
      <c r="C907" s="76"/>
      <c r="D907" s="47"/>
      <c r="E907" s="47"/>
      <c r="F907" s="47"/>
    </row>
    <row r="908" spans="2:6" ht="15">
      <c r="B908" s="47"/>
      <c r="C908" s="76"/>
      <c r="D908" s="47"/>
      <c r="E908" s="47"/>
      <c r="F908" s="47"/>
    </row>
    <row r="909" spans="2:6" ht="15">
      <c r="B909" s="47"/>
      <c r="C909" s="76"/>
      <c r="D909" s="47"/>
      <c r="E909" s="47"/>
      <c r="F909" s="47"/>
    </row>
    <row r="910" spans="2:6" ht="15">
      <c r="B910" s="47"/>
      <c r="C910" s="76"/>
      <c r="D910" s="47"/>
      <c r="E910" s="47"/>
      <c r="F910" s="47"/>
    </row>
    <row r="911" spans="2:6" ht="15">
      <c r="B911" s="47"/>
      <c r="C911" s="76"/>
      <c r="D911" s="47"/>
      <c r="E911" s="47"/>
      <c r="F911" s="47"/>
    </row>
    <row r="912" spans="2:6" ht="15">
      <c r="B912" s="47"/>
      <c r="C912" s="76"/>
      <c r="D912" s="47"/>
      <c r="E912" s="47"/>
      <c r="F912" s="47"/>
    </row>
    <row r="913" spans="2:6" ht="15">
      <c r="B913" s="47"/>
      <c r="C913" s="76"/>
      <c r="D913" s="47"/>
      <c r="E913" s="47"/>
      <c r="F913" s="47"/>
    </row>
    <row r="914" spans="2:6" ht="15">
      <c r="B914" s="47"/>
      <c r="C914" s="76"/>
      <c r="D914" s="47"/>
      <c r="E914" s="47"/>
      <c r="F914" s="47"/>
    </row>
    <row r="915" spans="2:6" ht="15">
      <c r="B915" s="47"/>
      <c r="C915" s="76"/>
      <c r="D915" s="47"/>
      <c r="E915" s="47"/>
      <c r="F915" s="47"/>
    </row>
    <row r="916" spans="2:6" ht="15">
      <c r="B916" s="47"/>
      <c r="C916" s="76"/>
      <c r="D916" s="47"/>
      <c r="E916" s="47"/>
      <c r="F916" s="47"/>
    </row>
    <row r="917" spans="2:6" ht="15">
      <c r="B917" s="47"/>
      <c r="C917" s="76"/>
      <c r="D917" s="47"/>
      <c r="E917" s="47"/>
      <c r="F917" s="47"/>
    </row>
    <row r="918" spans="2:6" ht="15">
      <c r="B918" s="47"/>
      <c r="C918" s="76"/>
      <c r="D918" s="47"/>
      <c r="E918" s="47"/>
      <c r="F918" s="47"/>
    </row>
    <row r="919" spans="2:6" ht="15">
      <c r="B919" s="47"/>
      <c r="C919" s="76"/>
      <c r="D919" s="47"/>
      <c r="E919" s="47"/>
      <c r="F919" s="47"/>
    </row>
    <row r="920" spans="2:6" ht="15">
      <c r="B920" s="47"/>
      <c r="C920" s="76"/>
      <c r="D920" s="47"/>
      <c r="E920" s="47"/>
      <c r="F920" s="47"/>
    </row>
    <row r="921" spans="2:6" ht="15">
      <c r="B921" s="47"/>
      <c r="C921" s="76"/>
      <c r="D921" s="47"/>
      <c r="E921" s="47"/>
      <c r="F921" s="47"/>
    </row>
    <row r="922" spans="2:6" ht="15">
      <c r="B922" s="47"/>
      <c r="C922" s="76"/>
      <c r="D922" s="47"/>
      <c r="E922" s="47"/>
      <c r="F922" s="47"/>
    </row>
    <row r="923" spans="2:6" ht="15">
      <c r="B923" s="47"/>
      <c r="C923" s="76"/>
      <c r="D923" s="47"/>
      <c r="E923" s="47"/>
      <c r="F923" s="47"/>
    </row>
    <row r="924" spans="2:6" ht="15">
      <c r="B924" s="47"/>
      <c r="C924" s="76"/>
      <c r="D924" s="47"/>
      <c r="E924" s="47"/>
      <c r="F924" s="47"/>
    </row>
    <row r="925" spans="2:6" ht="15">
      <c r="B925" s="47"/>
      <c r="C925" s="76"/>
      <c r="D925" s="47"/>
      <c r="E925" s="47"/>
      <c r="F925" s="47"/>
    </row>
    <row r="926" spans="2:6" ht="15">
      <c r="B926" s="47"/>
      <c r="C926" s="76"/>
      <c r="D926" s="47"/>
      <c r="E926" s="47"/>
      <c r="F926" s="47"/>
    </row>
    <row r="927" spans="2:6" ht="15">
      <c r="B927" s="47"/>
      <c r="C927" s="76"/>
      <c r="D927" s="47"/>
      <c r="E927" s="47"/>
      <c r="F927" s="47"/>
    </row>
    <row r="928" spans="2:6" ht="15">
      <c r="B928" s="47"/>
      <c r="C928" s="76"/>
      <c r="D928" s="47"/>
      <c r="E928" s="47"/>
      <c r="F928" s="47"/>
    </row>
    <row r="929" spans="2:6" ht="15">
      <c r="B929" s="47"/>
      <c r="C929" s="76"/>
      <c r="D929" s="47"/>
      <c r="E929" s="47"/>
      <c r="F929" s="47"/>
    </row>
    <row r="930" spans="2:6" ht="15">
      <c r="B930" s="47"/>
      <c r="C930" s="76"/>
      <c r="D930" s="47"/>
      <c r="E930" s="47"/>
      <c r="F930" s="47"/>
    </row>
    <row r="931" spans="2:6" ht="15">
      <c r="B931" s="47"/>
      <c r="C931" s="76"/>
      <c r="D931" s="47"/>
      <c r="E931" s="47"/>
      <c r="F931" s="47"/>
    </row>
    <row r="932" spans="2:6" ht="15">
      <c r="B932" s="47"/>
      <c r="C932" s="76"/>
      <c r="D932" s="47"/>
      <c r="E932" s="47"/>
      <c r="F932" s="47"/>
    </row>
    <row r="933" spans="2:6" ht="15">
      <c r="B933" s="47"/>
      <c r="C933" s="76"/>
      <c r="D933" s="47"/>
      <c r="E933" s="47"/>
      <c r="F933" s="47"/>
    </row>
    <row r="934" spans="2:6" ht="15">
      <c r="B934" s="47"/>
      <c r="C934" s="76"/>
      <c r="D934" s="47"/>
      <c r="E934" s="47"/>
      <c r="F934" s="47"/>
    </row>
    <row r="935" spans="2:6" ht="15">
      <c r="B935" s="47"/>
      <c r="C935" s="76"/>
      <c r="D935" s="47"/>
      <c r="E935" s="47"/>
      <c r="F935" s="47"/>
    </row>
    <row r="936" spans="2:6" ht="15">
      <c r="B936" s="47"/>
      <c r="C936" s="76"/>
      <c r="D936" s="47"/>
      <c r="E936" s="47"/>
      <c r="F936" s="47"/>
    </row>
    <row r="937" spans="2:6" ht="15">
      <c r="B937" s="47"/>
      <c r="C937" s="76"/>
      <c r="D937" s="47"/>
      <c r="E937" s="47"/>
      <c r="F937" s="47"/>
    </row>
    <row r="938" spans="2:6" ht="15">
      <c r="B938" s="47"/>
      <c r="C938" s="76"/>
      <c r="D938" s="47"/>
      <c r="E938" s="47"/>
      <c r="F938" s="47"/>
    </row>
    <row r="939" spans="2:6" ht="15">
      <c r="B939" s="47"/>
      <c r="C939" s="76"/>
      <c r="D939" s="47"/>
      <c r="E939" s="47"/>
      <c r="F939" s="47"/>
    </row>
    <row r="940" spans="2:6" ht="15">
      <c r="B940" s="47"/>
      <c r="C940" s="76"/>
      <c r="D940" s="47"/>
      <c r="E940" s="47"/>
      <c r="F940" s="47"/>
    </row>
    <row r="941" spans="2:6" ht="15">
      <c r="B941" s="47"/>
      <c r="C941" s="76"/>
      <c r="D941" s="47"/>
      <c r="E941" s="47"/>
      <c r="F941" s="47"/>
    </row>
    <row r="942" spans="2:6" ht="15">
      <c r="B942" s="47"/>
      <c r="C942" s="76"/>
      <c r="D942" s="47"/>
      <c r="E942" s="47"/>
      <c r="F942" s="47"/>
    </row>
    <row r="943" spans="2:6" ht="15">
      <c r="B943" s="47"/>
      <c r="C943" s="76"/>
      <c r="D943" s="47"/>
      <c r="E943" s="47"/>
      <c r="F943" s="47"/>
    </row>
    <row r="944" spans="2:6" ht="15">
      <c r="B944" s="47"/>
      <c r="C944" s="76"/>
      <c r="D944" s="47"/>
      <c r="E944" s="47"/>
      <c r="F944" s="47"/>
    </row>
    <row r="945" spans="2:6" ht="15">
      <c r="B945" s="47"/>
      <c r="C945" s="76"/>
      <c r="D945" s="47"/>
      <c r="E945" s="47"/>
      <c r="F945" s="47"/>
    </row>
    <row r="946" spans="2:6" ht="15">
      <c r="B946" s="47"/>
      <c r="C946" s="76"/>
      <c r="D946" s="47"/>
      <c r="E946" s="47"/>
      <c r="F946" s="47"/>
    </row>
    <row r="947" spans="2:6" ht="15">
      <c r="B947" s="47"/>
      <c r="C947" s="76"/>
      <c r="D947" s="47"/>
      <c r="E947" s="47"/>
      <c r="F947" s="47"/>
    </row>
    <row r="948" spans="2:6" ht="15">
      <c r="B948" s="47"/>
      <c r="C948" s="76"/>
      <c r="D948" s="47"/>
      <c r="E948" s="47"/>
      <c r="F948" s="47"/>
    </row>
    <row r="949" spans="2:6" ht="15">
      <c r="B949" s="47"/>
      <c r="C949" s="76"/>
      <c r="D949" s="47"/>
      <c r="E949" s="47"/>
      <c r="F949" s="47"/>
    </row>
    <row r="950" spans="2:6" ht="15">
      <c r="B950" s="47"/>
      <c r="C950" s="76"/>
      <c r="D950" s="47"/>
      <c r="E950" s="47"/>
      <c r="F950" s="47"/>
    </row>
    <row r="951" spans="2:6" ht="15">
      <c r="B951" s="47"/>
      <c r="C951" s="76"/>
      <c r="D951" s="47"/>
      <c r="E951" s="47"/>
      <c r="F951" s="47"/>
    </row>
    <row r="952" spans="2:6" ht="15">
      <c r="B952" s="47"/>
      <c r="C952" s="76"/>
      <c r="D952" s="47"/>
      <c r="E952" s="47"/>
      <c r="F952" s="47"/>
    </row>
    <row r="953" spans="2:6" ht="15">
      <c r="B953" s="47"/>
      <c r="C953" s="76"/>
      <c r="D953" s="47"/>
      <c r="E953" s="47"/>
      <c r="F953" s="47"/>
    </row>
    <row r="954" spans="2:6" ht="15">
      <c r="B954" s="47"/>
      <c r="C954" s="76"/>
      <c r="D954" s="47"/>
      <c r="E954" s="47"/>
      <c r="F954" s="47"/>
    </row>
    <row r="955" spans="2:6" ht="15">
      <c r="B955" s="47"/>
      <c r="C955" s="76"/>
      <c r="D955" s="47"/>
      <c r="E955" s="47"/>
      <c r="F955" s="47"/>
    </row>
    <row r="956" spans="2:6" ht="15">
      <c r="B956" s="47"/>
      <c r="C956" s="76"/>
      <c r="D956" s="47"/>
      <c r="E956" s="47"/>
      <c r="F956" s="47"/>
    </row>
    <row r="957" spans="2:6" ht="15">
      <c r="B957" s="47"/>
      <c r="C957" s="76"/>
      <c r="D957" s="47"/>
      <c r="E957" s="47"/>
      <c r="F957" s="47"/>
    </row>
    <row r="958" spans="2:6" ht="15">
      <c r="B958" s="47"/>
      <c r="C958" s="76"/>
      <c r="D958" s="47"/>
      <c r="E958" s="47"/>
      <c r="F958" s="47"/>
    </row>
    <row r="959" spans="2:6" ht="15">
      <c r="B959" s="47"/>
      <c r="C959" s="76"/>
      <c r="D959" s="47"/>
      <c r="E959" s="47"/>
      <c r="F959" s="47"/>
    </row>
    <row r="960" spans="2:6" ht="15">
      <c r="B960" s="47"/>
      <c r="C960" s="76"/>
      <c r="D960" s="47"/>
      <c r="E960" s="47"/>
      <c r="F960" s="47"/>
    </row>
    <row r="961" spans="2:6" ht="15">
      <c r="B961" s="47"/>
      <c r="C961" s="76"/>
      <c r="D961" s="47"/>
      <c r="E961" s="47"/>
      <c r="F961" s="47"/>
    </row>
    <row r="962" spans="2:6" ht="15">
      <c r="B962" s="47"/>
      <c r="C962" s="76"/>
      <c r="D962" s="47"/>
      <c r="E962" s="47"/>
      <c r="F962" s="47"/>
    </row>
    <row r="963" spans="2:6" ht="15">
      <c r="B963" s="47"/>
      <c r="C963" s="76"/>
      <c r="D963" s="47"/>
      <c r="E963" s="47"/>
      <c r="F963" s="47"/>
    </row>
    <row r="964" spans="2:6" ht="15">
      <c r="B964" s="47"/>
      <c r="C964" s="76"/>
      <c r="D964" s="47"/>
      <c r="E964" s="47"/>
      <c r="F964" s="47"/>
    </row>
    <row r="965" spans="2:6" ht="15">
      <c r="B965" s="47"/>
      <c r="C965" s="76"/>
      <c r="D965" s="47"/>
      <c r="E965" s="47"/>
      <c r="F965" s="47"/>
    </row>
    <row r="966" spans="2:6" ht="15">
      <c r="B966" s="47"/>
      <c r="C966" s="76"/>
      <c r="D966" s="47"/>
      <c r="E966" s="47"/>
      <c r="F966" s="47"/>
    </row>
    <row r="967" spans="2:6" ht="15">
      <c r="B967" s="47"/>
      <c r="C967" s="76"/>
      <c r="D967" s="47"/>
      <c r="E967" s="47"/>
      <c r="F967" s="47"/>
    </row>
    <row r="968" spans="2:6" ht="15">
      <c r="B968" s="47"/>
      <c r="C968" s="76"/>
      <c r="D968" s="47"/>
      <c r="E968" s="47"/>
      <c r="F968" s="47"/>
    </row>
    <row r="969" spans="2:6" ht="15">
      <c r="B969" s="47"/>
      <c r="C969" s="76"/>
      <c r="D969" s="47"/>
      <c r="E969" s="47"/>
      <c r="F969" s="47"/>
    </row>
    <row r="970" spans="2:6" ht="15">
      <c r="B970" s="47"/>
      <c r="C970" s="76"/>
      <c r="D970" s="47"/>
      <c r="E970" s="47"/>
      <c r="F970" s="47"/>
    </row>
    <row r="971" spans="2:6" ht="15">
      <c r="B971" s="47"/>
      <c r="C971" s="76"/>
      <c r="D971" s="47"/>
      <c r="E971" s="47"/>
      <c r="F971" s="47"/>
    </row>
    <row r="972" spans="2:6" ht="15">
      <c r="B972" s="47"/>
      <c r="C972" s="76"/>
      <c r="D972" s="47"/>
      <c r="E972" s="47"/>
      <c r="F972" s="47"/>
    </row>
    <row r="973" spans="2:6" ht="15">
      <c r="B973" s="47"/>
      <c r="C973" s="76"/>
      <c r="D973" s="47"/>
      <c r="E973" s="47"/>
      <c r="F973" s="47"/>
    </row>
    <row r="974" spans="2:6" ht="15">
      <c r="B974" s="47"/>
      <c r="C974" s="76"/>
      <c r="D974" s="47"/>
      <c r="E974" s="47"/>
      <c r="F974" s="47"/>
    </row>
    <row r="975" spans="2:6" ht="15">
      <c r="B975" s="47"/>
      <c r="C975" s="76"/>
      <c r="D975" s="47"/>
      <c r="E975" s="47"/>
      <c r="F975" s="47"/>
    </row>
    <row r="976" spans="2:6" ht="15">
      <c r="B976" s="47"/>
      <c r="C976" s="76"/>
      <c r="D976" s="47"/>
      <c r="E976" s="47"/>
      <c r="F976" s="47"/>
    </row>
    <row r="977" spans="2:6" ht="15">
      <c r="B977" s="47"/>
      <c r="C977" s="76"/>
      <c r="D977" s="47"/>
      <c r="E977" s="47"/>
      <c r="F977" s="47"/>
    </row>
    <row r="978" spans="2:6" ht="15">
      <c r="B978" s="47"/>
      <c r="C978" s="76"/>
      <c r="D978" s="47"/>
      <c r="E978" s="47"/>
      <c r="F978" s="47"/>
    </row>
    <row r="979" spans="2:6" ht="15">
      <c r="B979" s="47"/>
      <c r="C979" s="76"/>
      <c r="D979" s="47"/>
      <c r="E979" s="47"/>
      <c r="F979" s="47"/>
    </row>
    <row r="980" spans="2:6" ht="15">
      <c r="B980" s="47"/>
      <c r="C980" s="76"/>
      <c r="D980" s="47"/>
      <c r="E980" s="47"/>
      <c r="F980" s="47"/>
    </row>
    <row r="981" spans="2:6" ht="15">
      <c r="B981" s="47"/>
      <c r="C981" s="76"/>
      <c r="D981" s="47"/>
      <c r="E981" s="47"/>
      <c r="F981" s="47"/>
    </row>
    <row r="982" spans="2:6" ht="15">
      <c r="B982" s="47"/>
      <c r="C982" s="76"/>
      <c r="D982" s="47"/>
      <c r="E982" s="47"/>
      <c r="F982" s="47"/>
    </row>
    <row r="983" spans="2:6" ht="15">
      <c r="B983" s="47"/>
      <c r="C983" s="76"/>
      <c r="D983" s="47"/>
      <c r="E983" s="47"/>
      <c r="F983" s="47"/>
    </row>
    <row r="984" spans="2:6" ht="15">
      <c r="B984" s="47"/>
      <c r="C984" s="76"/>
      <c r="D984" s="47"/>
      <c r="E984" s="47"/>
      <c r="F984" s="47"/>
    </row>
    <row r="985" spans="2:6" ht="15">
      <c r="B985" s="47"/>
      <c r="C985" s="76"/>
      <c r="D985" s="47"/>
      <c r="E985" s="47"/>
      <c r="F985" s="47"/>
    </row>
    <row r="986" spans="2:6" ht="15">
      <c r="B986" s="47"/>
      <c r="C986" s="76"/>
      <c r="D986" s="47"/>
      <c r="E986" s="47"/>
      <c r="F986" s="47"/>
    </row>
    <row r="987" spans="2:6" ht="15">
      <c r="B987" s="47"/>
      <c r="C987" s="76"/>
      <c r="D987" s="47"/>
      <c r="E987" s="47"/>
      <c r="F987" s="47"/>
    </row>
    <row r="988" spans="2:6" ht="15">
      <c r="B988" s="47"/>
      <c r="C988" s="76"/>
      <c r="D988" s="47"/>
      <c r="E988" s="47"/>
      <c r="F988" s="47"/>
    </row>
    <row r="989" spans="2:6" ht="15">
      <c r="B989" s="47"/>
      <c r="C989" s="76"/>
      <c r="D989" s="47"/>
      <c r="E989" s="47"/>
      <c r="F989" s="47"/>
    </row>
    <row r="990" spans="2:6" ht="15">
      <c r="B990" s="47"/>
      <c r="C990" s="76"/>
      <c r="D990" s="47"/>
      <c r="E990" s="47"/>
      <c r="F990" s="47"/>
    </row>
    <row r="991" spans="2:6" ht="15">
      <c r="B991" s="47"/>
      <c r="C991" s="76"/>
      <c r="D991" s="47"/>
      <c r="E991" s="47"/>
      <c r="F991" s="47"/>
    </row>
    <row r="992" spans="2:6" ht="15">
      <c r="B992" s="47"/>
      <c r="C992" s="76"/>
      <c r="D992" s="47"/>
      <c r="E992" s="47"/>
      <c r="F992" s="47"/>
    </row>
    <row r="993" spans="2:6" ht="15">
      <c r="B993" s="47"/>
      <c r="C993" s="76"/>
      <c r="D993" s="47"/>
      <c r="E993" s="47"/>
      <c r="F993" s="47"/>
    </row>
    <row r="994" spans="2:6" ht="15">
      <c r="B994" s="47"/>
      <c r="C994" s="76"/>
      <c r="D994" s="47"/>
      <c r="E994" s="47"/>
      <c r="F994" s="47"/>
    </row>
    <row r="995" spans="2:6" ht="15">
      <c r="B995" s="47"/>
      <c r="C995" s="76"/>
      <c r="D995" s="47"/>
      <c r="E995" s="47"/>
      <c r="F995" s="47"/>
    </row>
    <row r="996" spans="2:6" ht="15">
      <c r="B996" s="47"/>
      <c r="C996" s="76"/>
      <c r="D996" s="47"/>
      <c r="E996" s="47"/>
      <c r="F996" s="47"/>
    </row>
    <row r="997" spans="2:6" ht="15">
      <c r="B997" s="47"/>
      <c r="C997" s="76"/>
      <c r="D997" s="47"/>
      <c r="E997" s="47"/>
      <c r="F997" s="47"/>
    </row>
    <row r="998" spans="2:6" ht="15">
      <c r="B998" s="47"/>
      <c r="C998" s="76"/>
      <c r="D998" s="47"/>
      <c r="E998" s="47"/>
      <c r="F998" s="47"/>
    </row>
    <row r="999" spans="2:6" ht="15">
      <c r="B999" s="47"/>
      <c r="C999" s="76"/>
      <c r="D999" s="47"/>
      <c r="E999" s="47"/>
      <c r="F999" s="47"/>
    </row>
    <row r="1000" spans="2:6" ht="15">
      <c r="B1000" s="47"/>
      <c r="C1000" s="76"/>
      <c r="D1000" s="47"/>
      <c r="E1000" s="47"/>
      <c r="F1000" s="47"/>
    </row>
    <row r="1001" spans="2:6" ht="15">
      <c r="B1001" s="47"/>
      <c r="C1001" s="76"/>
      <c r="D1001" s="47"/>
      <c r="E1001" s="47"/>
      <c r="F1001" s="47"/>
    </row>
    <row r="1002" spans="2:6" ht="15">
      <c r="B1002" s="47"/>
      <c r="C1002" s="76"/>
      <c r="D1002" s="47"/>
      <c r="E1002" s="47"/>
      <c r="F1002" s="47"/>
    </row>
    <row r="1003" spans="2:6" ht="15">
      <c r="B1003" s="47"/>
      <c r="C1003" s="76"/>
      <c r="D1003" s="47"/>
      <c r="E1003" s="47"/>
      <c r="F1003" s="47"/>
    </row>
    <row r="1004" spans="2:6" ht="15">
      <c r="B1004" s="47"/>
      <c r="C1004" s="76"/>
      <c r="D1004" s="47"/>
      <c r="E1004" s="47"/>
      <c r="F1004" s="47"/>
    </row>
    <row r="1005" spans="2:6" ht="15">
      <c r="B1005" s="47"/>
      <c r="C1005" s="76"/>
      <c r="D1005" s="47"/>
      <c r="E1005" s="47"/>
      <c r="F1005" s="47"/>
    </row>
    <row r="1006" spans="2:6" ht="15">
      <c r="B1006" s="47"/>
      <c r="C1006" s="76"/>
      <c r="D1006" s="47"/>
      <c r="E1006" s="47"/>
      <c r="F1006" s="47"/>
    </row>
    <row r="1007" spans="2:6" ht="15">
      <c r="B1007" s="47"/>
      <c r="C1007" s="76"/>
      <c r="D1007" s="47"/>
      <c r="E1007" s="47"/>
      <c r="F1007" s="47"/>
    </row>
    <row r="1008" spans="2:6" ht="15">
      <c r="B1008" s="47"/>
      <c r="C1008" s="76"/>
      <c r="D1008" s="47"/>
      <c r="E1008" s="47"/>
      <c r="F1008" s="47"/>
    </row>
    <row r="1009" spans="2:6" ht="15">
      <c r="B1009" s="47"/>
      <c r="C1009" s="76"/>
      <c r="D1009" s="47"/>
      <c r="E1009" s="47"/>
      <c r="F1009" s="47"/>
    </row>
    <row r="1010" spans="2:6" ht="15">
      <c r="B1010" s="47"/>
      <c r="C1010" s="76"/>
      <c r="D1010" s="47"/>
      <c r="E1010" s="47"/>
      <c r="F1010" s="47"/>
    </row>
    <row r="1011" spans="2:6" ht="15">
      <c r="B1011" s="47"/>
      <c r="C1011" s="76"/>
      <c r="D1011" s="47"/>
      <c r="E1011" s="47"/>
      <c r="F1011" s="47"/>
    </row>
    <row r="1012" spans="2:6" ht="15">
      <c r="B1012" s="47"/>
      <c r="C1012" s="76"/>
      <c r="D1012" s="47"/>
      <c r="E1012" s="47"/>
      <c r="F1012" s="47"/>
    </row>
    <row r="1013" spans="2:6" ht="15">
      <c r="B1013" s="47"/>
      <c r="C1013" s="76"/>
      <c r="D1013" s="47"/>
      <c r="E1013" s="47"/>
      <c r="F1013" s="47"/>
    </row>
    <row r="1014" spans="2:6" ht="15">
      <c r="B1014" s="47"/>
      <c r="C1014" s="76"/>
      <c r="D1014" s="47"/>
      <c r="E1014" s="47"/>
      <c r="F1014" s="47"/>
    </row>
    <row r="1015" spans="2:6" ht="15">
      <c r="B1015" s="47"/>
      <c r="C1015" s="76"/>
      <c r="D1015" s="47"/>
      <c r="E1015" s="47"/>
      <c r="F1015" s="47"/>
    </row>
    <row r="1016" spans="2:6" ht="15">
      <c r="B1016" s="47"/>
      <c r="C1016" s="76"/>
      <c r="D1016" s="47"/>
      <c r="E1016" s="47"/>
      <c r="F1016" s="47"/>
    </row>
    <row r="1017" spans="2:6" ht="15">
      <c r="B1017" s="47"/>
      <c r="C1017" s="76"/>
      <c r="D1017" s="47"/>
      <c r="E1017" s="47"/>
      <c r="F1017" s="47"/>
    </row>
    <row r="1018" spans="2:6" ht="15">
      <c r="B1018" s="47"/>
      <c r="C1018" s="76"/>
      <c r="D1018" s="47"/>
      <c r="E1018" s="47"/>
      <c r="F1018" s="47"/>
    </row>
    <row r="1019" spans="2:6" ht="15">
      <c r="B1019" s="47"/>
      <c r="C1019" s="76"/>
      <c r="D1019" s="47"/>
      <c r="E1019" s="47"/>
      <c r="F1019" s="47"/>
    </row>
    <row r="1020" spans="2:6" ht="15">
      <c r="B1020" s="47"/>
      <c r="C1020" s="76"/>
      <c r="D1020" s="47"/>
      <c r="E1020" s="47"/>
      <c r="F1020" s="47"/>
    </row>
    <row r="1021" spans="2:6" ht="15">
      <c r="B1021" s="47"/>
      <c r="C1021" s="76"/>
      <c r="D1021" s="47"/>
      <c r="E1021" s="47"/>
      <c r="F1021" s="47"/>
    </row>
    <row r="1022" spans="2:6" ht="15">
      <c r="B1022" s="47"/>
      <c r="C1022" s="76"/>
      <c r="D1022" s="47"/>
      <c r="E1022" s="47"/>
      <c r="F1022" s="47"/>
    </row>
    <row r="1023" spans="2:6" ht="15">
      <c r="B1023" s="47"/>
      <c r="C1023" s="76"/>
      <c r="D1023" s="47"/>
      <c r="E1023" s="47"/>
      <c r="F1023" s="47"/>
    </row>
    <row r="1024" spans="2:6" ht="15">
      <c r="B1024" s="47"/>
      <c r="C1024" s="76"/>
      <c r="D1024" s="47"/>
      <c r="E1024" s="47"/>
      <c r="F1024" s="47"/>
    </row>
    <row r="1025" spans="2:6" ht="15">
      <c r="B1025" s="47"/>
      <c r="C1025" s="76"/>
      <c r="D1025" s="47"/>
      <c r="E1025" s="47"/>
      <c r="F1025" s="47"/>
    </row>
    <row r="1026" spans="2:6" ht="15">
      <c r="B1026" s="47"/>
      <c r="C1026" s="76"/>
      <c r="D1026" s="47"/>
      <c r="E1026" s="47"/>
      <c r="F1026" s="47"/>
    </row>
    <row r="1027" spans="2:6" ht="15">
      <c r="B1027" s="47"/>
      <c r="C1027" s="76"/>
      <c r="D1027" s="47"/>
      <c r="E1027" s="47"/>
      <c r="F1027" s="47"/>
    </row>
    <row r="1028" spans="2:6" ht="15">
      <c r="B1028" s="47"/>
      <c r="C1028" s="76"/>
      <c r="D1028" s="47"/>
      <c r="E1028" s="47"/>
      <c r="F1028" s="47"/>
    </row>
    <row r="1029" spans="2:6" ht="15">
      <c r="B1029" s="47"/>
      <c r="C1029" s="76"/>
      <c r="D1029" s="47"/>
      <c r="E1029" s="47"/>
      <c r="F1029" s="47"/>
    </row>
    <row r="1030" spans="2:6" ht="15">
      <c r="B1030" s="47"/>
      <c r="C1030" s="76"/>
      <c r="D1030" s="47"/>
      <c r="E1030" s="47"/>
      <c r="F1030" s="47"/>
    </row>
    <row r="1031" spans="2:6" ht="15">
      <c r="B1031" s="47"/>
      <c r="C1031" s="76"/>
      <c r="D1031" s="47"/>
      <c r="E1031" s="47"/>
      <c r="F1031" s="47"/>
    </row>
    <row r="1032" spans="2:6" ht="15">
      <c r="B1032" s="47"/>
      <c r="C1032" s="76"/>
      <c r="D1032" s="47"/>
      <c r="E1032" s="47"/>
      <c r="F1032" s="47"/>
    </row>
    <row r="1033" spans="2:6" ht="15">
      <c r="B1033" s="47"/>
      <c r="C1033" s="76"/>
      <c r="D1033" s="47"/>
      <c r="E1033" s="47"/>
      <c r="F1033" s="47"/>
    </row>
    <row r="1034" spans="2:6" ht="15">
      <c r="B1034" s="47"/>
      <c r="C1034" s="76"/>
      <c r="D1034" s="47"/>
      <c r="E1034" s="47"/>
      <c r="F1034" s="47"/>
    </row>
    <row r="1035" spans="2:6" ht="15">
      <c r="B1035" s="47"/>
      <c r="C1035" s="76"/>
      <c r="D1035" s="47"/>
      <c r="E1035" s="47"/>
      <c r="F1035" s="47"/>
    </row>
    <row r="1036" spans="2:6" ht="15">
      <c r="B1036" s="47"/>
      <c r="C1036" s="76"/>
      <c r="D1036" s="47"/>
      <c r="E1036" s="47"/>
      <c r="F1036" s="47"/>
    </row>
    <row r="1037" spans="2:6" ht="15">
      <c r="B1037" s="47"/>
      <c r="C1037" s="76"/>
      <c r="D1037" s="47"/>
      <c r="E1037" s="47"/>
      <c r="F1037" s="47"/>
    </row>
    <row r="1038" spans="2:6" ht="15">
      <c r="B1038" s="47"/>
      <c r="C1038" s="76"/>
      <c r="D1038" s="47"/>
      <c r="E1038" s="47"/>
      <c r="F1038" s="47"/>
    </row>
    <row r="1039" spans="2:6" ht="15">
      <c r="B1039" s="47"/>
      <c r="C1039" s="76"/>
      <c r="D1039" s="47"/>
      <c r="E1039" s="47"/>
      <c r="F1039" s="47"/>
    </row>
    <row r="1040" spans="2:6" ht="15">
      <c r="B1040" s="47"/>
      <c r="C1040" s="76"/>
      <c r="D1040" s="47"/>
      <c r="E1040" s="47"/>
      <c r="F1040" s="47"/>
    </row>
    <row r="1041" spans="2:6" ht="15">
      <c r="B1041" s="47"/>
      <c r="C1041" s="76"/>
      <c r="D1041" s="47"/>
      <c r="E1041" s="47"/>
      <c r="F1041" s="47"/>
    </row>
    <row r="1042" spans="2:6" ht="15">
      <c r="B1042" s="47"/>
      <c r="C1042" s="76"/>
      <c r="D1042" s="47"/>
      <c r="E1042" s="47"/>
      <c r="F1042" s="47"/>
    </row>
    <row r="1043" spans="2:6" ht="15">
      <c r="B1043" s="47"/>
      <c r="C1043" s="76"/>
      <c r="D1043" s="47"/>
      <c r="E1043" s="47"/>
      <c r="F1043" s="47"/>
    </row>
    <row r="1044" spans="2:6" ht="15">
      <c r="B1044" s="47"/>
      <c r="C1044" s="76"/>
      <c r="D1044" s="47"/>
      <c r="E1044" s="47"/>
      <c r="F1044" s="47"/>
    </row>
    <row r="1045" spans="2:6" ht="15">
      <c r="B1045" s="47"/>
      <c r="C1045" s="76"/>
      <c r="D1045" s="47"/>
      <c r="E1045" s="47"/>
      <c r="F1045" s="47"/>
    </row>
    <row r="1046" spans="2:6" ht="15">
      <c r="B1046" s="47"/>
      <c r="C1046" s="76"/>
      <c r="D1046" s="47"/>
      <c r="E1046" s="47"/>
      <c r="F1046" s="47"/>
    </row>
    <row r="1047" spans="2:6" ht="15">
      <c r="B1047" s="47"/>
      <c r="C1047" s="76"/>
      <c r="D1047" s="47"/>
      <c r="E1047" s="47"/>
      <c r="F1047" s="47"/>
    </row>
    <row r="1048" spans="2:6" ht="15">
      <c r="B1048" s="47"/>
      <c r="C1048" s="76"/>
      <c r="D1048" s="47"/>
      <c r="E1048" s="47"/>
      <c r="F1048" s="47"/>
    </row>
    <row r="1049" spans="2:6" ht="15">
      <c r="B1049" s="47"/>
      <c r="C1049" s="76"/>
      <c r="D1049" s="47"/>
      <c r="E1049" s="47"/>
      <c r="F1049" s="47"/>
    </row>
    <row r="1050" spans="2:6" ht="15">
      <c r="B1050" s="47"/>
      <c r="C1050" s="76"/>
      <c r="D1050" s="47"/>
      <c r="E1050" s="47"/>
      <c r="F1050" s="47"/>
    </row>
    <row r="1051" spans="2:6" ht="15">
      <c r="B1051" s="47"/>
      <c r="C1051" s="76"/>
      <c r="D1051" s="47"/>
      <c r="E1051" s="47"/>
      <c r="F1051" s="47"/>
    </row>
    <row r="1052" spans="2:6" ht="15">
      <c r="B1052" s="47"/>
      <c r="C1052" s="76"/>
      <c r="D1052" s="47"/>
      <c r="E1052" s="47"/>
      <c r="F1052" s="47"/>
    </row>
    <row r="1053" spans="2:6" ht="15">
      <c r="B1053" s="47"/>
      <c r="C1053" s="76"/>
      <c r="D1053" s="47"/>
      <c r="E1053" s="47"/>
      <c r="F1053" s="47"/>
    </row>
    <row r="1054" spans="2:6" ht="15">
      <c r="B1054" s="47"/>
      <c r="C1054" s="76"/>
      <c r="D1054" s="47"/>
      <c r="E1054" s="47"/>
      <c r="F1054" s="47"/>
    </row>
    <row r="1055" spans="2:6" ht="15">
      <c r="B1055" s="47"/>
      <c r="C1055" s="76"/>
      <c r="D1055" s="47"/>
      <c r="E1055" s="47"/>
      <c r="F1055" s="47"/>
    </row>
    <row r="1056" spans="2:6" ht="15">
      <c r="B1056" s="47"/>
      <c r="C1056" s="76"/>
      <c r="D1056" s="47"/>
      <c r="E1056" s="47"/>
      <c r="F1056" s="47"/>
    </row>
    <row r="1057" spans="2:6" ht="15">
      <c r="B1057" s="47"/>
      <c r="C1057" s="76"/>
      <c r="D1057" s="47"/>
      <c r="E1057" s="47"/>
      <c r="F1057" s="47"/>
    </row>
    <row r="1058" spans="2:6" ht="15">
      <c r="B1058" s="47"/>
      <c r="C1058" s="76"/>
      <c r="D1058" s="47"/>
      <c r="E1058" s="47"/>
      <c r="F1058" s="47"/>
    </row>
    <row r="1059" spans="2:6" ht="15">
      <c r="B1059" s="47"/>
      <c r="C1059" s="76"/>
      <c r="D1059" s="47"/>
      <c r="E1059" s="47"/>
      <c r="F1059" s="47"/>
    </row>
    <row r="1060" spans="2:6" ht="15">
      <c r="B1060" s="47"/>
      <c r="C1060" s="76"/>
      <c r="D1060" s="47"/>
      <c r="E1060" s="47"/>
      <c r="F1060" s="47"/>
    </row>
    <row r="1061" spans="2:6" ht="15">
      <c r="B1061" s="47"/>
      <c r="C1061" s="76"/>
      <c r="D1061" s="47"/>
      <c r="E1061" s="47"/>
      <c r="F1061" s="47"/>
    </row>
    <row r="1062" spans="2:6" ht="15">
      <c r="B1062" s="47"/>
      <c r="C1062" s="76"/>
      <c r="D1062" s="47"/>
      <c r="E1062" s="47"/>
      <c r="F1062" s="47"/>
    </row>
    <row r="1063" spans="2:6" ht="15">
      <c r="B1063" s="47"/>
      <c r="C1063" s="76"/>
      <c r="D1063" s="47"/>
      <c r="E1063" s="47"/>
      <c r="F1063" s="47"/>
    </row>
    <row r="1064" spans="2:6" ht="15">
      <c r="B1064" s="47"/>
      <c r="C1064" s="76"/>
      <c r="D1064" s="47"/>
      <c r="E1064" s="47"/>
      <c r="F1064" s="47"/>
    </row>
    <row r="1065" spans="2:6" ht="15">
      <c r="B1065" s="47"/>
      <c r="C1065" s="76"/>
      <c r="D1065" s="47"/>
      <c r="E1065" s="47"/>
      <c r="F1065" s="47"/>
    </row>
    <row r="1066" spans="2:6" ht="15">
      <c r="B1066" s="47"/>
      <c r="C1066" s="76"/>
      <c r="D1066" s="47"/>
      <c r="E1066" s="47"/>
      <c r="F1066" s="47"/>
    </row>
    <row r="1067" spans="2:6" ht="15">
      <c r="B1067" s="47"/>
      <c r="C1067" s="76"/>
      <c r="D1067" s="47"/>
      <c r="E1067" s="47"/>
      <c r="F1067" s="47"/>
    </row>
    <row r="1068" spans="2:6" ht="15">
      <c r="B1068" s="47"/>
      <c r="C1068" s="76"/>
      <c r="D1068" s="47"/>
      <c r="E1068" s="47"/>
      <c r="F1068" s="47"/>
    </row>
    <row r="1069" spans="2:6" ht="15">
      <c r="B1069" s="47"/>
      <c r="C1069" s="76"/>
      <c r="D1069" s="47"/>
      <c r="E1069" s="47"/>
      <c r="F1069" s="47"/>
    </row>
    <row r="1070" spans="2:6" ht="15">
      <c r="B1070" s="47"/>
      <c r="C1070" s="76"/>
      <c r="D1070" s="47"/>
      <c r="E1070" s="47"/>
      <c r="F1070" s="47"/>
    </row>
    <row r="1071" spans="2:6" ht="15">
      <c r="B1071" s="47"/>
      <c r="C1071" s="76"/>
      <c r="D1071" s="47"/>
      <c r="E1071" s="47"/>
      <c r="F1071" s="47"/>
    </row>
    <row r="1072" spans="2:6" ht="15">
      <c r="B1072" s="47"/>
      <c r="C1072" s="76"/>
      <c r="D1072" s="47"/>
      <c r="E1072" s="47"/>
      <c r="F1072" s="47"/>
    </row>
    <row r="1073" spans="2:6" ht="15">
      <c r="B1073" s="47"/>
      <c r="C1073" s="76"/>
      <c r="D1073" s="47"/>
      <c r="E1073" s="47"/>
      <c r="F1073" s="47"/>
    </row>
    <row r="1074" spans="2:6" ht="15">
      <c r="B1074" s="47"/>
      <c r="C1074" s="76"/>
      <c r="D1074" s="47"/>
      <c r="E1074" s="47"/>
      <c r="F1074" s="47"/>
    </row>
    <row r="1075" spans="2:6" ht="15">
      <c r="B1075" s="47"/>
      <c r="C1075" s="76"/>
      <c r="D1075" s="47"/>
      <c r="E1075" s="47"/>
      <c r="F1075" s="47"/>
    </row>
    <row r="1076" spans="2:6" ht="15">
      <c r="B1076" s="47"/>
      <c r="C1076" s="76"/>
      <c r="D1076" s="47"/>
      <c r="E1076" s="47"/>
      <c r="F1076" s="47"/>
    </row>
    <row r="1077" spans="2:6" ht="15">
      <c r="B1077" s="47"/>
      <c r="C1077" s="76"/>
      <c r="D1077" s="47"/>
      <c r="E1077" s="47"/>
      <c r="F1077" s="47"/>
    </row>
    <row r="1078" spans="2:6" ht="15">
      <c r="B1078" s="47"/>
      <c r="C1078" s="76"/>
      <c r="D1078" s="47"/>
      <c r="E1078" s="47"/>
      <c r="F1078" s="47"/>
    </row>
    <row r="1079" spans="2:6" ht="15">
      <c r="B1079" s="47"/>
      <c r="C1079" s="76"/>
      <c r="D1079" s="47"/>
      <c r="E1079" s="47"/>
      <c r="F1079" s="47"/>
    </row>
    <row r="1080" spans="2:6" ht="15">
      <c r="B1080" s="47"/>
      <c r="C1080" s="76"/>
      <c r="D1080" s="47"/>
      <c r="E1080" s="47"/>
      <c r="F1080" s="47"/>
    </row>
    <row r="1081" spans="2:6" ht="15">
      <c r="B1081" s="47"/>
      <c r="C1081" s="76"/>
      <c r="D1081" s="47"/>
      <c r="E1081" s="47"/>
      <c r="F1081" s="47"/>
    </row>
    <row r="1082" spans="2:6" ht="15">
      <c r="B1082" s="47"/>
      <c r="C1082" s="76"/>
      <c r="D1082" s="47"/>
      <c r="E1082" s="47"/>
      <c r="F1082" s="47"/>
    </row>
    <row r="1083" spans="2:6" ht="15">
      <c r="B1083" s="47"/>
      <c r="C1083" s="76"/>
      <c r="D1083" s="47"/>
      <c r="E1083" s="47"/>
      <c r="F1083" s="47"/>
    </row>
    <row r="1084" spans="2:6" ht="15">
      <c r="B1084" s="47"/>
      <c r="C1084" s="76"/>
      <c r="D1084" s="47"/>
      <c r="E1084" s="47"/>
      <c r="F1084" s="47"/>
    </row>
    <row r="1085" spans="2:6" ht="15">
      <c r="B1085" s="47"/>
      <c r="C1085" s="76"/>
      <c r="D1085" s="47"/>
      <c r="E1085" s="47"/>
      <c r="F1085" s="47"/>
    </row>
    <row r="1086" spans="2:6" ht="15">
      <c r="B1086" s="47"/>
      <c r="C1086" s="76"/>
      <c r="D1086" s="47"/>
      <c r="E1086" s="47"/>
      <c r="F1086" s="47"/>
    </row>
    <row r="1087" spans="2:6" ht="15">
      <c r="B1087" s="47"/>
      <c r="C1087" s="76"/>
      <c r="D1087" s="47"/>
      <c r="E1087" s="47"/>
      <c r="F1087" s="47"/>
    </row>
    <row r="1088" spans="2:6" ht="15">
      <c r="B1088" s="47"/>
      <c r="C1088" s="76"/>
      <c r="D1088" s="47"/>
      <c r="E1088" s="47"/>
      <c r="F1088" s="47"/>
    </row>
    <row r="1089" spans="2:6" ht="15">
      <c r="B1089" s="47"/>
      <c r="C1089" s="76"/>
      <c r="D1089" s="47"/>
      <c r="E1089" s="47"/>
      <c r="F1089" s="47"/>
    </row>
    <row r="1090" spans="2:6" ht="15">
      <c r="B1090" s="47"/>
      <c r="C1090" s="76"/>
      <c r="D1090" s="47"/>
      <c r="E1090" s="47"/>
      <c r="F1090" s="47"/>
    </row>
    <row r="1091" spans="2:6" ht="15">
      <c r="B1091" s="47"/>
      <c r="C1091" s="76"/>
      <c r="D1091" s="47"/>
      <c r="E1091" s="47"/>
      <c r="F1091" s="47"/>
    </row>
    <row r="1092" spans="2:6" ht="15">
      <c r="B1092" s="47"/>
      <c r="C1092" s="76"/>
      <c r="D1092" s="47"/>
      <c r="E1092" s="47"/>
      <c r="F1092" s="47"/>
    </row>
    <row r="1093" spans="2:6" ht="15">
      <c r="B1093" s="47"/>
      <c r="C1093" s="76"/>
      <c r="D1093" s="47"/>
      <c r="E1093" s="47"/>
      <c r="F1093" s="47"/>
    </row>
    <row r="1094" spans="2:6" ht="15">
      <c r="B1094" s="47"/>
      <c r="C1094" s="76"/>
      <c r="D1094" s="47"/>
      <c r="E1094" s="47"/>
      <c r="F1094" s="47"/>
    </row>
    <row r="1095" spans="2:6" ht="15">
      <c r="B1095" s="47"/>
      <c r="C1095" s="76"/>
      <c r="D1095" s="47"/>
      <c r="E1095" s="47"/>
      <c r="F1095" s="47"/>
    </row>
    <row r="1096" spans="2:6" ht="15">
      <c r="B1096" s="47"/>
      <c r="C1096" s="76"/>
      <c r="D1096" s="47"/>
      <c r="E1096" s="47"/>
      <c r="F1096" s="47"/>
    </row>
    <row r="1097" spans="2:6" ht="15">
      <c r="B1097" s="47"/>
      <c r="C1097" s="76"/>
      <c r="D1097" s="47"/>
      <c r="E1097" s="47"/>
      <c r="F1097" s="47"/>
    </row>
    <row r="1098" spans="2:6" ht="15">
      <c r="B1098" s="47"/>
      <c r="C1098" s="76"/>
      <c r="D1098" s="47"/>
      <c r="E1098" s="47"/>
      <c r="F1098" s="47"/>
    </row>
    <row r="1099" spans="2:6" ht="15">
      <c r="B1099" s="47"/>
      <c r="C1099" s="76"/>
      <c r="D1099" s="47"/>
      <c r="E1099" s="47"/>
      <c r="F1099" s="47"/>
    </row>
    <row r="1100" spans="2:6" ht="15">
      <c r="B1100" s="47"/>
      <c r="C1100" s="76"/>
      <c r="D1100" s="47"/>
      <c r="E1100" s="47"/>
      <c r="F1100" s="47"/>
    </row>
    <row r="1101" spans="2:6" ht="15">
      <c r="B1101" s="47"/>
      <c r="C1101" s="76"/>
      <c r="D1101" s="47"/>
      <c r="E1101" s="47"/>
      <c r="F1101" s="47"/>
    </row>
    <row r="1102" spans="2:6" ht="15">
      <c r="B1102" s="47"/>
      <c r="C1102" s="76"/>
      <c r="D1102" s="47"/>
      <c r="E1102" s="47"/>
      <c r="F1102" s="47"/>
    </row>
    <row r="1103" spans="2:6" ht="15">
      <c r="B1103" s="47"/>
      <c r="C1103" s="76"/>
      <c r="D1103" s="47"/>
      <c r="E1103" s="47"/>
      <c r="F1103" s="47"/>
    </row>
    <row r="1104" spans="2:6" ht="15">
      <c r="B1104" s="47"/>
      <c r="C1104" s="76"/>
      <c r="D1104" s="47"/>
      <c r="E1104" s="47"/>
      <c r="F1104" s="47"/>
    </row>
    <row r="1105" spans="2:6" ht="15">
      <c r="B1105" s="47"/>
      <c r="C1105" s="76"/>
      <c r="D1105" s="47"/>
      <c r="E1105" s="47"/>
      <c r="F1105" s="47"/>
    </row>
    <row r="1106" spans="2:6" ht="15">
      <c r="B1106" s="47"/>
      <c r="C1106" s="76"/>
      <c r="D1106" s="47"/>
      <c r="E1106" s="47"/>
      <c r="F1106" s="47"/>
    </row>
    <row r="1107" spans="2:6" ht="15">
      <c r="B1107" s="47"/>
      <c r="C1107" s="76"/>
      <c r="D1107" s="47"/>
      <c r="E1107" s="47"/>
      <c r="F1107" s="47"/>
    </row>
    <row r="1108" spans="2:6" ht="15">
      <c r="B1108" s="47"/>
      <c r="C1108" s="76"/>
      <c r="D1108" s="47"/>
      <c r="E1108" s="47"/>
      <c r="F1108" s="47"/>
    </row>
    <row r="1109" spans="2:6" ht="15">
      <c r="B1109" s="47"/>
      <c r="C1109" s="76"/>
      <c r="D1109" s="47"/>
      <c r="E1109" s="47"/>
      <c r="F1109" s="47"/>
    </row>
    <row r="1110" spans="2:6" ht="15">
      <c r="B1110" s="47"/>
      <c r="C1110" s="76"/>
      <c r="D1110" s="47"/>
      <c r="E1110" s="47"/>
      <c r="F1110" s="47"/>
    </row>
    <row r="1111" spans="2:6" ht="15">
      <c r="B1111" s="47"/>
      <c r="C1111" s="76"/>
      <c r="D1111" s="47"/>
      <c r="E1111" s="47"/>
      <c r="F1111" s="47"/>
    </row>
    <row r="1112" spans="2:6" ht="15">
      <c r="B1112" s="47"/>
      <c r="C1112" s="76"/>
      <c r="D1112" s="47"/>
      <c r="E1112" s="47"/>
      <c r="F1112" s="47"/>
    </row>
    <row r="1113" spans="2:6" ht="15">
      <c r="B1113" s="47"/>
      <c r="C1113" s="76"/>
      <c r="D1113" s="47"/>
      <c r="E1113" s="47"/>
      <c r="F1113" s="47"/>
    </row>
    <row r="1114" spans="2:6" ht="15">
      <c r="B1114" s="47"/>
      <c r="C1114" s="76"/>
      <c r="D1114" s="47"/>
      <c r="E1114" s="47"/>
      <c r="F1114" s="47"/>
    </row>
    <row r="1115" spans="2:6" ht="15">
      <c r="B1115" s="47"/>
      <c r="C1115" s="76"/>
      <c r="D1115" s="47"/>
      <c r="E1115" s="47"/>
      <c r="F1115" s="47"/>
    </row>
    <row r="1116" spans="2:6" ht="15">
      <c r="B1116" s="47"/>
      <c r="C1116" s="76"/>
      <c r="D1116" s="47"/>
      <c r="E1116" s="47"/>
      <c r="F1116" s="47"/>
    </row>
    <row r="1117" spans="2:6" ht="15">
      <c r="B1117" s="47"/>
      <c r="C1117" s="76"/>
      <c r="D1117" s="47"/>
      <c r="E1117" s="47"/>
      <c r="F1117" s="47"/>
    </row>
    <row r="1118" spans="2:6" ht="15">
      <c r="B1118" s="47"/>
      <c r="C1118" s="76"/>
      <c r="D1118" s="47"/>
      <c r="E1118" s="47"/>
      <c r="F1118" s="47"/>
    </row>
    <row r="1119" spans="2:6" ht="15">
      <c r="B1119" s="47"/>
      <c r="C1119" s="76"/>
      <c r="D1119" s="47"/>
      <c r="E1119" s="47"/>
      <c r="F1119" s="47"/>
    </row>
    <row r="1120" spans="2:6" ht="15">
      <c r="B1120" s="47"/>
      <c r="C1120" s="76"/>
      <c r="D1120" s="47"/>
      <c r="E1120" s="47"/>
      <c r="F1120" s="47"/>
    </row>
    <row r="1121" spans="2:6" ht="15">
      <c r="B1121" s="47"/>
      <c r="C1121" s="76"/>
      <c r="D1121" s="47"/>
      <c r="E1121" s="47"/>
      <c r="F1121" s="47"/>
    </row>
    <row r="1122" spans="2:6" ht="15">
      <c r="B1122" s="47"/>
      <c r="C1122" s="76"/>
      <c r="D1122" s="47"/>
      <c r="E1122" s="47"/>
      <c r="F1122" s="47"/>
    </row>
    <row r="1123" spans="2:6" ht="15">
      <c r="B1123" s="47"/>
      <c r="C1123" s="76"/>
      <c r="D1123" s="47"/>
      <c r="E1123" s="47"/>
      <c r="F1123" s="47"/>
    </row>
    <row r="1124" spans="2:6" ht="15">
      <c r="B1124" s="47"/>
      <c r="C1124" s="76"/>
      <c r="D1124" s="47"/>
      <c r="E1124" s="47"/>
      <c r="F1124" s="47"/>
    </row>
    <row r="1125" spans="2:6" ht="15">
      <c r="B1125" s="47"/>
      <c r="C1125" s="76"/>
      <c r="D1125" s="47"/>
      <c r="E1125" s="47"/>
      <c r="F1125" s="47"/>
    </row>
    <row r="1126" spans="2:6" ht="15">
      <c r="B1126" s="47"/>
      <c r="C1126" s="76"/>
      <c r="D1126" s="47"/>
      <c r="E1126" s="47"/>
      <c r="F1126" s="47"/>
    </row>
    <row r="1127" spans="2:6" ht="15">
      <c r="B1127" s="47"/>
      <c r="C1127" s="76"/>
      <c r="D1127" s="47"/>
      <c r="E1127" s="47"/>
      <c r="F1127" s="47"/>
    </row>
    <row r="1128" spans="2:6" ht="15">
      <c r="B1128" s="47"/>
      <c r="C1128" s="76"/>
      <c r="D1128" s="47"/>
      <c r="E1128" s="47"/>
      <c r="F1128" s="47"/>
    </row>
    <row r="1129" spans="2:6" ht="15">
      <c r="B1129" s="47"/>
      <c r="C1129" s="76"/>
      <c r="D1129" s="47"/>
      <c r="E1129" s="47"/>
      <c r="F1129" s="47"/>
    </row>
    <row r="1130" spans="2:6" ht="15">
      <c r="B1130" s="47"/>
      <c r="C1130" s="76"/>
      <c r="D1130" s="47"/>
      <c r="E1130" s="47"/>
      <c r="F1130" s="47"/>
    </row>
    <row r="1131" spans="2:6" ht="15">
      <c r="B1131" s="47"/>
      <c r="C1131" s="76"/>
      <c r="D1131" s="47"/>
      <c r="E1131" s="47"/>
      <c r="F1131" s="47"/>
    </row>
    <row r="1132" spans="2:6" ht="15">
      <c r="B1132" s="47"/>
      <c r="C1132" s="76"/>
      <c r="D1132" s="47"/>
      <c r="E1132" s="47"/>
      <c r="F1132" s="47"/>
    </row>
    <row r="1133" spans="2:6" ht="15">
      <c r="B1133" s="47"/>
      <c r="C1133" s="76"/>
      <c r="D1133" s="47"/>
      <c r="E1133" s="47"/>
      <c r="F1133" s="47"/>
    </row>
    <row r="1134" spans="2:6" ht="15">
      <c r="B1134" s="47"/>
      <c r="C1134" s="76"/>
      <c r="D1134" s="47"/>
      <c r="E1134" s="47"/>
      <c r="F1134" s="47"/>
    </row>
    <row r="1135" spans="2:6" ht="15">
      <c r="B1135" s="47"/>
      <c r="C1135" s="76"/>
      <c r="D1135" s="47"/>
      <c r="E1135" s="47"/>
      <c r="F1135" s="47"/>
    </row>
    <row r="1136" spans="2:6" ht="15">
      <c r="B1136" s="47"/>
      <c r="C1136" s="76"/>
      <c r="D1136" s="47"/>
      <c r="E1136" s="47"/>
      <c r="F1136" s="47"/>
    </row>
    <row r="1137" spans="2:6" ht="15">
      <c r="B1137" s="47"/>
      <c r="C1137" s="76"/>
      <c r="D1137" s="47"/>
      <c r="E1137" s="47"/>
      <c r="F1137" s="47"/>
    </row>
    <row r="1138" spans="2:6" ht="15">
      <c r="B1138" s="47"/>
      <c r="C1138" s="76"/>
      <c r="D1138" s="47"/>
      <c r="E1138" s="47"/>
      <c r="F1138" s="47"/>
    </row>
    <row r="1139" spans="2:6" ht="15">
      <c r="B1139" s="47"/>
      <c r="C1139" s="76"/>
      <c r="D1139" s="47"/>
      <c r="E1139" s="47"/>
      <c r="F1139" s="47"/>
    </row>
    <row r="1140" spans="2:6" ht="15">
      <c r="B1140" s="47"/>
      <c r="C1140" s="76"/>
      <c r="D1140" s="47"/>
      <c r="E1140" s="47"/>
      <c r="F1140" s="47"/>
    </row>
    <row r="1141" spans="2:6" ht="15">
      <c r="B1141" s="47"/>
      <c r="C1141" s="76"/>
      <c r="D1141" s="47"/>
      <c r="E1141" s="47"/>
      <c r="F1141" s="47"/>
    </row>
    <row r="1142" spans="2:6" ht="15">
      <c r="B1142" s="47"/>
      <c r="C1142" s="76"/>
      <c r="D1142" s="47"/>
      <c r="E1142" s="47"/>
      <c r="F1142" s="47"/>
    </row>
    <row r="1143" spans="2:6" ht="15">
      <c r="B1143" s="47"/>
      <c r="C1143" s="76"/>
      <c r="D1143" s="47"/>
      <c r="E1143" s="47"/>
      <c r="F1143" s="47"/>
    </row>
    <row r="1144" spans="2:6" ht="15">
      <c r="B1144" s="47"/>
      <c r="C1144" s="76"/>
      <c r="D1144" s="47"/>
      <c r="E1144" s="47"/>
      <c r="F1144" s="47"/>
    </row>
    <row r="1145" spans="2:6" ht="15">
      <c r="B1145" s="47"/>
      <c r="C1145" s="76"/>
      <c r="D1145" s="47"/>
      <c r="E1145" s="47"/>
      <c r="F1145" s="47"/>
    </row>
    <row r="1146" spans="2:6" ht="15">
      <c r="B1146" s="47"/>
      <c r="C1146" s="76"/>
      <c r="D1146" s="47"/>
      <c r="E1146" s="47"/>
      <c r="F1146" s="47"/>
    </row>
    <row r="1147" spans="2:6" ht="15">
      <c r="B1147" s="47"/>
      <c r="C1147" s="76"/>
      <c r="D1147" s="47"/>
      <c r="E1147" s="47"/>
      <c r="F1147" s="47"/>
    </row>
    <row r="1148" spans="2:6" ht="15">
      <c r="B1148" s="47"/>
      <c r="C1148" s="76"/>
      <c r="D1148" s="47"/>
      <c r="E1148" s="47"/>
      <c r="F1148" s="47"/>
    </row>
    <row r="1149" spans="2:6" ht="15">
      <c r="B1149" s="47"/>
      <c r="C1149" s="76"/>
      <c r="D1149" s="47"/>
      <c r="E1149" s="47"/>
      <c r="F1149" s="47"/>
    </row>
    <row r="1150" spans="2:6" ht="15">
      <c r="B1150" s="47"/>
      <c r="C1150" s="76"/>
      <c r="D1150" s="47"/>
      <c r="E1150" s="47"/>
      <c r="F1150" s="47"/>
    </row>
    <row r="1151" spans="2:6" ht="15">
      <c r="B1151" s="47"/>
      <c r="C1151" s="76"/>
      <c r="D1151" s="47"/>
      <c r="E1151" s="47"/>
      <c r="F1151" s="47"/>
    </row>
    <row r="1152" spans="2:6" ht="15">
      <c r="B1152" s="47"/>
      <c r="C1152" s="76"/>
      <c r="D1152" s="47"/>
      <c r="E1152" s="47"/>
      <c r="F1152" s="47"/>
    </row>
    <row r="1153" spans="2:6" ht="15">
      <c r="B1153" s="47"/>
      <c r="C1153" s="76"/>
      <c r="D1153" s="47"/>
      <c r="E1153" s="47"/>
      <c r="F1153" s="47"/>
    </row>
    <row r="1154" spans="2:6" ht="15">
      <c r="B1154" s="47"/>
      <c r="C1154" s="76"/>
      <c r="D1154" s="47"/>
      <c r="E1154" s="47"/>
      <c r="F1154" s="47"/>
    </row>
    <row r="1155" spans="2:6" ht="15">
      <c r="B1155" s="47"/>
      <c r="C1155" s="76"/>
      <c r="D1155" s="47"/>
      <c r="E1155" s="47"/>
      <c r="F1155" s="47"/>
    </row>
    <row r="1156" spans="2:6" ht="15">
      <c r="B1156" s="47"/>
      <c r="C1156" s="76"/>
      <c r="D1156" s="47"/>
      <c r="E1156" s="47"/>
      <c r="F1156" s="47"/>
    </row>
    <row r="1157" spans="2:6" ht="15">
      <c r="B1157" s="47"/>
      <c r="C1157" s="76"/>
      <c r="D1157" s="47"/>
      <c r="E1157" s="47"/>
      <c r="F1157" s="47"/>
    </row>
    <row r="1158" spans="2:6" ht="15">
      <c r="B1158" s="47"/>
      <c r="C1158" s="76"/>
      <c r="D1158" s="47"/>
      <c r="E1158" s="47"/>
      <c r="F1158" s="47"/>
    </row>
    <row r="1159" spans="2:6" ht="15">
      <c r="B1159" s="47"/>
      <c r="C1159" s="76"/>
      <c r="D1159" s="47"/>
      <c r="E1159" s="47"/>
      <c r="F1159" s="47"/>
    </row>
    <row r="1160" spans="2:6" ht="15">
      <c r="B1160" s="47"/>
      <c r="C1160" s="76"/>
      <c r="D1160" s="47"/>
      <c r="E1160" s="47"/>
      <c r="F1160" s="47"/>
    </row>
    <row r="1161" spans="2:6" ht="15">
      <c r="B1161" s="47"/>
      <c r="C1161" s="76"/>
      <c r="D1161" s="47"/>
      <c r="E1161" s="47"/>
      <c r="F1161" s="47"/>
    </row>
    <row r="1162" spans="2:6" ht="15">
      <c r="B1162" s="47"/>
      <c r="C1162" s="76"/>
      <c r="D1162" s="47"/>
      <c r="E1162" s="47"/>
      <c r="F1162" s="47"/>
    </row>
    <row r="1163" spans="2:6" ht="15">
      <c r="B1163" s="47"/>
      <c r="C1163" s="76"/>
      <c r="D1163" s="47"/>
      <c r="E1163" s="47"/>
      <c r="F1163" s="47"/>
    </row>
    <row r="1164" spans="2:6" ht="15">
      <c r="B1164" s="47"/>
      <c r="C1164" s="76"/>
      <c r="D1164" s="47"/>
      <c r="E1164" s="47"/>
      <c r="F1164" s="47"/>
    </row>
    <row r="1165" spans="2:6" ht="15">
      <c r="B1165" s="47"/>
      <c r="C1165" s="76"/>
      <c r="D1165" s="47"/>
      <c r="E1165" s="47"/>
      <c r="F1165" s="47"/>
    </row>
    <row r="1166" spans="2:6" ht="15">
      <c r="B1166" s="47"/>
      <c r="C1166" s="76"/>
      <c r="D1166" s="47"/>
      <c r="E1166" s="47"/>
      <c r="F1166" s="47"/>
    </row>
    <row r="1167" spans="2:6" ht="15">
      <c r="B1167" s="47"/>
      <c r="C1167" s="76"/>
      <c r="D1167" s="47"/>
      <c r="E1167" s="47"/>
      <c r="F1167" s="47"/>
    </row>
    <row r="1168" spans="2:6" ht="15">
      <c r="B1168" s="47"/>
      <c r="C1168" s="76"/>
      <c r="D1168" s="47"/>
      <c r="E1168" s="47"/>
      <c r="F1168" s="47"/>
    </row>
    <row r="1169" spans="2:6" ht="15">
      <c r="B1169" s="47"/>
      <c r="C1169" s="76"/>
      <c r="D1169" s="47"/>
      <c r="E1169" s="47"/>
      <c r="F1169" s="47"/>
    </row>
    <row r="1170" spans="2:6" ht="15">
      <c r="B1170" s="47"/>
      <c r="C1170" s="76"/>
      <c r="D1170" s="47"/>
      <c r="E1170" s="47"/>
      <c r="F1170" s="47"/>
    </row>
    <row r="1171" spans="2:6" ht="15">
      <c r="B1171" s="47"/>
      <c r="C1171" s="76"/>
      <c r="D1171" s="47"/>
      <c r="E1171" s="47"/>
      <c r="F1171" s="47"/>
    </row>
    <row r="1172" spans="2:6" ht="15">
      <c r="B1172" s="47"/>
      <c r="C1172" s="76"/>
      <c r="D1172" s="47"/>
      <c r="E1172" s="47"/>
      <c r="F1172" s="47"/>
    </row>
    <row r="1173" spans="2:6" ht="15">
      <c r="B1173" s="47"/>
      <c r="C1173" s="76"/>
      <c r="D1173" s="47"/>
      <c r="E1173" s="47"/>
      <c r="F1173" s="47"/>
    </row>
    <row r="1174" spans="2:6" ht="15">
      <c r="B1174" s="47"/>
      <c r="C1174" s="76"/>
      <c r="D1174" s="47"/>
      <c r="E1174" s="47"/>
      <c r="F1174" s="47"/>
    </row>
    <row r="1175" spans="2:6" ht="15">
      <c r="B1175" s="47"/>
      <c r="C1175" s="76"/>
      <c r="D1175" s="47"/>
      <c r="E1175" s="47"/>
      <c r="F1175" s="47"/>
    </row>
    <row r="1176" spans="2:6" ht="15">
      <c r="B1176" s="47"/>
      <c r="C1176" s="76"/>
      <c r="D1176" s="47"/>
      <c r="E1176" s="47"/>
      <c r="F1176" s="47"/>
    </row>
    <row r="1177" spans="2:6" ht="15">
      <c r="B1177" s="47"/>
      <c r="C1177" s="76"/>
      <c r="D1177" s="47"/>
      <c r="E1177" s="47"/>
      <c r="F1177" s="47"/>
    </row>
    <row r="1178" spans="2:6" ht="15">
      <c r="B1178" s="47"/>
      <c r="C1178" s="76"/>
      <c r="D1178" s="47"/>
      <c r="E1178" s="47"/>
      <c r="F1178" s="47"/>
    </row>
    <row r="1179" spans="2:6" ht="15">
      <c r="B1179" s="47"/>
      <c r="C1179" s="76"/>
      <c r="D1179" s="47"/>
      <c r="E1179" s="47"/>
      <c r="F1179" s="47"/>
    </row>
    <row r="1180" spans="2:6" ht="15">
      <c r="B1180" s="47"/>
      <c r="C1180" s="76"/>
      <c r="D1180" s="47"/>
      <c r="E1180" s="47"/>
      <c r="F1180" s="47"/>
    </row>
    <row r="1181" spans="2:6" ht="15">
      <c r="B1181" s="47"/>
      <c r="C1181" s="76"/>
      <c r="D1181" s="47"/>
      <c r="E1181" s="47"/>
      <c r="F1181" s="47"/>
    </row>
    <row r="1182" spans="2:6" ht="15">
      <c r="B1182" s="47"/>
      <c r="C1182" s="76"/>
      <c r="D1182" s="47"/>
      <c r="E1182" s="47"/>
      <c r="F1182" s="47"/>
    </row>
    <row r="1183" spans="2:6" ht="15">
      <c r="B1183" s="47"/>
      <c r="C1183" s="76"/>
      <c r="D1183" s="47"/>
      <c r="E1183" s="47"/>
      <c r="F1183" s="47"/>
    </row>
    <row r="1184" spans="2:6" ht="15">
      <c r="B1184" s="47"/>
      <c r="C1184" s="76"/>
      <c r="D1184" s="47"/>
      <c r="E1184" s="47"/>
      <c r="F1184" s="47"/>
    </row>
    <row r="1185" spans="2:6" ht="15">
      <c r="B1185" s="47"/>
      <c r="C1185" s="76"/>
      <c r="D1185" s="47"/>
      <c r="E1185" s="47"/>
      <c r="F1185" s="47"/>
    </row>
    <row r="1186" spans="2:6" ht="15">
      <c r="B1186" s="47"/>
      <c r="C1186" s="76"/>
      <c r="D1186" s="47"/>
      <c r="E1186" s="47"/>
      <c r="F1186" s="47"/>
    </row>
    <row r="1187" spans="2:6" ht="15">
      <c r="B1187" s="47"/>
      <c r="C1187" s="76"/>
      <c r="D1187" s="47"/>
      <c r="E1187" s="47"/>
      <c r="F1187" s="47"/>
    </row>
    <row r="1188" spans="2:6" ht="15">
      <c r="B1188" s="47"/>
      <c r="C1188" s="76"/>
      <c r="D1188" s="47"/>
      <c r="E1188" s="47"/>
      <c r="F1188" s="47"/>
    </row>
    <row r="1189" spans="2:6" ht="15">
      <c r="B1189" s="47"/>
      <c r="C1189" s="76"/>
      <c r="D1189" s="47"/>
      <c r="E1189" s="47"/>
      <c r="F1189" s="47"/>
    </row>
    <row r="1190" spans="2:6" ht="15">
      <c r="B1190" s="47"/>
      <c r="C1190" s="76"/>
      <c r="D1190" s="47"/>
      <c r="E1190" s="47"/>
      <c r="F1190" s="47"/>
    </row>
    <row r="1191" spans="2:6" ht="15">
      <c r="B1191" s="47"/>
      <c r="C1191" s="76"/>
      <c r="D1191" s="47"/>
      <c r="E1191" s="47"/>
      <c r="F1191" s="47"/>
    </row>
    <row r="1192" spans="2:6" ht="15">
      <c r="B1192" s="47"/>
      <c r="C1192" s="76"/>
      <c r="D1192" s="47"/>
      <c r="E1192" s="47"/>
      <c r="F1192" s="47"/>
    </row>
    <row r="1193" spans="2:6" ht="15">
      <c r="B1193" s="47"/>
      <c r="C1193" s="76"/>
      <c r="D1193" s="47"/>
      <c r="E1193" s="47"/>
      <c r="F1193" s="47"/>
    </row>
    <row r="1194" spans="2:6" ht="15">
      <c r="B1194" s="47"/>
      <c r="C1194" s="76"/>
      <c r="D1194" s="47"/>
      <c r="E1194" s="47"/>
      <c r="F1194" s="47"/>
    </row>
    <row r="1195" spans="2:6" ht="15">
      <c r="B1195" s="47"/>
      <c r="C1195" s="76"/>
      <c r="D1195" s="47"/>
      <c r="E1195" s="47"/>
      <c r="F1195" s="47"/>
    </row>
    <row r="1196" spans="2:6" ht="15">
      <c r="B1196" s="47"/>
      <c r="C1196" s="76"/>
      <c r="D1196" s="47"/>
      <c r="E1196" s="47"/>
      <c r="F1196" s="47"/>
    </row>
    <row r="1197" spans="2:6" ht="15">
      <c r="B1197" s="47"/>
      <c r="C1197" s="76"/>
      <c r="D1197" s="47"/>
      <c r="E1197" s="47"/>
      <c r="F1197" s="47"/>
    </row>
    <row r="1198" spans="2:6" ht="15">
      <c r="B1198" s="47"/>
      <c r="C1198" s="76"/>
      <c r="D1198" s="47"/>
      <c r="E1198" s="47"/>
      <c r="F1198" s="47"/>
    </row>
    <row r="1199" spans="2:6" ht="15">
      <c r="B1199" s="47"/>
      <c r="C1199" s="76"/>
      <c r="D1199" s="47"/>
      <c r="E1199" s="47"/>
      <c r="F1199" s="47"/>
    </row>
    <row r="1200" spans="2:6" ht="15">
      <c r="B1200" s="47"/>
      <c r="C1200" s="76"/>
      <c r="D1200" s="47"/>
      <c r="E1200" s="47"/>
      <c r="F1200" s="47"/>
    </row>
    <row r="1201" spans="2:6" ht="15">
      <c r="B1201" s="47"/>
      <c r="C1201" s="76"/>
      <c r="D1201" s="47"/>
      <c r="E1201" s="47"/>
      <c r="F1201" s="47"/>
    </row>
    <row r="1202" spans="2:6" ht="15">
      <c r="B1202" s="47"/>
      <c r="C1202" s="76"/>
      <c r="D1202" s="47"/>
      <c r="E1202" s="47"/>
      <c r="F1202" s="47"/>
    </row>
    <row r="1203" spans="2:6" ht="15">
      <c r="B1203" s="47"/>
      <c r="C1203" s="76"/>
      <c r="D1203" s="47"/>
      <c r="E1203" s="47"/>
      <c r="F1203" s="47"/>
    </row>
    <row r="1204" spans="2:6" ht="15">
      <c r="B1204" s="47"/>
      <c r="C1204" s="76"/>
      <c r="D1204" s="47"/>
      <c r="E1204" s="47"/>
      <c r="F1204" s="47"/>
    </row>
    <row r="1205" spans="2:6" ht="15">
      <c r="B1205" s="47"/>
      <c r="C1205" s="76"/>
      <c r="D1205" s="47"/>
      <c r="E1205" s="47"/>
      <c r="F1205" s="47"/>
    </row>
    <row r="1206" spans="2:6" ht="15">
      <c r="B1206" s="47"/>
      <c r="C1206" s="76"/>
      <c r="D1206" s="47"/>
      <c r="E1206" s="47"/>
      <c r="F1206" s="47"/>
    </row>
    <row r="1207" spans="2:6" ht="15">
      <c r="B1207" s="47"/>
      <c r="C1207" s="76"/>
      <c r="D1207" s="47"/>
      <c r="E1207" s="47"/>
      <c r="F1207" s="47"/>
    </row>
    <row r="1208" spans="2:6" ht="15">
      <c r="B1208" s="47"/>
      <c r="C1208" s="76"/>
      <c r="D1208" s="47"/>
      <c r="E1208" s="47"/>
      <c r="F1208" s="47"/>
    </row>
    <row r="1209" spans="2:6" ht="15">
      <c r="B1209" s="47"/>
      <c r="C1209" s="76"/>
      <c r="D1209" s="47"/>
      <c r="E1209" s="47"/>
      <c r="F1209" s="47"/>
    </row>
    <row r="1210" spans="2:6" ht="15">
      <c r="B1210" s="47"/>
      <c r="C1210" s="76"/>
      <c r="D1210" s="47"/>
      <c r="E1210" s="47"/>
      <c r="F1210" s="47"/>
    </row>
    <row r="1211" spans="2:6" ht="15">
      <c r="B1211" s="47"/>
      <c r="C1211" s="76"/>
      <c r="D1211" s="47"/>
      <c r="E1211" s="47"/>
      <c r="F1211" s="47"/>
    </row>
    <row r="1212" spans="2:6" ht="15">
      <c r="B1212" s="47"/>
      <c r="C1212" s="76"/>
      <c r="D1212" s="47"/>
      <c r="E1212" s="47"/>
      <c r="F1212" s="47"/>
    </row>
    <row r="1213" spans="2:6" ht="15">
      <c r="B1213" s="47"/>
      <c r="C1213" s="76"/>
      <c r="D1213" s="47"/>
      <c r="E1213" s="47"/>
      <c r="F1213" s="47"/>
    </row>
    <row r="1214" spans="2:6" ht="15">
      <c r="B1214" s="47"/>
      <c r="C1214" s="76"/>
      <c r="D1214" s="47"/>
      <c r="E1214" s="47"/>
      <c r="F1214" s="47"/>
    </row>
    <row r="1215" spans="2:6" ht="15">
      <c r="B1215" s="47"/>
      <c r="C1215" s="76"/>
      <c r="D1215" s="47"/>
      <c r="E1215" s="47"/>
      <c r="F1215" s="47"/>
    </row>
    <row r="1216" spans="2:6" ht="15">
      <c r="B1216" s="47"/>
      <c r="C1216" s="76"/>
      <c r="D1216" s="47"/>
      <c r="E1216" s="47"/>
      <c r="F1216" s="47"/>
    </row>
    <row r="1217" spans="2:6" ht="15">
      <c r="B1217" s="47"/>
      <c r="C1217" s="76"/>
      <c r="D1217" s="47"/>
      <c r="E1217" s="47"/>
      <c r="F1217" s="47"/>
    </row>
    <row r="1218" spans="2:6" ht="15">
      <c r="B1218" s="47"/>
      <c r="C1218" s="76"/>
      <c r="D1218" s="47"/>
      <c r="E1218" s="47"/>
      <c r="F1218" s="47"/>
    </row>
    <row r="1219" spans="2:6" ht="15">
      <c r="B1219" s="47"/>
      <c r="C1219" s="76"/>
      <c r="D1219" s="47"/>
      <c r="E1219" s="47"/>
      <c r="F1219" s="47"/>
    </row>
    <row r="1220" spans="2:6" ht="15">
      <c r="B1220" s="47"/>
      <c r="C1220" s="76"/>
      <c r="D1220" s="47"/>
      <c r="E1220" s="47"/>
      <c r="F1220" s="47"/>
    </row>
    <row r="1221" spans="2:6" ht="15">
      <c r="B1221" s="47"/>
      <c r="C1221" s="76"/>
      <c r="D1221" s="47"/>
      <c r="E1221" s="47"/>
      <c r="F1221" s="47"/>
    </row>
    <row r="1222" spans="2:6" ht="15">
      <c r="B1222" s="47"/>
      <c r="C1222" s="76"/>
      <c r="D1222" s="47"/>
      <c r="E1222" s="47"/>
      <c r="F1222" s="47"/>
    </row>
    <row r="1223" spans="2:6" ht="15">
      <c r="B1223" s="47"/>
      <c r="C1223" s="76"/>
      <c r="D1223" s="47"/>
      <c r="E1223" s="47"/>
      <c r="F1223" s="47"/>
    </row>
    <row r="1224" spans="2:6" ht="15">
      <c r="B1224" s="47"/>
      <c r="C1224" s="76"/>
      <c r="D1224" s="47"/>
      <c r="E1224" s="47"/>
      <c r="F1224" s="47"/>
    </row>
    <row r="1225" spans="2:6" ht="15">
      <c r="B1225" s="47"/>
      <c r="C1225" s="76"/>
      <c r="D1225" s="47"/>
      <c r="E1225" s="47"/>
      <c r="F1225" s="47"/>
    </row>
    <row r="1226" spans="2:6" ht="15">
      <c r="B1226" s="47"/>
      <c r="C1226" s="76"/>
      <c r="D1226" s="47"/>
      <c r="E1226" s="47"/>
      <c r="F1226" s="47"/>
    </row>
    <row r="1227" spans="2:6" ht="15">
      <c r="B1227" s="47"/>
      <c r="C1227" s="76"/>
      <c r="D1227" s="47"/>
      <c r="E1227" s="47"/>
      <c r="F1227" s="47"/>
    </row>
    <row r="1228" spans="2:6" ht="15">
      <c r="B1228" s="47"/>
      <c r="C1228" s="76"/>
      <c r="D1228" s="47"/>
      <c r="E1228" s="47"/>
      <c r="F1228" s="47"/>
    </row>
    <row r="1229" spans="2:6" ht="15">
      <c r="B1229" s="47"/>
      <c r="C1229" s="76"/>
      <c r="D1229" s="47"/>
      <c r="E1229" s="47"/>
      <c r="F1229" s="47"/>
    </row>
    <row r="1230" spans="2:6" ht="15">
      <c r="B1230" s="47"/>
      <c r="C1230" s="76"/>
      <c r="D1230" s="47"/>
      <c r="E1230" s="47"/>
      <c r="F1230" s="47"/>
    </row>
    <row r="1231" spans="2:6" ht="15">
      <c r="B1231" s="47"/>
      <c r="C1231" s="76"/>
      <c r="D1231" s="47"/>
      <c r="E1231" s="47"/>
      <c r="F1231" s="47"/>
    </row>
    <row r="1232" spans="2:6" ht="15">
      <c r="B1232" s="47"/>
      <c r="C1232" s="76"/>
      <c r="D1232" s="47"/>
      <c r="E1232" s="47"/>
      <c r="F1232" s="47"/>
    </row>
    <row r="1233" spans="2:6" ht="15">
      <c r="B1233" s="47"/>
      <c r="C1233" s="76"/>
      <c r="D1233" s="47"/>
      <c r="E1233" s="47"/>
      <c r="F1233" s="47"/>
    </row>
    <row r="1234" spans="2:6" ht="15">
      <c r="B1234" s="47"/>
      <c r="C1234" s="76"/>
      <c r="D1234" s="47"/>
      <c r="E1234" s="47"/>
      <c r="F1234" s="47"/>
    </row>
    <row r="1235" spans="2:6" ht="15">
      <c r="B1235" s="47"/>
      <c r="C1235" s="76"/>
      <c r="D1235" s="47"/>
      <c r="E1235" s="47"/>
      <c r="F1235" s="47"/>
    </row>
    <row r="1236" spans="2:6" ht="15">
      <c r="B1236" s="47"/>
      <c r="C1236" s="76"/>
      <c r="D1236" s="47"/>
      <c r="E1236" s="47"/>
      <c r="F1236" s="47"/>
    </row>
    <row r="1237" spans="2:6" ht="15">
      <c r="B1237" s="47"/>
      <c r="C1237" s="76"/>
      <c r="D1237" s="47"/>
      <c r="E1237" s="47"/>
      <c r="F1237" s="47"/>
    </row>
    <row r="1238" spans="2:6" ht="15">
      <c r="B1238" s="47"/>
      <c r="C1238" s="76"/>
      <c r="D1238" s="47"/>
      <c r="E1238" s="47"/>
      <c r="F1238" s="47"/>
    </row>
    <row r="1239" spans="2:6" ht="15">
      <c r="B1239" s="47"/>
      <c r="C1239" s="76"/>
      <c r="D1239" s="47"/>
      <c r="E1239" s="47"/>
      <c r="F1239" s="47"/>
    </row>
    <row r="1240" spans="2:6" ht="15">
      <c r="B1240" s="47"/>
      <c r="C1240" s="76"/>
      <c r="D1240" s="47"/>
      <c r="E1240" s="47"/>
      <c r="F1240" s="47"/>
    </row>
    <row r="1241" spans="2:6" ht="15">
      <c r="B1241" s="47"/>
      <c r="C1241" s="76"/>
      <c r="D1241" s="47"/>
      <c r="E1241" s="47"/>
      <c r="F1241" s="47"/>
    </row>
    <row r="1242" spans="2:6" ht="15">
      <c r="B1242" s="47"/>
      <c r="C1242" s="76"/>
      <c r="D1242" s="47"/>
      <c r="E1242" s="47"/>
      <c r="F1242" s="47"/>
    </row>
    <row r="1243" spans="2:6" ht="15">
      <c r="B1243" s="47"/>
      <c r="C1243" s="76"/>
      <c r="D1243" s="47"/>
      <c r="E1243" s="47"/>
      <c r="F1243" s="47"/>
    </row>
    <row r="1244" spans="2:6" ht="15">
      <c r="B1244" s="47"/>
      <c r="C1244" s="76"/>
      <c r="D1244" s="47"/>
      <c r="E1244" s="47"/>
      <c r="F1244" s="47"/>
    </row>
    <row r="1245" spans="2:6" ht="15">
      <c r="B1245" s="47"/>
      <c r="C1245" s="76"/>
      <c r="D1245" s="47"/>
      <c r="E1245" s="47"/>
      <c r="F1245" s="47"/>
    </row>
    <row r="1246" spans="2:6" ht="15">
      <c r="B1246" s="47"/>
      <c r="C1246" s="76"/>
      <c r="D1246" s="47"/>
      <c r="E1246" s="47"/>
      <c r="F1246" s="47"/>
    </row>
    <row r="1247" spans="2:6" ht="15">
      <c r="B1247" s="47"/>
      <c r="C1247" s="76"/>
      <c r="D1247" s="47"/>
      <c r="E1247" s="47"/>
      <c r="F1247" s="47"/>
    </row>
    <row r="1248" spans="2:6" ht="15">
      <c r="B1248" s="47"/>
      <c r="C1248" s="76"/>
      <c r="D1248" s="47"/>
      <c r="E1248" s="47"/>
      <c r="F1248" s="47"/>
    </row>
    <row r="1249" spans="2:6" ht="15">
      <c r="B1249" s="47"/>
      <c r="C1249" s="76"/>
      <c r="D1249" s="47"/>
      <c r="E1249" s="47"/>
      <c r="F1249" s="47"/>
    </row>
    <row r="1250" spans="2:6" ht="15">
      <c r="B1250" s="47"/>
      <c r="C1250" s="76"/>
      <c r="D1250" s="47"/>
      <c r="E1250" s="47"/>
      <c r="F1250" s="47"/>
    </row>
    <row r="1251" spans="2:6" ht="15">
      <c r="B1251" s="47"/>
      <c r="C1251" s="76"/>
      <c r="D1251" s="47"/>
      <c r="E1251" s="47"/>
      <c r="F1251" s="47"/>
    </row>
    <row r="1252" spans="2:6" ht="15">
      <c r="B1252" s="47"/>
      <c r="C1252" s="76"/>
      <c r="D1252" s="47"/>
      <c r="E1252" s="47"/>
      <c r="F1252" s="47"/>
    </row>
    <row r="1253" spans="2:6" ht="15">
      <c r="B1253" s="47"/>
      <c r="C1253" s="76"/>
      <c r="D1253" s="47"/>
      <c r="E1253" s="47"/>
      <c r="F1253" s="47"/>
    </row>
    <row r="1254" spans="2:6" ht="15">
      <c r="B1254" s="47"/>
      <c r="C1254" s="76"/>
      <c r="D1254" s="47"/>
      <c r="E1254" s="47"/>
      <c r="F1254" s="47"/>
    </row>
    <row r="1255" spans="2:6" ht="15">
      <c r="B1255" s="47"/>
      <c r="C1255" s="76"/>
      <c r="D1255" s="47"/>
      <c r="E1255" s="47"/>
      <c r="F1255" s="47"/>
    </row>
    <row r="1256" spans="2:6" ht="15">
      <c r="B1256" s="47"/>
      <c r="C1256" s="76"/>
      <c r="D1256" s="47"/>
      <c r="E1256" s="47"/>
      <c r="F1256" s="47"/>
    </row>
    <row r="1257" spans="2:6" ht="15">
      <c r="B1257" s="47"/>
      <c r="C1257" s="76"/>
      <c r="D1257" s="47"/>
      <c r="E1257" s="47"/>
      <c r="F1257" s="47"/>
    </row>
    <row r="1258" spans="2:6" ht="15">
      <c r="B1258" s="47"/>
      <c r="C1258" s="76"/>
      <c r="D1258" s="47"/>
      <c r="E1258" s="47"/>
      <c r="F1258" s="47"/>
    </row>
    <row r="1259" spans="2:6" ht="15">
      <c r="B1259" s="47"/>
      <c r="C1259" s="76"/>
      <c r="D1259" s="47"/>
      <c r="E1259" s="47"/>
      <c r="F1259" s="47"/>
    </row>
    <row r="1260" spans="2:6" ht="15">
      <c r="B1260" s="47"/>
      <c r="C1260" s="76"/>
      <c r="D1260" s="47"/>
      <c r="E1260" s="47"/>
      <c r="F1260" s="47"/>
    </row>
    <row r="1261" spans="2:6" ht="15">
      <c r="B1261" s="47"/>
      <c r="C1261" s="76"/>
      <c r="D1261" s="47"/>
      <c r="E1261" s="47"/>
      <c r="F1261" s="47"/>
    </row>
    <row r="1262" spans="2:6" ht="15">
      <c r="B1262" s="47"/>
      <c r="C1262" s="76"/>
      <c r="D1262" s="47"/>
      <c r="E1262" s="47"/>
      <c r="F1262" s="47"/>
    </row>
    <row r="1263" spans="2:6" ht="15">
      <c r="B1263" s="47"/>
      <c r="C1263" s="76"/>
      <c r="D1263" s="47"/>
      <c r="E1263" s="47"/>
      <c r="F1263" s="47"/>
    </row>
    <row r="1264" spans="2:6" ht="15">
      <c r="B1264" s="47"/>
      <c r="C1264" s="76"/>
      <c r="D1264" s="47"/>
      <c r="E1264" s="47"/>
      <c r="F1264" s="47"/>
    </row>
    <row r="1265" spans="2:6" ht="15">
      <c r="B1265" s="47"/>
      <c r="C1265" s="76"/>
      <c r="D1265" s="47"/>
      <c r="E1265" s="47"/>
      <c r="F1265" s="47"/>
    </row>
    <row r="1266" spans="2:6" ht="15">
      <c r="B1266" s="47"/>
      <c r="C1266" s="76"/>
      <c r="D1266" s="47"/>
      <c r="E1266" s="47"/>
      <c r="F1266" s="47"/>
    </row>
    <row r="1267" spans="2:6" ht="15">
      <c r="B1267" s="47"/>
      <c r="C1267" s="76"/>
      <c r="D1267" s="47"/>
      <c r="E1267" s="47"/>
      <c r="F1267" s="47"/>
    </row>
    <row r="1268" spans="2:6" ht="15">
      <c r="B1268" s="47"/>
      <c r="C1268" s="76"/>
      <c r="D1268" s="47"/>
      <c r="E1268" s="47"/>
      <c r="F1268" s="47"/>
    </row>
    <row r="1269" spans="2:6" ht="15">
      <c r="B1269" s="47"/>
      <c r="C1269" s="76"/>
      <c r="D1269" s="47"/>
      <c r="E1269" s="47"/>
      <c r="F1269" s="47"/>
    </row>
    <row r="1270" spans="2:6" ht="15">
      <c r="B1270" s="47"/>
      <c r="C1270" s="76"/>
      <c r="D1270" s="47"/>
      <c r="E1270" s="47"/>
      <c r="F1270" s="47"/>
    </row>
    <row r="1271" spans="2:6" ht="15">
      <c r="B1271" s="47"/>
      <c r="C1271" s="76"/>
      <c r="D1271" s="47"/>
      <c r="E1271" s="47"/>
      <c r="F1271" s="47"/>
    </row>
    <row r="1272" spans="2:6" ht="15">
      <c r="B1272" s="47"/>
      <c r="C1272" s="76"/>
      <c r="D1272" s="47"/>
      <c r="E1272" s="47"/>
      <c r="F1272" s="47"/>
    </row>
    <row r="1273" spans="2:6" ht="15">
      <c r="B1273" s="47"/>
      <c r="C1273" s="76"/>
      <c r="D1273" s="47"/>
      <c r="E1273" s="47"/>
      <c r="F1273" s="47"/>
    </row>
    <row r="1274" spans="2:6" ht="15">
      <c r="B1274" s="47"/>
      <c r="C1274" s="76"/>
      <c r="D1274" s="47"/>
      <c r="E1274" s="47"/>
      <c r="F1274" s="47"/>
    </row>
    <row r="1275" spans="2:6" ht="15">
      <c r="B1275" s="47"/>
      <c r="C1275" s="76"/>
      <c r="D1275" s="47"/>
      <c r="E1275" s="47"/>
      <c r="F1275" s="47"/>
    </row>
    <row r="1276" spans="2:6" ht="15">
      <c r="B1276" s="47"/>
      <c r="C1276" s="76"/>
      <c r="D1276" s="47"/>
      <c r="E1276" s="47"/>
      <c r="F1276" s="47"/>
    </row>
    <row r="1277" spans="2:6" ht="15">
      <c r="B1277" s="47"/>
      <c r="C1277" s="76"/>
      <c r="D1277" s="47"/>
      <c r="E1277" s="47"/>
      <c r="F1277" s="47"/>
    </row>
    <row r="1278" spans="2:6" ht="15">
      <c r="B1278" s="47"/>
      <c r="C1278" s="76"/>
      <c r="D1278" s="47"/>
      <c r="E1278" s="47"/>
      <c r="F1278" s="47"/>
    </row>
    <row r="1279" spans="2:6" ht="15">
      <c r="B1279" s="47"/>
      <c r="C1279" s="76"/>
      <c r="D1279" s="47"/>
      <c r="E1279" s="47"/>
      <c r="F1279" s="47"/>
    </row>
    <row r="1280" spans="2:6" ht="15">
      <c r="B1280" s="47"/>
      <c r="C1280" s="76"/>
      <c r="D1280" s="47"/>
      <c r="E1280" s="47"/>
      <c r="F1280" s="47"/>
    </row>
    <row r="1281" spans="2:6" ht="15">
      <c r="B1281" s="47"/>
      <c r="C1281" s="76"/>
      <c r="D1281" s="47"/>
      <c r="E1281" s="47"/>
      <c r="F1281" s="47"/>
    </row>
    <row r="1282" spans="2:6" ht="15">
      <c r="B1282" s="47"/>
      <c r="C1282" s="76"/>
      <c r="D1282" s="47"/>
      <c r="E1282" s="47"/>
      <c r="F1282" s="47"/>
    </row>
    <row r="1283" spans="2:6" ht="15">
      <c r="B1283" s="47"/>
      <c r="C1283" s="76"/>
      <c r="D1283" s="47"/>
      <c r="E1283" s="47"/>
      <c r="F1283" s="47"/>
    </row>
    <row r="1284" spans="2:6" ht="15">
      <c r="B1284" s="47"/>
      <c r="C1284" s="76"/>
      <c r="D1284" s="47"/>
      <c r="E1284" s="47"/>
      <c r="F1284" s="47"/>
    </row>
    <row r="1285" spans="2:6" ht="15">
      <c r="B1285" s="47"/>
      <c r="C1285" s="76"/>
      <c r="D1285" s="47"/>
      <c r="E1285" s="47"/>
      <c r="F1285" s="47"/>
    </row>
    <row r="1286" spans="2:6" ht="15">
      <c r="B1286" s="47"/>
      <c r="C1286" s="76"/>
      <c r="D1286" s="47"/>
      <c r="E1286" s="47"/>
      <c r="F1286" s="47"/>
    </row>
    <row r="1287" spans="2:6" ht="15">
      <c r="B1287" s="47"/>
      <c r="C1287" s="76"/>
      <c r="D1287" s="47"/>
      <c r="E1287" s="47"/>
      <c r="F1287" s="47"/>
    </row>
    <row r="1288" spans="2:6" ht="15">
      <c r="B1288" s="47"/>
      <c r="C1288" s="76"/>
      <c r="D1288" s="47"/>
      <c r="E1288" s="47"/>
      <c r="F1288" s="47"/>
    </row>
    <row r="1289" spans="2:6" ht="15">
      <c r="B1289" s="47"/>
      <c r="C1289" s="76"/>
      <c r="D1289" s="47"/>
      <c r="E1289" s="47"/>
      <c r="F1289" s="47"/>
    </row>
    <row r="1290" spans="2:6" ht="15">
      <c r="B1290" s="47"/>
      <c r="C1290" s="76"/>
      <c r="D1290" s="47"/>
      <c r="E1290" s="47"/>
      <c r="F1290" s="47"/>
    </row>
    <row r="1291" spans="2:6" ht="15">
      <c r="B1291" s="47"/>
      <c r="C1291" s="76"/>
      <c r="D1291" s="47"/>
      <c r="E1291" s="47"/>
      <c r="F1291" s="47"/>
    </row>
    <row r="1292" spans="2:6" ht="15">
      <c r="B1292" s="47"/>
      <c r="C1292" s="76"/>
      <c r="D1292" s="47"/>
      <c r="E1292" s="47"/>
      <c r="F1292" s="47"/>
    </row>
    <row r="1293" spans="2:6" ht="15">
      <c r="B1293" s="47"/>
      <c r="C1293" s="76"/>
      <c r="D1293" s="47"/>
      <c r="E1293" s="47"/>
      <c r="F1293" s="47"/>
    </row>
    <row r="1294" spans="2:6" ht="15">
      <c r="B1294" s="47"/>
      <c r="C1294" s="76"/>
      <c r="D1294" s="47"/>
      <c r="E1294" s="47"/>
      <c r="F1294" s="47"/>
    </row>
    <row r="1295" spans="2:6" ht="15">
      <c r="B1295" s="47"/>
      <c r="C1295" s="76"/>
      <c r="D1295" s="47"/>
      <c r="E1295" s="47"/>
      <c r="F1295" s="47"/>
    </row>
    <row r="1296" spans="2:6" ht="15">
      <c r="B1296" s="47"/>
      <c r="C1296" s="76"/>
      <c r="D1296" s="47"/>
      <c r="E1296" s="47"/>
      <c r="F1296" s="47"/>
    </row>
    <row r="1297" spans="2:6" ht="15">
      <c r="B1297" s="47"/>
      <c r="C1297" s="76"/>
      <c r="D1297" s="47"/>
      <c r="E1297" s="47"/>
      <c r="F1297" s="47"/>
    </row>
    <row r="1298" spans="2:6" ht="15">
      <c r="B1298" s="47"/>
      <c r="C1298" s="76"/>
      <c r="D1298" s="47"/>
      <c r="E1298" s="47"/>
      <c r="F1298" s="47"/>
    </row>
    <row r="1299" spans="2:6" ht="15">
      <c r="B1299" s="47"/>
      <c r="C1299" s="76"/>
      <c r="D1299" s="47"/>
      <c r="E1299" s="47"/>
      <c r="F1299" s="47"/>
    </row>
    <row r="1300" spans="2:6" ht="15">
      <c r="B1300" s="47"/>
      <c r="C1300" s="76"/>
      <c r="D1300" s="47"/>
      <c r="E1300" s="47"/>
      <c r="F1300" s="47"/>
    </row>
    <row r="1301" spans="2:6" ht="15">
      <c r="B1301" s="47"/>
      <c r="C1301" s="76"/>
      <c r="D1301" s="47"/>
      <c r="E1301" s="47"/>
      <c r="F1301" s="47"/>
    </row>
    <row r="1302" spans="2:6" ht="15">
      <c r="B1302" s="47"/>
      <c r="C1302" s="76"/>
      <c r="D1302" s="47"/>
      <c r="E1302" s="47"/>
      <c r="F1302" s="47"/>
    </row>
    <row r="1303" spans="2:6" ht="15">
      <c r="B1303" s="47"/>
      <c r="C1303" s="76"/>
      <c r="D1303" s="47"/>
      <c r="E1303" s="47"/>
      <c r="F1303" s="47"/>
    </row>
    <row r="1304" spans="2:6" ht="15">
      <c r="B1304" s="47"/>
      <c r="C1304" s="76"/>
      <c r="D1304" s="47"/>
      <c r="E1304" s="47"/>
      <c r="F1304" s="47"/>
    </row>
    <row r="1305" spans="2:6" ht="15">
      <c r="B1305" s="47"/>
      <c r="C1305" s="76"/>
      <c r="D1305" s="47"/>
      <c r="E1305" s="47"/>
      <c r="F1305" s="47"/>
    </row>
    <row r="1306" spans="2:6" ht="15">
      <c r="B1306" s="47"/>
      <c r="C1306" s="76"/>
      <c r="D1306" s="47"/>
      <c r="E1306" s="47"/>
      <c r="F1306" s="47"/>
    </row>
    <row r="1307" spans="2:6" ht="15">
      <c r="B1307" s="47"/>
      <c r="C1307" s="76"/>
      <c r="D1307" s="47"/>
      <c r="E1307" s="47"/>
      <c r="F1307" s="47"/>
    </row>
    <row r="1308" spans="2:6" ht="15">
      <c r="B1308" s="47"/>
      <c r="C1308" s="76"/>
      <c r="D1308" s="47"/>
      <c r="E1308" s="47"/>
      <c r="F1308" s="47"/>
    </row>
    <row r="1309" spans="2:6" ht="15">
      <c r="B1309" s="47"/>
      <c r="C1309" s="76"/>
      <c r="D1309" s="47"/>
      <c r="E1309" s="47"/>
      <c r="F1309" s="47"/>
    </row>
    <row r="1310" spans="2:6" ht="15">
      <c r="B1310" s="47"/>
      <c r="C1310" s="76"/>
      <c r="D1310" s="47"/>
      <c r="E1310" s="47"/>
      <c r="F1310" s="47"/>
    </row>
    <row r="1311" spans="2:6" ht="15">
      <c r="B1311" s="47"/>
      <c r="C1311" s="76"/>
      <c r="D1311" s="47"/>
      <c r="E1311" s="47"/>
      <c r="F1311" s="47"/>
    </row>
    <row r="1312" spans="2:6" ht="15">
      <c r="B1312" s="47"/>
      <c r="C1312" s="76"/>
      <c r="D1312" s="47"/>
      <c r="E1312" s="47"/>
      <c r="F1312" s="47"/>
    </row>
    <row r="1313" spans="2:6" ht="15">
      <c r="B1313" s="47"/>
      <c r="C1313" s="76"/>
      <c r="D1313" s="47"/>
      <c r="E1313" s="47"/>
      <c r="F1313" s="47"/>
    </row>
    <row r="1314" spans="2:6" ht="15">
      <c r="B1314" s="47"/>
      <c r="C1314" s="76"/>
      <c r="D1314" s="47"/>
      <c r="E1314" s="47"/>
      <c r="F1314" s="47"/>
    </row>
    <row r="1315" spans="2:6" ht="15">
      <c r="B1315" s="47"/>
      <c r="C1315" s="76"/>
      <c r="D1315" s="47"/>
      <c r="E1315" s="47"/>
      <c r="F1315" s="47"/>
    </row>
    <row r="1316" spans="2:6" ht="15">
      <c r="B1316" s="47"/>
      <c r="C1316" s="76"/>
      <c r="D1316" s="47"/>
      <c r="E1316" s="47"/>
      <c r="F1316" s="47"/>
    </row>
  </sheetData>
  <autoFilter ref="A13:J402"/>
  <mergeCells count="2">
    <mergeCell ref="B355:G355"/>
    <mergeCell ref="C356:H35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2" r:id="rId1"/>
  <headerFooter alignWithMargins="0"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J308"/>
  <sheetViews>
    <sheetView view="pageBreakPreview" zoomScale="120" zoomScaleSheetLayoutView="120" zoomScalePageLayoutView="110" workbookViewId="0" topLeftCell="C1">
      <pane ySplit="4" topLeftCell="A291" activePane="bottomLeft" state="frozen"/>
      <selection pane="bottomLeft" activeCell="C304" sqref="C304"/>
    </sheetView>
  </sheetViews>
  <sheetFormatPr defaultColWidth="9.140625" defaultRowHeight="13.5" customHeight="1"/>
  <cols>
    <col min="1" max="1" width="9.140625" style="496" customWidth="1"/>
    <col min="2" max="2" width="11.140625" style="49" customWidth="1"/>
    <col min="3" max="3" width="73.28125" style="47" customWidth="1"/>
    <col min="4" max="4" width="5.7109375" style="49" customWidth="1"/>
    <col min="5" max="5" width="11.7109375" style="47" customWidth="1"/>
    <col min="6" max="6" width="13.28125" style="497" bestFit="1" customWidth="1"/>
    <col min="7" max="7" width="15.8515625" style="498" bestFit="1" customWidth="1"/>
    <col min="8" max="8" width="17.57421875" style="497" customWidth="1"/>
    <col min="9" max="10" width="9.140625" style="47" hidden="1" customWidth="1"/>
    <col min="11" max="11" width="9.140625" style="47" customWidth="1"/>
    <col min="12" max="12" width="20.421875" style="47" customWidth="1"/>
    <col min="13" max="257" width="9.140625" style="47" customWidth="1"/>
    <col min="258" max="258" width="11.140625" style="47" customWidth="1"/>
    <col min="259" max="259" width="73.28125" style="47" customWidth="1"/>
    <col min="260" max="260" width="5.7109375" style="47" customWidth="1"/>
    <col min="261" max="261" width="11.7109375" style="47" customWidth="1"/>
    <col min="262" max="262" width="13.28125" style="47" bestFit="1" customWidth="1"/>
    <col min="263" max="263" width="15.8515625" style="47" bestFit="1" customWidth="1"/>
    <col min="264" max="264" width="17.57421875" style="47" customWidth="1"/>
    <col min="265" max="266" width="9.140625" style="47" hidden="1" customWidth="1"/>
    <col min="267" max="267" width="9.140625" style="47" customWidth="1"/>
    <col min="268" max="268" width="20.421875" style="47" customWidth="1"/>
    <col min="269" max="513" width="9.140625" style="47" customWidth="1"/>
    <col min="514" max="514" width="11.140625" style="47" customWidth="1"/>
    <col min="515" max="515" width="73.28125" style="47" customWidth="1"/>
    <col min="516" max="516" width="5.7109375" style="47" customWidth="1"/>
    <col min="517" max="517" width="11.7109375" style="47" customWidth="1"/>
    <col min="518" max="518" width="13.28125" style="47" bestFit="1" customWidth="1"/>
    <col min="519" max="519" width="15.8515625" style="47" bestFit="1" customWidth="1"/>
    <col min="520" max="520" width="17.57421875" style="47" customWidth="1"/>
    <col min="521" max="522" width="9.140625" style="47" hidden="1" customWidth="1"/>
    <col min="523" max="523" width="9.140625" style="47" customWidth="1"/>
    <col min="524" max="524" width="20.421875" style="47" customWidth="1"/>
    <col min="525" max="769" width="9.140625" style="47" customWidth="1"/>
    <col min="770" max="770" width="11.140625" style="47" customWidth="1"/>
    <col min="771" max="771" width="73.28125" style="47" customWidth="1"/>
    <col min="772" max="772" width="5.7109375" style="47" customWidth="1"/>
    <col min="773" max="773" width="11.7109375" style="47" customWidth="1"/>
    <col min="774" max="774" width="13.28125" style="47" bestFit="1" customWidth="1"/>
    <col min="775" max="775" width="15.8515625" style="47" bestFit="1" customWidth="1"/>
    <col min="776" max="776" width="17.57421875" style="47" customWidth="1"/>
    <col min="777" max="778" width="9.140625" style="47" hidden="1" customWidth="1"/>
    <col min="779" max="779" width="9.140625" style="47" customWidth="1"/>
    <col min="780" max="780" width="20.421875" style="47" customWidth="1"/>
    <col min="781" max="1025" width="9.140625" style="47" customWidth="1"/>
    <col min="1026" max="1026" width="11.140625" style="47" customWidth="1"/>
    <col min="1027" max="1027" width="73.28125" style="47" customWidth="1"/>
    <col min="1028" max="1028" width="5.7109375" style="47" customWidth="1"/>
    <col min="1029" max="1029" width="11.7109375" style="47" customWidth="1"/>
    <col min="1030" max="1030" width="13.28125" style="47" bestFit="1" customWidth="1"/>
    <col min="1031" max="1031" width="15.8515625" style="47" bestFit="1" customWidth="1"/>
    <col min="1032" max="1032" width="17.57421875" style="47" customWidth="1"/>
    <col min="1033" max="1034" width="9.140625" style="47" hidden="1" customWidth="1"/>
    <col min="1035" max="1035" width="9.140625" style="47" customWidth="1"/>
    <col min="1036" max="1036" width="20.421875" style="47" customWidth="1"/>
    <col min="1037" max="1281" width="9.140625" style="47" customWidth="1"/>
    <col min="1282" max="1282" width="11.140625" style="47" customWidth="1"/>
    <col min="1283" max="1283" width="73.28125" style="47" customWidth="1"/>
    <col min="1284" max="1284" width="5.7109375" style="47" customWidth="1"/>
    <col min="1285" max="1285" width="11.7109375" style="47" customWidth="1"/>
    <col min="1286" max="1286" width="13.28125" style="47" bestFit="1" customWidth="1"/>
    <col min="1287" max="1287" width="15.8515625" style="47" bestFit="1" customWidth="1"/>
    <col min="1288" max="1288" width="17.57421875" style="47" customWidth="1"/>
    <col min="1289" max="1290" width="9.140625" style="47" hidden="1" customWidth="1"/>
    <col min="1291" max="1291" width="9.140625" style="47" customWidth="1"/>
    <col min="1292" max="1292" width="20.421875" style="47" customWidth="1"/>
    <col min="1293" max="1537" width="9.140625" style="47" customWidth="1"/>
    <col min="1538" max="1538" width="11.140625" style="47" customWidth="1"/>
    <col min="1539" max="1539" width="73.28125" style="47" customWidth="1"/>
    <col min="1540" max="1540" width="5.7109375" style="47" customWidth="1"/>
    <col min="1541" max="1541" width="11.7109375" style="47" customWidth="1"/>
    <col min="1542" max="1542" width="13.28125" style="47" bestFit="1" customWidth="1"/>
    <col min="1543" max="1543" width="15.8515625" style="47" bestFit="1" customWidth="1"/>
    <col min="1544" max="1544" width="17.57421875" style="47" customWidth="1"/>
    <col min="1545" max="1546" width="9.140625" style="47" hidden="1" customWidth="1"/>
    <col min="1547" max="1547" width="9.140625" style="47" customWidth="1"/>
    <col min="1548" max="1548" width="20.421875" style="47" customWidth="1"/>
    <col min="1549" max="1793" width="9.140625" style="47" customWidth="1"/>
    <col min="1794" max="1794" width="11.140625" style="47" customWidth="1"/>
    <col min="1795" max="1795" width="73.28125" style="47" customWidth="1"/>
    <col min="1796" max="1796" width="5.7109375" style="47" customWidth="1"/>
    <col min="1797" max="1797" width="11.7109375" style="47" customWidth="1"/>
    <col min="1798" max="1798" width="13.28125" style="47" bestFit="1" customWidth="1"/>
    <col min="1799" max="1799" width="15.8515625" style="47" bestFit="1" customWidth="1"/>
    <col min="1800" max="1800" width="17.57421875" style="47" customWidth="1"/>
    <col min="1801" max="1802" width="9.140625" style="47" hidden="1" customWidth="1"/>
    <col min="1803" max="1803" width="9.140625" style="47" customWidth="1"/>
    <col min="1804" max="1804" width="20.421875" style="47" customWidth="1"/>
    <col min="1805" max="2049" width="9.140625" style="47" customWidth="1"/>
    <col min="2050" max="2050" width="11.140625" style="47" customWidth="1"/>
    <col min="2051" max="2051" width="73.28125" style="47" customWidth="1"/>
    <col min="2052" max="2052" width="5.7109375" style="47" customWidth="1"/>
    <col min="2053" max="2053" width="11.7109375" style="47" customWidth="1"/>
    <col min="2054" max="2054" width="13.28125" style="47" bestFit="1" customWidth="1"/>
    <col min="2055" max="2055" width="15.8515625" style="47" bestFit="1" customWidth="1"/>
    <col min="2056" max="2056" width="17.57421875" style="47" customWidth="1"/>
    <col min="2057" max="2058" width="9.140625" style="47" hidden="1" customWidth="1"/>
    <col min="2059" max="2059" width="9.140625" style="47" customWidth="1"/>
    <col min="2060" max="2060" width="20.421875" style="47" customWidth="1"/>
    <col min="2061" max="2305" width="9.140625" style="47" customWidth="1"/>
    <col min="2306" max="2306" width="11.140625" style="47" customWidth="1"/>
    <col min="2307" max="2307" width="73.28125" style="47" customWidth="1"/>
    <col min="2308" max="2308" width="5.7109375" style="47" customWidth="1"/>
    <col min="2309" max="2309" width="11.7109375" style="47" customWidth="1"/>
    <col min="2310" max="2310" width="13.28125" style="47" bestFit="1" customWidth="1"/>
    <col min="2311" max="2311" width="15.8515625" style="47" bestFit="1" customWidth="1"/>
    <col min="2312" max="2312" width="17.57421875" style="47" customWidth="1"/>
    <col min="2313" max="2314" width="9.140625" style="47" hidden="1" customWidth="1"/>
    <col min="2315" max="2315" width="9.140625" style="47" customWidth="1"/>
    <col min="2316" max="2316" width="20.421875" style="47" customWidth="1"/>
    <col min="2317" max="2561" width="9.140625" style="47" customWidth="1"/>
    <col min="2562" max="2562" width="11.140625" style="47" customWidth="1"/>
    <col min="2563" max="2563" width="73.28125" style="47" customWidth="1"/>
    <col min="2564" max="2564" width="5.7109375" style="47" customWidth="1"/>
    <col min="2565" max="2565" width="11.7109375" style="47" customWidth="1"/>
    <col min="2566" max="2566" width="13.28125" style="47" bestFit="1" customWidth="1"/>
    <col min="2567" max="2567" width="15.8515625" style="47" bestFit="1" customWidth="1"/>
    <col min="2568" max="2568" width="17.57421875" style="47" customWidth="1"/>
    <col min="2569" max="2570" width="9.140625" style="47" hidden="1" customWidth="1"/>
    <col min="2571" max="2571" width="9.140625" style="47" customWidth="1"/>
    <col min="2572" max="2572" width="20.421875" style="47" customWidth="1"/>
    <col min="2573" max="2817" width="9.140625" style="47" customWidth="1"/>
    <col min="2818" max="2818" width="11.140625" style="47" customWidth="1"/>
    <col min="2819" max="2819" width="73.28125" style="47" customWidth="1"/>
    <col min="2820" max="2820" width="5.7109375" style="47" customWidth="1"/>
    <col min="2821" max="2821" width="11.7109375" style="47" customWidth="1"/>
    <col min="2822" max="2822" width="13.28125" style="47" bestFit="1" customWidth="1"/>
    <col min="2823" max="2823" width="15.8515625" style="47" bestFit="1" customWidth="1"/>
    <col min="2824" max="2824" width="17.57421875" style="47" customWidth="1"/>
    <col min="2825" max="2826" width="9.140625" style="47" hidden="1" customWidth="1"/>
    <col min="2827" max="2827" width="9.140625" style="47" customWidth="1"/>
    <col min="2828" max="2828" width="20.421875" style="47" customWidth="1"/>
    <col min="2829" max="3073" width="9.140625" style="47" customWidth="1"/>
    <col min="3074" max="3074" width="11.140625" style="47" customWidth="1"/>
    <col min="3075" max="3075" width="73.28125" style="47" customWidth="1"/>
    <col min="3076" max="3076" width="5.7109375" style="47" customWidth="1"/>
    <col min="3077" max="3077" width="11.7109375" style="47" customWidth="1"/>
    <col min="3078" max="3078" width="13.28125" style="47" bestFit="1" customWidth="1"/>
    <col min="3079" max="3079" width="15.8515625" style="47" bestFit="1" customWidth="1"/>
    <col min="3080" max="3080" width="17.57421875" style="47" customWidth="1"/>
    <col min="3081" max="3082" width="9.140625" style="47" hidden="1" customWidth="1"/>
    <col min="3083" max="3083" width="9.140625" style="47" customWidth="1"/>
    <col min="3084" max="3084" width="20.421875" style="47" customWidth="1"/>
    <col min="3085" max="3329" width="9.140625" style="47" customWidth="1"/>
    <col min="3330" max="3330" width="11.140625" style="47" customWidth="1"/>
    <col min="3331" max="3331" width="73.28125" style="47" customWidth="1"/>
    <col min="3332" max="3332" width="5.7109375" style="47" customWidth="1"/>
    <col min="3333" max="3333" width="11.7109375" style="47" customWidth="1"/>
    <col min="3334" max="3334" width="13.28125" style="47" bestFit="1" customWidth="1"/>
    <col min="3335" max="3335" width="15.8515625" style="47" bestFit="1" customWidth="1"/>
    <col min="3336" max="3336" width="17.57421875" style="47" customWidth="1"/>
    <col min="3337" max="3338" width="9.140625" style="47" hidden="1" customWidth="1"/>
    <col min="3339" max="3339" width="9.140625" style="47" customWidth="1"/>
    <col min="3340" max="3340" width="20.421875" style="47" customWidth="1"/>
    <col min="3341" max="3585" width="9.140625" style="47" customWidth="1"/>
    <col min="3586" max="3586" width="11.140625" style="47" customWidth="1"/>
    <col min="3587" max="3587" width="73.28125" style="47" customWidth="1"/>
    <col min="3588" max="3588" width="5.7109375" style="47" customWidth="1"/>
    <col min="3589" max="3589" width="11.7109375" style="47" customWidth="1"/>
    <col min="3590" max="3590" width="13.28125" style="47" bestFit="1" customWidth="1"/>
    <col min="3591" max="3591" width="15.8515625" style="47" bestFit="1" customWidth="1"/>
    <col min="3592" max="3592" width="17.57421875" style="47" customWidth="1"/>
    <col min="3593" max="3594" width="9.140625" style="47" hidden="1" customWidth="1"/>
    <col min="3595" max="3595" width="9.140625" style="47" customWidth="1"/>
    <col min="3596" max="3596" width="20.421875" style="47" customWidth="1"/>
    <col min="3597" max="3841" width="9.140625" style="47" customWidth="1"/>
    <col min="3842" max="3842" width="11.140625" style="47" customWidth="1"/>
    <col min="3843" max="3843" width="73.28125" style="47" customWidth="1"/>
    <col min="3844" max="3844" width="5.7109375" style="47" customWidth="1"/>
    <col min="3845" max="3845" width="11.7109375" style="47" customWidth="1"/>
    <col min="3846" max="3846" width="13.28125" style="47" bestFit="1" customWidth="1"/>
    <col min="3847" max="3847" width="15.8515625" style="47" bestFit="1" customWidth="1"/>
    <col min="3848" max="3848" width="17.57421875" style="47" customWidth="1"/>
    <col min="3849" max="3850" width="9.140625" style="47" hidden="1" customWidth="1"/>
    <col min="3851" max="3851" width="9.140625" style="47" customWidth="1"/>
    <col min="3852" max="3852" width="20.421875" style="47" customWidth="1"/>
    <col min="3853" max="4097" width="9.140625" style="47" customWidth="1"/>
    <col min="4098" max="4098" width="11.140625" style="47" customWidth="1"/>
    <col min="4099" max="4099" width="73.28125" style="47" customWidth="1"/>
    <col min="4100" max="4100" width="5.7109375" style="47" customWidth="1"/>
    <col min="4101" max="4101" width="11.7109375" style="47" customWidth="1"/>
    <col min="4102" max="4102" width="13.28125" style="47" bestFit="1" customWidth="1"/>
    <col min="4103" max="4103" width="15.8515625" style="47" bestFit="1" customWidth="1"/>
    <col min="4104" max="4104" width="17.57421875" style="47" customWidth="1"/>
    <col min="4105" max="4106" width="9.140625" style="47" hidden="1" customWidth="1"/>
    <col min="4107" max="4107" width="9.140625" style="47" customWidth="1"/>
    <col min="4108" max="4108" width="20.421875" style="47" customWidth="1"/>
    <col min="4109" max="4353" width="9.140625" style="47" customWidth="1"/>
    <col min="4354" max="4354" width="11.140625" style="47" customWidth="1"/>
    <col min="4355" max="4355" width="73.28125" style="47" customWidth="1"/>
    <col min="4356" max="4356" width="5.7109375" style="47" customWidth="1"/>
    <col min="4357" max="4357" width="11.7109375" style="47" customWidth="1"/>
    <col min="4358" max="4358" width="13.28125" style="47" bestFit="1" customWidth="1"/>
    <col min="4359" max="4359" width="15.8515625" style="47" bestFit="1" customWidth="1"/>
    <col min="4360" max="4360" width="17.57421875" style="47" customWidth="1"/>
    <col min="4361" max="4362" width="9.140625" style="47" hidden="1" customWidth="1"/>
    <col min="4363" max="4363" width="9.140625" style="47" customWidth="1"/>
    <col min="4364" max="4364" width="20.421875" style="47" customWidth="1"/>
    <col min="4365" max="4609" width="9.140625" style="47" customWidth="1"/>
    <col min="4610" max="4610" width="11.140625" style="47" customWidth="1"/>
    <col min="4611" max="4611" width="73.28125" style="47" customWidth="1"/>
    <col min="4612" max="4612" width="5.7109375" style="47" customWidth="1"/>
    <col min="4613" max="4613" width="11.7109375" style="47" customWidth="1"/>
    <col min="4614" max="4614" width="13.28125" style="47" bestFit="1" customWidth="1"/>
    <col min="4615" max="4615" width="15.8515625" style="47" bestFit="1" customWidth="1"/>
    <col min="4616" max="4616" width="17.57421875" style="47" customWidth="1"/>
    <col min="4617" max="4618" width="9.140625" style="47" hidden="1" customWidth="1"/>
    <col min="4619" max="4619" width="9.140625" style="47" customWidth="1"/>
    <col min="4620" max="4620" width="20.421875" style="47" customWidth="1"/>
    <col min="4621" max="4865" width="9.140625" style="47" customWidth="1"/>
    <col min="4866" max="4866" width="11.140625" style="47" customWidth="1"/>
    <col min="4867" max="4867" width="73.28125" style="47" customWidth="1"/>
    <col min="4868" max="4868" width="5.7109375" style="47" customWidth="1"/>
    <col min="4869" max="4869" width="11.7109375" style="47" customWidth="1"/>
    <col min="4870" max="4870" width="13.28125" style="47" bestFit="1" customWidth="1"/>
    <col min="4871" max="4871" width="15.8515625" style="47" bestFit="1" customWidth="1"/>
    <col min="4872" max="4872" width="17.57421875" style="47" customWidth="1"/>
    <col min="4873" max="4874" width="9.140625" style="47" hidden="1" customWidth="1"/>
    <col min="4875" max="4875" width="9.140625" style="47" customWidth="1"/>
    <col min="4876" max="4876" width="20.421875" style="47" customWidth="1"/>
    <col min="4877" max="5121" width="9.140625" style="47" customWidth="1"/>
    <col min="5122" max="5122" width="11.140625" style="47" customWidth="1"/>
    <col min="5123" max="5123" width="73.28125" style="47" customWidth="1"/>
    <col min="5124" max="5124" width="5.7109375" style="47" customWidth="1"/>
    <col min="5125" max="5125" width="11.7109375" style="47" customWidth="1"/>
    <col min="5126" max="5126" width="13.28125" style="47" bestFit="1" customWidth="1"/>
    <col min="5127" max="5127" width="15.8515625" style="47" bestFit="1" customWidth="1"/>
    <col min="5128" max="5128" width="17.57421875" style="47" customWidth="1"/>
    <col min="5129" max="5130" width="9.140625" style="47" hidden="1" customWidth="1"/>
    <col min="5131" max="5131" width="9.140625" style="47" customWidth="1"/>
    <col min="5132" max="5132" width="20.421875" style="47" customWidth="1"/>
    <col min="5133" max="5377" width="9.140625" style="47" customWidth="1"/>
    <col min="5378" max="5378" width="11.140625" style="47" customWidth="1"/>
    <col min="5379" max="5379" width="73.28125" style="47" customWidth="1"/>
    <col min="5380" max="5380" width="5.7109375" style="47" customWidth="1"/>
    <col min="5381" max="5381" width="11.7109375" style="47" customWidth="1"/>
    <col min="5382" max="5382" width="13.28125" style="47" bestFit="1" customWidth="1"/>
    <col min="5383" max="5383" width="15.8515625" style="47" bestFit="1" customWidth="1"/>
    <col min="5384" max="5384" width="17.57421875" style="47" customWidth="1"/>
    <col min="5385" max="5386" width="9.140625" style="47" hidden="1" customWidth="1"/>
    <col min="5387" max="5387" width="9.140625" style="47" customWidth="1"/>
    <col min="5388" max="5388" width="20.421875" style="47" customWidth="1"/>
    <col min="5389" max="5633" width="9.140625" style="47" customWidth="1"/>
    <col min="5634" max="5634" width="11.140625" style="47" customWidth="1"/>
    <col min="5635" max="5635" width="73.28125" style="47" customWidth="1"/>
    <col min="5636" max="5636" width="5.7109375" style="47" customWidth="1"/>
    <col min="5637" max="5637" width="11.7109375" style="47" customWidth="1"/>
    <col min="5638" max="5638" width="13.28125" style="47" bestFit="1" customWidth="1"/>
    <col min="5639" max="5639" width="15.8515625" style="47" bestFit="1" customWidth="1"/>
    <col min="5640" max="5640" width="17.57421875" style="47" customWidth="1"/>
    <col min="5641" max="5642" width="9.140625" style="47" hidden="1" customWidth="1"/>
    <col min="5643" max="5643" width="9.140625" style="47" customWidth="1"/>
    <col min="5644" max="5644" width="20.421875" style="47" customWidth="1"/>
    <col min="5645" max="5889" width="9.140625" style="47" customWidth="1"/>
    <col min="5890" max="5890" width="11.140625" style="47" customWidth="1"/>
    <col min="5891" max="5891" width="73.28125" style="47" customWidth="1"/>
    <col min="5892" max="5892" width="5.7109375" style="47" customWidth="1"/>
    <col min="5893" max="5893" width="11.7109375" style="47" customWidth="1"/>
    <col min="5894" max="5894" width="13.28125" style="47" bestFit="1" customWidth="1"/>
    <col min="5895" max="5895" width="15.8515625" style="47" bestFit="1" customWidth="1"/>
    <col min="5896" max="5896" width="17.57421875" style="47" customWidth="1"/>
    <col min="5897" max="5898" width="9.140625" style="47" hidden="1" customWidth="1"/>
    <col min="5899" max="5899" width="9.140625" style="47" customWidth="1"/>
    <col min="5900" max="5900" width="20.421875" style="47" customWidth="1"/>
    <col min="5901" max="6145" width="9.140625" style="47" customWidth="1"/>
    <col min="6146" max="6146" width="11.140625" style="47" customWidth="1"/>
    <col min="6147" max="6147" width="73.28125" style="47" customWidth="1"/>
    <col min="6148" max="6148" width="5.7109375" style="47" customWidth="1"/>
    <col min="6149" max="6149" width="11.7109375" style="47" customWidth="1"/>
    <col min="6150" max="6150" width="13.28125" style="47" bestFit="1" customWidth="1"/>
    <col min="6151" max="6151" width="15.8515625" style="47" bestFit="1" customWidth="1"/>
    <col min="6152" max="6152" width="17.57421875" style="47" customWidth="1"/>
    <col min="6153" max="6154" width="9.140625" style="47" hidden="1" customWidth="1"/>
    <col min="6155" max="6155" width="9.140625" style="47" customWidth="1"/>
    <col min="6156" max="6156" width="20.421875" style="47" customWidth="1"/>
    <col min="6157" max="6401" width="9.140625" style="47" customWidth="1"/>
    <col min="6402" max="6402" width="11.140625" style="47" customWidth="1"/>
    <col min="6403" max="6403" width="73.28125" style="47" customWidth="1"/>
    <col min="6404" max="6404" width="5.7109375" style="47" customWidth="1"/>
    <col min="6405" max="6405" width="11.7109375" style="47" customWidth="1"/>
    <col min="6406" max="6406" width="13.28125" style="47" bestFit="1" customWidth="1"/>
    <col min="6407" max="6407" width="15.8515625" style="47" bestFit="1" customWidth="1"/>
    <col min="6408" max="6408" width="17.57421875" style="47" customWidth="1"/>
    <col min="6409" max="6410" width="9.140625" style="47" hidden="1" customWidth="1"/>
    <col min="6411" max="6411" width="9.140625" style="47" customWidth="1"/>
    <col min="6412" max="6412" width="20.421875" style="47" customWidth="1"/>
    <col min="6413" max="6657" width="9.140625" style="47" customWidth="1"/>
    <col min="6658" max="6658" width="11.140625" style="47" customWidth="1"/>
    <col min="6659" max="6659" width="73.28125" style="47" customWidth="1"/>
    <col min="6660" max="6660" width="5.7109375" style="47" customWidth="1"/>
    <col min="6661" max="6661" width="11.7109375" style="47" customWidth="1"/>
    <col min="6662" max="6662" width="13.28125" style="47" bestFit="1" customWidth="1"/>
    <col min="6663" max="6663" width="15.8515625" style="47" bestFit="1" customWidth="1"/>
    <col min="6664" max="6664" width="17.57421875" style="47" customWidth="1"/>
    <col min="6665" max="6666" width="9.140625" style="47" hidden="1" customWidth="1"/>
    <col min="6667" max="6667" width="9.140625" style="47" customWidth="1"/>
    <col min="6668" max="6668" width="20.421875" style="47" customWidth="1"/>
    <col min="6669" max="6913" width="9.140625" style="47" customWidth="1"/>
    <col min="6914" max="6914" width="11.140625" style="47" customWidth="1"/>
    <col min="6915" max="6915" width="73.28125" style="47" customWidth="1"/>
    <col min="6916" max="6916" width="5.7109375" style="47" customWidth="1"/>
    <col min="6917" max="6917" width="11.7109375" style="47" customWidth="1"/>
    <col min="6918" max="6918" width="13.28125" style="47" bestFit="1" customWidth="1"/>
    <col min="6919" max="6919" width="15.8515625" style="47" bestFit="1" customWidth="1"/>
    <col min="6920" max="6920" width="17.57421875" style="47" customWidth="1"/>
    <col min="6921" max="6922" width="9.140625" style="47" hidden="1" customWidth="1"/>
    <col min="6923" max="6923" width="9.140625" style="47" customWidth="1"/>
    <col min="6924" max="6924" width="20.421875" style="47" customWidth="1"/>
    <col min="6925" max="7169" width="9.140625" style="47" customWidth="1"/>
    <col min="7170" max="7170" width="11.140625" style="47" customWidth="1"/>
    <col min="7171" max="7171" width="73.28125" style="47" customWidth="1"/>
    <col min="7172" max="7172" width="5.7109375" style="47" customWidth="1"/>
    <col min="7173" max="7173" width="11.7109375" style="47" customWidth="1"/>
    <col min="7174" max="7174" width="13.28125" style="47" bestFit="1" customWidth="1"/>
    <col min="7175" max="7175" width="15.8515625" style="47" bestFit="1" customWidth="1"/>
    <col min="7176" max="7176" width="17.57421875" style="47" customWidth="1"/>
    <col min="7177" max="7178" width="9.140625" style="47" hidden="1" customWidth="1"/>
    <col min="7179" max="7179" width="9.140625" style="47" customWidth="1"/>
    <col min="7180" max="7180" width="20.421875" style="47" customWidth="1"/>
    <col min="7181" max="7425" width="9.140625" style="47" customWidth="1"/>
    <col min="7426" max="7426" width="11.140625" style="47" customWidth="1"/>
    <col min="7427" max="7427" width="73.28125" style="47" customWidth="1"/>
    <col min="7428" max="7428" width="5.7109375" style="47" customWidth="1"/>
    <col min="7429" max="7429" width="11.7109375" style="47" customWidth="1"/>
    <col min="7430" max="7430" width="13.28125" style="47" bestFit="1" customWidth="1"/>
    <col min="7431" max="7431" width="15.8515625" style="47" bestFit="1" customWidth="1"/>
    <col min="7432" max="7432" width="17.57421875" style="47" customWidth="1"/>
    <col min="7433" max="7434" width="9.140625" style="47" hidden="1" customWidth="1"/>
    <col min="7435" max="7435" width="9.140625" style="47" customWidth="1"/>
    <col min="7436" max="7436" width="20.421875" style="47" customWidth="1"/>
    <col min="7437" max="7681" width="9.140625" style="47" customWidth="1"/>
    <col min="7682" max="7682" width="11.140625" style="47" customWidth="1"/>
    <col min="7683" max="7683" width="73.28125" style="47" customWidth="1"/>
    <col min="7684" max="7684" width="5.7109375" style="47" customWidth="1"/>
    <col min="7685" max="7685" width="11.7109375" style="47" customWidth="1"/>
    <col min="7686" max="7686" width="13.28125" style="47" bestFit="1" customWidth="1"/>
    <col min="7687" max="7687" width="15.8515625" style="47" bestFit="1" customWidth="1"/>
    <col min="7688" max="7688" width="17.57421875" style="47" customWidth="1"/>
    <col min="7689" max="7690" width="9.140625" style="47" hidden="1" customWidth="1"/>
    <col min="7691" max="7691" width="9.140625" style="47" customWidth="1"/>
    <col min="7692" max="7692" width="20.421875" style="47" customWidth="1"/>
    <col min="7693" max="7937" width="9.140625" style="47" customWidth="1"/>
    <col min="7938" max="7938" width="11.140625" style="47" customWidth="1"/>
    <col min="7939" max="7939" width="73.28125" style="47" customWidth="1"/>
    <col min="7940" max="7940" width="5.7109375" style="47" customWidth="1"/>
    <col min="7941" max="7941" width="11.7109375" style="47" customWidth="1"/>
    <col min="7942" max="7942" width="13.28125" style="47" bestFit="1" customWidth="1"/>
    <col min="7943" max="7943" width="15.8515625" style="47" bestFit="1" customWidth="1"/>
    <col min="7944" max="7944" width="17.57421875" style="47" customWidth="1"/>
    <col min="7945" max="7946" width="9.140625" style="47" hidden="1" customWidth="1"/>
    <col min="7947" max="7947" width="9.140625" style="47" customWidth="1"/>
    <col min="7948" max="7948" width="20.421875" style="47" customWidth="1"/>
    <col min="7949" max="8193" width="9.140625" style="47" customWidth="1"/>
    <col min="8194" max="8194" width="11.140625" style="47" customWidth="1"/>
    <col min="8195" max="8195" width="73.28125" style="47" customWidth="1"/>
    <col min="8196" max="8196" width="5.7109375" style="47" customWidth="1"/>
    <col min="8197" max="8197" width="11.7109375" style="47" customWidth="1"/>
    <col min="8198" max="8198" width="13.28125" style="47" bestFit="1" customWidth="1"/>
    <col min="8199" max="8199" width="15.8515625" style="47" bestFit="1" customWidth="1"/>
    <col min="8200" max="8200" width="17.57421875" style="47" customWidth="1"/>
    <col min="8201" max="8202" width="9.140625" style="47" hidden="1" customWidth="1"/>
    <col min="8203" max="8203" width="9.140625" style="47" customWidth="1"/>
    <col min="8204" max="8204" width="20.421875" style="47" customWidth="1"/>
    <col min="8205" max="8449" width="9.140625" style="47" customWidth="1"/>
    <col min="8450" max="8450" width="11.140625" style="47" customWidth="1"/>
    <col min="8451" max="8451" width="73.28125" style="47" customWidth="1"/>
    <col min="8452" max="8452" width="5.7109375" style="47" customWidth="1"/>
    <col min="8453" max="8453" width="11.7109375" style="47" customWidth="1"/>
    <col min="8454" max="8454" width="13.28125" style="47" bestFit="1" customWidth="1"/>
    <col min="8455" max="8455" width="15.8515625" style="47" bestFit="1" customWidth="1"/>
    <col min="8456" max="8456" width="17.57421875" style="47" customWidth="1"/>
    <col min="8457" max="8458" width="9.140625" style="47" hidden="1" customWidth="1"/>
    <col min="8459" max="8459" width="9.140625" style="47" customWidth="1"/>
    <col min="8460" max="8460" width="20.421875" style="47" customWidth="1"/>
    <col min="8461" max="8705" width="9.140625" style="47" customWidth="1"/>
    <col min="8706" max="8706" width="11.140625" style="47" customWidth="1"/>
    <col min="8707" max="8707" width="73.28125" style="47" customWidth="1"/>
    <col min="8708" max="8708" width="5.7109375" style="47" customWidth="1"/>
    <col min="8709" max="8709" width="11.7109375" style="47" customWidth="1"/>
    <col min="8710" max="8710" width="13.28125" style="47" bestFit="1" customWidth="1"/>
    <col min="8711" max="8711" width="15.8515625" style="47" bestFit="1" customWidth="1"/>
    <col min="8712" max="8712" width="17.57421875" style="47" customWidth="1"/>
    <col min="8713" max="8714" width="9.140625" style="47" hidden="1" customWidth="1"/>
    <col min="8715" max="8715" width="9.140625" style="47" customWidth="1"/>
    <col min="8716" max="8716" width="20.421875" style="47" customWidth="1"/>
    <col min="8717" max="8961" width="9.140625" style="47" customWidth="1"/>
    <col min="8962" max="8962" width="11.140625" style="47" customWidth="1"/>
    <col min="8963" max="8963" width="73.28125" style="47" customWidth="1"/>
    <col min="8964" max="8964" width="5.7109375" style="47" customWidth="1"/>
    <col min="8965" max="8965" width="11.7109375" style="47" customWidth="1"/>
    <col min="8966" max="8966" width="13.28125" style="47" bestFit="1" customWidth="1"/>
    <col min="8967" max="8967" width="15.8515625" style="47" bestFit="1" customWidth="1"/>
    <col min="8968" max="8968" width="17.57421875" style="47" customWidth="1"/>
    <col min="8969" max="8970" width="9.140625" style="47" hidden="1" customWidth="1"/>
    <col min="8971" max="8971" width="9.140625" style="47" customWidth="1"/>
    <col min="8972" max="8972" width="20.421875" style="47" customWidth="1"/>
    <col min="8973" max="9217" width="9.140625" style="47" customWidth="1"/>
    <col min="9218" max="9218" width="11.140625" style="47" customWidth="1"/>
    <col min="9219" max="9219" width="73.28125" style="47" customWidth="1"/>
    <col min="9220" max="9220" width="5.7109375" style="47" customWidth="1"/>
    <col min="9221" max="9221" width="11.7109375" style="47" customWidth="1"/>
    <col min="9222" max="9222" width="13.28125" style="47" bestFit="1" customWidth="1"/>
    <col min="9223" max="9223" width="15.8515625" style="47" bestFit="1" customWidth="1"/>
    <col min="9224" max="9224" width="17.57421875" style="47" customWidth="1"/>
    <col min="9225" max="9226" width="9.140625" style="47" hidden="1" customWidth="1"/>
    <col min="9227" max="9227" width="9.140625" style="47" customWidth="1"/>
    <col min="9228" max="9228" width="20.421875" style="47" customWidth="1"/>
    <col min="9229" max="9473" width="9.140625" style="47" customWidth="1"/>
    <col min="9474" max="9474" width="11.140625" style="47" customWidth="1"/>
    <col min="9475" max="9475" width="73.28125" style="47" customWidth="1"/>
    <col min="9476" max="9476" width="5.7109375" style="47" customWidth="1"/>
    <col min="9477" max="9477" width="11.7109375" style="47" customWidth="1"/>
    <col min="9478" max="9478" width="13.28125" style="47" bestFit="1" customWidth="1"/>
    <col min="9479" max="9479" width="15.8515625" style="47" bestFit="1" customWidth="1"/>
    <col min="9480" max="9480" width="17.57421875" style="47" customWidth="1"/>
    <col min="9481" max="9482" width="9.140625" style="47" hidden="1" customWidth="1"/>
    <col min="9483" max="9483" width="9.140625" style="47" customWidth="1"/>
    <col min="9484" max="9484" width="20.421875" style="47" customWidth="1"/>
    <col min="9485" max="9729" width="9.140625" style="47" customWidth="1"/>
    <col min="9730" max="9730" width="11.140625" style="47" customWidth="1"/>
    <col min="9731" max="9731" width="73.28125" style="47" customWidth="1"/>
    <col min="9732" max="9732" width="5.7109375" style="47" customWidth="1"/>
    <col min="9733" max="9733" width="11.7109375" style="47" customWidth="1"/>
    <col min="9734" max="9734" width="13.28125" style="47" bestFit="1" customWidth="1"/>
    <col min="9735" max="9735" width="15.8515625" style="47" bestFit="1" customWidth="1"/>
    <col min="9736" max="9736" width="17.57421875" style="47" customWidth="1"/>
    <col min="9737" max="9738" width="9.140625" style="47" hidden="1" customWidth="1"/>
    <col min="9739" max="9739" width="9.140625" style="47" customWidth="1"/>
    <col min="9740" max="9740" width="20.421875" style="47" customWidth="1"/>
    <col min="9741" max="9985" width="9.140625" style="47" customWidth="1"/>
    <col min="9986" max="9986" width="11.140625" style="47" customWidth="1"/>
    <col min="9987" max="9987" width="73.28125" style="47" customWidth="1"/>
    <col min="9988" max="9988" width="5.7109375" style="47" customWidth="1"/>
    <col min="9989" max="9989" width="11.7109375" style="47" customWidth="1"/>
    <col min="9990" max="9990" width="13.28125" style="47" bestFit="1" customWidth="1"/>
    <col min="9991" max="9991" width="15.8515625" style="47" bestFit="1" customWidth="1"/>
    <col min="9992" max="9992" width="17.57421875" style="47" customWidth="1"/>
    <col min="9993" max="9994" width="9.140625" style="47" hidden="1" customWidth="1"/>
    <col min="9995" max="9995" width="9.140625" style="47" customWidth="1"/>
    <col min="9996" max="9996" width="20.421875" style="47" customWidth="1"/>
    <col min="9997" max="10241" width="9.140625" style="47" customWidth="1"/>
    <col min="10242" max="10242" width="11.140625" style="47" customWidth="1"/>
    <col min="10243" max="10243" width="73.28125" style="47" customWidth="1"/>
    <col min="10244" max="10244" width="5.7109375" style="47" customWidth="1"/>
    <col min="10245" max="10245" width="11.7109375" style="47" customWidth="1"/>
    <col min="10246" max="10246" width="13.28125" style="47" bestFit="1" customWidth="1"/>
    <col min="10247" max="10247" width="15.8515625" style="47" bestFit="1" customWidth="1"/>
    <col min="10248" max="10248" width="17.57421875" style="47" customWidth="1"/>
    <col min="10249" max="10250" width="9.140625" style="47" hidden="1" customWidth="1"/>
    <col min="10251" max="10251" width="9.140625" style="47" customWidth="1"/>
    <col min="10252" max="10252" width="20.421875" style="47" customWidth="1"/>
    <col min="10253" max="10497" width="9.140625" style="47" customWidth="1"/>
    <col min="10498" max="10498" width="11.140625" style="47" customWidth="1"/>
    <col min="10499" max="10499" width="73.28125" style="47" customWidth="1"/>
    <col min="10500" max="10500" width="5.7109375" style="47" customWidth="1"/>
    <col min="10501" max="10501" width="11.7109375" style="47" customWidth="1"/>
    <col min="10502" max="10502" width="13.28125" style="47" bestFit="1" customWidth="1"/>
    <col min="10503" max="10503" width="15.8515625" style="47" bestFit="1" customWidth="1"/>
    <col min="10504" max="10504" width="17.57421875" style="47" customWidth="1"/>
    <col min="10505" max="10506" width="9.140625" style="47" hidden="1" customWidth="1"/>
    <col min="10507" max="10507" width="9.140625" style="47" customWidth="1"/>
    <col min="10508" max="10508" width="20.421875" style="47" customWidth="1"/>
    <col min="10509" max="10753" width="9.140625" style="47" customWidth="1"/>
    <col min="10754" max="10754" width="11.140625" style="47" customWidth="1"/>
    <col min="10755" max="10755" width="73.28125" style="47" customWidth="1"/>
    <col min="10756" max="10756" width="5.7109375" style="47" customWidth="1"/>
    <col min="10757" max="10757" width="11.7109375" style="47" customWidth="1"/>
    <col min="10758" max="10758" width="13.28125" style="47" bestFit="1" customWidth="1"/>
    <col min="10759" max="10759" width="15.8515625" style="47" bestFit="1" customWidth="1"/>
    <col min="10760" max="10760" width="17.57421875" style="47" customWidth="1"/>
    <col min="10761" max="10762" width="9.140625" style="47" hidden="1" customWidth="1"/>
    <col min="10763" max="10763" width="9.140625" style="47" customWidth="1"/>
    <col min="10764" max="10764" width="20.421875" style="47" customWidth="1"/>
    <col min="10765" max="11009" width="9.140625" style="47" customWidth="1"/>
    <col min="11010" max="11010" width="11.140625" style="47" customWidth="1"/>
    <col min="11011" max="11011" width="73.28125" style="47" customWidth="1"/>
    <col min="11012" max="11012" width="5.7109375" style="47" customWidth="1"/>
    <col min="11013" max="11013" width="11.7109375" style="47" customWidth="1"/>
    <col min="11014" max="11014" width="13.28125" style="47" bestFit="1" customWidth="1"/>
    <col min="11015" max="11015" width="15.8515625" style="47" bestFit="1" customWidth="1"/>
    <col min="11016" max="11016" width="17.57421875" style="47" customWidth="1"/>
    <col min="11017" max="11018" width="9.140625" style="47" hidden="1" customWidth="1"/>
    <col min="11019" max="11019" width="9.140625" style="47" customWidth="1"/>
    <col min="11020" max="11020" width="20.421875" style="47" customWidth="1"/>
    <col min="11021" max="11265" width="9.140625" style="47" customWidth="1"/>
    <col min="11266" max="11266" width="11.140625" style="47" customWidth="1"/>
    <col min="11267" max="11267" width="73.28125" style="47" customWidth="1"/>
    <col min="11268" max="11268" width="5.7109375" style="47" customWidth="1"/>
    <col min="11269" max="11269" width="11.7109375" style="47" customWidth="1"/>
    <col min="11270" max="11270" width="13.28125" style="47" bestFit="1" customWidth="1"/>
    <col min="11271" max="11271" width="15.8515625" style="47" bestFit="1" customWidth="1"/>
    <col min="11272" max="11272" width="17.57421875" style="47" customWidth="1"/>
    <col min="11273" max="11274" width="9.140625" style="47" hidden="1" customWidth="1"/>
    <col min="11275" max="11275" width="9.140625" style="47" customWidth="1"/>
    <col min="11276" max="11276" width="20.421875" style="47" customWidth="1"/>
    <col min="11277" max="11521" width="9.140625" style="47" customWidth="1"/>
    <col min="11522" max="11522" width="11.140625" style="47" customWidth="1"/>
    <col min="11523" max="11523" width="73.28125" style="47" customWidth="1"/>
    <col min="11524" max="11524" width="5.7109375" style="47" customWidth="1"/>
    <col min="11525" max="11525" width="11.7109375" style="47" customWidth="1"/>
    <col min="11526" max="11526" width="13.28125" style="47" bestFit="1" customWidth="1"/>
    <col min="11527" max="11527" width="15.8515625" style="47" bestFit="1" customWidth="1"/>
    <col min="11528" max="11528" width="17.57421875" style="47" customWidth="1"/>
    <col min="11529" max="11530" width="9.140625" style="47" hidden="1" customWidth="1"/>
    <col min="11531" max="11531" width="9.140625" style="47" customWidth="1"/>
    <col min="11532" max="11532" width="20.421875" style="47" customWidth="1"/>
    <col min="11533" max="11777" width="9.140625" style="47" customWidth="1"/>
    <col min="11778" max="11778" width="11.140625" style="47" customWidth="1"/>
    <col min="11779" max="11779" width="73.28125" style="47" customWidth="1"/>
    <col min="11780" max="11780" width="5.7109375" style="47" customWidth="1"/>
    <col min="11781" max="11781" width="11.7109375" style="47" customWidth="1"/>
    <col min="11782" max="11782" width="13.28125" style="47" bestFit="1" customWidth="1"/>
    <col min="11783" max="11783" width="15.8515625" style="47" bestFit="1" customWidth="1"/>
    <col min="11784" max="11784" width="17.57421875" style="47" customWidth="1"/>
    <col min="11785" max="11786" width="9.140625" style="47" hidden="1" customWidth="1"/>
    <col min="11787" max="11787" width="9.140625" style="47" customWidth="1"/>
    <col min="11788" max="11788" width="20.421875" style="47" customWidth="1"/>
    <col min="11789" max="12033" width="9.140625" style="47" customWidth="1"/>
    <col min="12034" max="12034" width="11.140625" style="47" customWidth="1"/>
    <col min="12035" max="12035" width="73.28125" style="47" customWidth="1"/>
    <col min="12036" max="12036" width="5.7109375" style="47" customWidth="1"/>
    <col min="12037" max="12037" width="11.7109375" style="47" customWidth="1"/>
    <col min="12038" max="12038" width="13.28125" style="47" bestFit="1" customWidth="1"/>
    <col min="12039" max="12039" width="15.8515625" style="47" bestFit="1" customWidth="1"/>
    <col min="12040" max="12040" width="17.57421875" style="47" customWidth="1"/>
    <col min="12041" max="12042" width="9.140625" style="47" hidden="1" customWidth="1"/>
    <col min="12043" max="12043" width="9.140625" style="47" customWidth="1"/>
    <col min="12044" max="12044" width="20.421875" style="47" customWidth="1"/>
    <col min="12045" max="12289" width="9.140625" style="47" customWidth="1"/>
    <col min="12290" max="12290" width="11.140625" style="47" customWidth="1"/>
    <col min="12291" max="12291" width="73.28125" style="47" customWidth="1"/>
    <col min="12292" max="12292" width="5.7109375" style="47" customWidth="1"/>
    <col min="12293" max="12293" width="11.7109375" style="47" customWidth="1"/>
    <col min="12294" max="12294" width="13.28125" style="47" bestFit="1" customWidth="1"/>
    <col min="12295" max="12295" width="15.8515625" style="47" bestFit="1" customWidth="1"/>
    <col min="12296" max="12296" width="17.57421875" style="47" customWidth="1"/>
    <col min="12297" max="12298" width="9.140625" style="47" hidden="1" customWidth="1"/>
    <col min="12299" max="12299" width="9.140625" style="47" customWidth="1"/>
    <col min="12300" max="12300" width="20.421875" style="47" customWidth="1"/>
    <col min="12301" max="12545" width="9.140625" style="47" customWidth="1"/>
    <col min="12546" max="12546" width="11.140625" style="47" customWidth="1"/>
    <col min="12547" max="12547" width="73.28125" style="47" customWidth="1"/>
    <col min="12548" max="12548" width="5.7109375" style="47" customWidth="1"/>
    <col min="12549" max="12549" width="11.7109375" style="47" customWidth="1"/>
    <col min="12550" max="12550" width="13.28125" style="47" bestFit="1" customWidth="1"/>
    <col min="12551" max="12551" width="15.8515625" style="47" bestFit="1" customWidth="1"/>
    <col min="12552" max="12552" width="17.57421875" style="47" customWidth="1"/>
    <col min="12553" max="12554" width="9.140625" style="47" hidden="1" customWidth="1"/>
    <col min="12555" max="12555" width="9.140625" style="47" customWidth="1"/>
    <col min="12556" max="12556" width="20.421875" style="47" customWidth="1"/>
    <col min="12557" max="12801" width="9.140625" style="47" customWidth="1"/>
    <col min="12802" max="12802" width="11.140625" style="47" customWidth="1"/>
    <col min="12803" max="12803" width="73.28125" style="47" customWidth="1"/>
    <col min="12804" max="12804" width="5.7109375" style="47" customWidth="1"/>
    <col min="12805" max="12805" width="11.7109375" style="47" customWidth="1"/>
    <col min="12806" max="12806" width="13.28125" style="47" bestFit="1" customWidth="1"/>
    <col min="12807" max="12807" width="15.8515625" style="47" bestFit="1" customWidth="1"/>
    <col min="12808" max="12808" width="17.57421875" style="47" customWidth="1"/>
    <col min="12809" max="12810" width="9.140625" style="47" hidden="1" customWidth="1"/>
    <col min="12811" max="12811" width="9.140625" style="47" customWidth="1"/>
    <col min="12812" max="12812" width="20.421875" style="47" customWidth="1"/>
    <col min="12813" max="13057" width="9.140625" style="47" customWidth="1"/>
    <col min="13058" max="13058" width="11.140625" style="47" customWidth="1"/>
    <col min="13059" max="13059" width="73.28125" style="47" customWidth="1"/>
    <col min="13060" max="13060" width="5.7109375" style="47" customWidth="1"/>
    <col min="13061" max="13061" width="11.7109375" style="47" customWidth="1"/>
    <col min="13062" max="13062" width="13.28125" style="47" bestFit="1" customWidth="1"/>
    <col min="13063" max="13063" width="15.8515625" style="47" bestFit="1" customWidth="1"/>
    <col min="13064" max="13064" width="17.57421875" style="47" customWidth="1"/>
    <col min="13065" max="13066" width="9.140625" style="47" hidden="1" customWidth="1"/>
    <col min="13067" max="13067" width="9.140625" style="47" customWidth="1"/>
    <col min="13068" max="13068" width="20.421875" style="47" customWidth="1"/>
    <col min="13069" max="13313" width="9.140625" style="47" customWidth="1"/>
    <col min="13314" max="13314" width="11.140625" style="47" customWidth="1"/>
    <col min="13315" max="13315" width="73.28125" style="47" customWidth="1"/>
    <col min="13316" max="13316" width="5.7109375" style="47" customWidth="1"/>
    <col min="13317" max="13317" width="11.7109375" style="47" customWidth="1"/>
    <col min="13318" max="13318" width="13.28125" style="47" bestFit="1" customWidth="1"/>
    <col min="13319" max="13319" width="15.8515625" style="47" bestFit="1" customWidth="1"/>
    <col min="13320" max="13320" width="17.57421875" style="47" customWidth="1"/>
    <col min="13321" max="13322" width="9.140625" style="47" hidden="1" customWidth="1"/>
    <col min="13323" max="13323" width="9.140625" style="47" customWidth="1"/>
    <col min="13324" max="13324" width="20.421875" style="47" customWidth="1"/>
    <col min="13325" max="13569" width="9.140625" style="47" customWidth="1"/>
    <col min="13570" max="13570" width="11.140625" style="47" customWidth="1"/>
    <col min="13571" max="13571" width="73.28125" style="47" customWidth="1"/>
    <col min="13572" max="13572" width="5.7109375" style="47" customWidth="1"/>
    <col min="13573" max="13573" width="11.7109375" style="47" customWidth="1"/>
    <col min="13574" max="13574" width="13.28125" style="47" bestFit="1" customWidth="1"/>
    <col min="13575" max="13575" width="15.8515625" style="47" bestFit="1" customWidth="1"/>
    <col min="13576" max="13576" width="17.57421875" style="47" customWidth="1"/>
    <col min="13577" max="13578" width="9.140625" style="47" hidden="1" customWidth="1"/>
    <col min="13579" max="13579" width="9.140625" style="47" customWidth="1"/>
    <col min="13580" max="13580" width="20.421875" style="47" customWidth="1"/>
    <col min="13581" max="13825" width="9.140625" style="47" customWidth="1"/>
    <col min="13826" max="13826" width="11.140625" style="47" customWidth="1"/>
    <col min="13827" max="13827" width="73.28125" style="47" customWidth="1"/>
    <col min="13828" max="13828" width="5.7109375" style="47" customWidth="1"/>
    <col min="13829" max="13829" width="11.7109375" style="47" customWidth="1"/>
    <col min="13830" max="13830" width="13.28125" style="47" bestFit="1" customWidth="1"/>
    <col min="13831" max="13831" width="15.8515625" style="47" bestFit="1" customWidth="1"/>
    <col min="13832" max="13832" width="17.57421875" style="47" customWidth="1"/>
    <col min="13833" max="13834" width="9.140625" style="47" hidden="1" customWidth="1"/>
    <col min="13835" max="13835" width="9.140625" style="47" customWidth="1"/>
    <col min="13836" max="13836" width="20.421875" style="47" customWidth="1"/>
    <col min="13837" max="14081" width="9.140625" style="47" customWidth="1"/>
    <col min="14082" max="14082" width="11.140625" style="47" customWidth="1"/>
    <col min="14083" max="14083" width="73.28125" style="47" customWidth="1"/>
    <col min="14084" max="14084" width="5.7109375" style="47" customWidth="1"/>
    <col min="14085" max="14085" width="11.7109375" style="47" customWidth="1"/>
    <col min="14086" max="14086" width="13.28125" style="47" bestFit="1" customWidth="1"/>
    <col min="14087" max="14087" width="15.8515625" style="47" bestFit="1" customWidth="1"/>
    <col min="14088" max="14088" width="17.57421875" style="47" customWidth="1"/>
    <col min="14089" max="14090" width="9.140625" style="47" hidden="1" customWidth="1"/>
    <col min="14091" max="14091" width="9.140625" style="47" customWidth="1"/>
    <col min="14092" max="14092" width="20.421875" style="47" customWidth="1"/>
    <col min="14093" max="14337" width="9.140625" style="47" customWidth="1"/>
    <col min="14338" max="14338" width="11.140625" style="47" customWidth="1"/>
    <col min="14339" max="14339" width="73.28125" style="47" customWidth="1"/>
    <col min="14340" max="14340" width="5.7109375" style="47" customWidth="1"/>
    <col min="14341" max="14341" width="11.7109375" style="47" customWidth="1"/>
    <col min="14342" max="14342" width="13.28125" style="47" bestFit="1" customWidth="1"/>
    <col min="14343" max="14343" width="15.8515625" style="47" bestFit="1" customWidth="1"/>
    <col min="14344" max="14344" width="17.57421875" style="47" customWidth="1"/>
    <col min="14345" max="14346" width="9.140625" style="47" hidden="1" customWidth="1"/>
    <col min="14347" max="14347" width="9.140625" style="47" customWidth="1"/>
    <col min="14348" max="14348" width="20.421875" style="47" customWidth="1"/>
    <col min="14349" max="14593" width="9.140625" style="47" customWidth="1"/>
    <col min="14594" max="14594" width="11.140625" style="47" customWidth="1"/>
    <col min="14595" max="14595" width="73.28125" style="47" customWidth="1"/>
    <col min="14596" max="14596" width="5.7109375" style="47" customWidth="1"/>
    <col min="14597" max="14597" width="11.7109375" style="47" customWidth="1"/>
    <col min="14598" max="14598" width="13.28125" style="47" bestFit="1" customWidth="1"/>
    <col min="14599" max="14599" width="15.8515625" style="47" bestFit="1" customWidth="1"/>
    <col min="14600" max="14600" width="17.57421875" style="47" customWidth="1"/>
    <col min="14601" max="14602" width="9.140625" style="47" hidden="1" customWidth="1"/>
    <col min="14603" max="14603" width="9.140625" style="47" customWidth="1"/>
    <col min="14604" max="14604" width="20.421875" style="47" customWidth="1"/>
    <col min="14605" max="14849" width="9.140625" style="47" customWidth="1"/>
    <col min="14850" max="14850" width="11.140625" style="47" customWidth="1"/>
    <col min="14851" max="14851" width="73.28125" style="47" customWidth="1"/>
    <col min="14852" max="14852" width="5.7109375" style="47" customWidth="1"/>
    <col min="14853" max="14853" width="11.7109375" style="47" customWidth="1"/>
    <col min="14854" max="14854" width="13.28125" style="47" bestFit="1" customWidth="1"/>
    <col min="14855" max="14855" width="15.8515625" style="47" bestFit="1" customWidth="1"/>
    <col min="14856" max="14856" width="17.57421875" style="47" customWidth="1"/>
    <col min="14857" max="14858" width="9.140625" style="47" hidden="1" customWidth="1"/>
    <col min="14859" max="14859" width="9.140625" style="47" customWidth="1"/>
    <col min="14860" max="14860" width="20.421875" style="47" customWidth="1"/>
    <col min="14861" max="15105" width="9.140625" style="47" customWidth="1"/>
    <col min="15106" max="15106" width="11.140625" style="47" customWidth="1"/>
    <col min="15107" max="15107" width="73.28125" style="47" customWidth="1"/>
    <col min="15108" max="15108" width="5.7109375" style="47" customWidth="1"/>
    <col min="15109" max="15109" width="11.7109375" style="47" customWidth="1"/>
    <col min="15110" max="15110" width="13.28125" style="47" bestFit="1" customWidth="1"/>
    <col min="15111" max="15111" width="15.8515625" style="47" bestFit="1" customWidth="1"/>
    <col min="15112" max="15112" width="17.57421875" style="47" customWidth="1"/>
    <col min="15113" max="15114" width="9.140625" style="47" hidden="1" customWidth="1"/>
    <col min="15115" max="15115" width="9.140625" style="47" customWidth="1"/>
    <col min="15116" max="15116" width="20.421875" style="47" customWidth="1"/>
    <col min="15117" max="15361" width="9.140625" style="47" customWidth="1"/>
    <col min="15362" max="15362" width="11.140625" style="47" customWidth="1"/>
    <col min="15363" max="15363" width="73.28125" style="47" customWidth="1"/>
    <col min="15364" max="15364" width="5.7109375" style="47" customWidth="1"/>
    <col min="15365" max="15365" width="11.7109375" style="47" customWidth="1"/>
    <col min="15366" max="15366" width="13.28125" style="47" bestFit="1" customWidth="1"/>
    <col min="15367" max="15367" width="15.8515625" style="47" bestFit="1" customWidth="1"/>
    <col min="15368" max="15368" width="17.57421875" style="47" customWidth="1"/>
    <col min="15369" max="15370" width="9.140625" style="47" hidden="1" customWidth="1"/>
    <col min="15371" max="15371" width="9.140625" style="47" customWidth="1"/>
    <col min="15372" max="15372" width="20.421875" style="47" customWidth="1"/>
    <col min="15373" max="15617" width="9.140625" style="47" customWidth="1"/>
    <col min="15618" max="15618" width="11.140625" style="47" customWidth="1"/>
    <col min="15619" max="15619" width="73.28125" style="47" customWidth="1"/>
    <col min="15620" max="15620" width="5.7109375" style="47" customWidth="1"/>
    <col min="15621" max="15621" width="11.7109375" style="47" customWidth="1"/>
    <col min="15622" max="15622" width="13.28125" style="47" bestFit="1" customWidth="1"/>
    <col min="15623" max="15623" width="15.8515625" style="47" bestFit="1" customWidth="1"/>
    <col min="15624" max="15624" width="17.57421875" style="47" customWidth="1"/>
    <col min="15625" max="15626" width="9.140625" style="47" hidden="1" customWidth="1"/>
    <col min="15627" max="15627" width="9.140625" style="47" customWidth="1"/>
    <col min="15628" max="15628" width="20.421875" style="47" customWidth="1"/>
    <col min="15629" max="15873" width="9.140625" style="47" customWidth="1"/>
    <col min="15874" max="15874" width="11.140625" style="47" customWidth="1"/>
    <col min="15875" max="15875" width="73.28125" style="47" customWidth="1"/>
    <col min="15876" max="15876" width="5.7109375" style="47" customWidth="1"/>
    <col min="15877" max="15877" width="11.7109375" style="47" customWidth="1"/>
    <col min="15878" max="15878" width="13.28125" style="47" bestFit="1" customWidth="1"/>
    <col min="15879" max="15879" width="15.8515625" style="47" bestFit="1" customWidth="1"/>
    <col min="15880" max="15880" width="17.57421875" style="47" customWidth="1"/>
    <col min="15881" max="15882" width="9.140625" style="47" hidden="1" customWidth="1"/>
    <col min="15883" max="15883" width="9.140625" style="47" customWidth="1"/>
    <col min="15884" max="15884" width="20.421875" style="47" customWidth="1"/>
    <col min="15885" max="16129" width="9.140625" style="47" customWidth="1"/>
    <col min="16130" max="16130" width="11.140625" style="47" customWidth="1"/>
    <col min="16131" max="16131" width="73.28125" style="47" customWidth="1"/>
    <col min="16132" max="16132" width="5.7109375" style="47" customWidth="1"/>
    <col min="16133" max="16133" width="11.7109375" style="47" customWidth="1"/>
    <col min="16134" max="16134" width="13.28125" style="47" bestFit="1" customWidth="1"/>
    <col min="16135" max="16135" width="15.8515625" style="47" bestFit="1" customWidth="1"/>
    <col min="16136" max="16136" width="17.57421875" style="47" customWidth="1"/>
    <col min="16137" max="16138" width="9.140625" style="47" hidden="1" customWidth="1"/>
    <col min="16139" max="16139" width="9.140625" style="47" customWidth="1"/>
    <col min="16140" max="16140" width="20.421875" style="47" customWidth="1"/>
    <col min="16141" max="16384" width="9.140625" style="47" customWidth="1"/>
  </cols>
  <sheetData>
    <row r="1" spans="1:8" ht="14.1" customHeight="1" thickBot="1">
      <c r="A1" s="654" t="s">
        <v>2493</v>
      </c>
      <c r="B1" s="655"/>
      <c r="C1" s="655"/>
      <c r="D1" s="655"/>
      <c r="E1" s="655"/>
      <c r="F1" s="655"/>
      <c r="G1" s="655"/>
      <c r="H1" s="655"/>
    </row>
    <row r="2" spans="1:8" ht="14.1" customHeight="1">
      <c r="A2" s="446" t="s">
        <v>477</v>
      </c>
      <c r="B2" s="447" t="s">
        <v>2494</v>
      </c>
      <c r="C2" s="447" t="s">
        <v>2495</v>
      </c>
      <c r="D2" s="447" t="s">
        <v>2496</v>
      </c>
      <c r="E2" s="447" t="s">
        <v>2497</v>
      </c>
      <c r="F2" s="656" t="s">
        <v>2498</v>
      </c>
      <c r="G2" s="657"/>
      <c r="H2" s="658"/>
    </row>
    <row r="3" spans="1:8" ht="14.1" customHeight="1" thickBot="1">
      <c r="A3" s="448" t="s">
        <v>2499</v>
      </c>
      <c r="B3" s="449" t="s">
        <v>2500</v>
      </c>
      <c r="C3" s="450"/>
      <c r="D3" s="449" t="s">
        <v>2501</v>
      </c>
      <c r="E3" s="449" t="s">
        <v>2126</v>
      </c>
      <c r="F3" s="451" t="s">
        <v>2501</v>
      </c>
      <c r="G3" s="452" t="s">
        <v>2502</v>
      </c>
      <c r="H3" s="451" t="s">
        <v>2503</v>
      </c>
    </row>
    <row r="4" spans="1:8" ht="14.1" customHeight="1">
      <c r="A4" s="453"/>
      <c r="B4" s="454"/>
      <c r="C4" s="455"/>
      <c r="D4" s="454"/>
      <c r="E4" s="455"/>
      <c r="F4" s="456"/>
      <c r="G4" s="457"/>
      <c r="H4" s="456"/>
    </row>
    <row r="5" spans="1:8" ht="14.1" customHeight="1">
      <c r="A5" s="458"/>
      <c r="B5" s="128"/>
      <c r="C5" s="50"/>
      <c r="D5" s="128"/>
      <c r="E5" s="50"/>
      <c r="F5" s="459"/>
      <c r="G5" s="460"/>
      <c r="H5" s="459"/>
    </row>
    <row r="6" spans="1:10" ht="14.1" customHeight="1">
      <c r="A6" s="659" t="s">
        <v>2504</v>
      </c>
      <c r="B6" s="660"/>
      <c r="C6" s="660"/>
      <c r="D6" s="660"/>
      <c r="E6" s="660"/>
      <c r="F6" s="660"/>
      <c r="G6" s="660"/>
      <c r="H6" s="660"/>
      <c r="I6" s="461"/>
      <c r="J6" s="462"/>
    </row>
    <row r="7" spans="1:10" ht="14.1" customHeight="1">
      <c r="A7" s="661" t="s">
        <v>2505</v>
      </c>
      <c r="B7" s="662"/>
      <c r="C7" s="662"/>
      <c r="D7" s="662"/>
      <c r="E7" s="662"/>
      <c r="F7" s="662"/>
      <c r="G7" s="662"/>
      <c r="H7" s="662"/>
      <c r="I7" s="50"/>
      <c r="J7" s="463"/>
    </row>
    <row r="8" spans="1:10" ht="14.1" customHeight="1">
      <c r="A8" s="661"/>
      <c r="B8" s="662"/>
      <c r="C8" s="662"/>
      <c r="D8" s="662"/>
      <c r="E8" s="662"/>
      <c r="F8" s="662"/>
      <c r="G8" s="662"/>
      <c r="H8" s="662"/>
      <c r="I8" s="50"/>
      <c r="J8" s="463"/>
    </row>
    <row r="9" spans="1:10" ht="14.1" customHeight="1">
      <c r="A9" s="663" t="s">
        <v>2506</v>
      </c>
      <c r="B9" s="664"/>
      <c r="C9" s="664"/>
      <c r="D9" s="664"/>
      <c r="E9" s="664"/>
      <c r="F9" s="664"/>
      <c r="G9" s="664"/>
      <c r="H9" s="664"/>
      <c r="I9" s="50"/>
      <c r="J9" s="463"/>
    </row>
    <row r="10" spans="1:10" ht="14.1" customHeight="1">
      <c r="A10" s="663"/>
      <c r="B10" s="664"/>
      <c r="C10" s="664"/>
      <c r="D10" s="664"/>
      <c r="E10" s="664"/>
      <c r="F10" s="664"/>
      <c r="G10" s="664"/>
      <c r="H10" s="664"/>
      <c r="I10" s="50"/>
      <c r="J10" s="463"/>
    </row>
    <row r="11" spans="1:10" ht="14.1" customHeight="1">
      <c r="A11" s="665" t="s">
        <v>2507</v>
      </c>
      <c r="B11" s="666"/>
      <c r="C11" s="666"/>
      <c r="D11" s="666"/>
      <c r="E11" s="666"/>
      <c r="F11" s="666"/>
      <c r="G11" s="666"/>
      <c r="H11" s="666"/>
      <c r="I11" s="666"/>
      <c r="J11" s="667"/>
    </row>
    <row r="12" spans="1:10" ht="14.1" customHeight="1">
      <c r="A12" s="665"/>
      <c r="B12" s="666"/>
      <c r="C12" s="666"/>
      <c r="D12" s="666"/>
      <c r="E12" s="666"/>
      <c r="F12" s="666"/>
      <c r="G12" s="666"/>
      <c r="H12" s="666"/>
      <c r="I12" s="666"/>
      <c r="J12" s="667"/>
    </row>
    <row r="13" spans="1:10" ht="14.1" customHeight="1">
      <c r="A13" s="668" t="s">
        <v>2508</v>
      </c>
      <c r="B13" s="669"/>
      <c r="C13" s="669"/>
      <c r="D13" s="669"/>
      <c r="E13" s="669"/>
      <c r="F13" s="669"/>
      <c r="G13" s="669"/>
      <c r="H13" s="669"/>
      <c r="I13" s="669"/>
      <c r="J13" s="670"/>
    </row>
    <row r="14" spans="1:10" ht="14.1" customHeight="1">
      <c r="A14" s="671" t="s">
        <v>2509</v>
      </c>
      <c r="B14" s="672"/>
      <c r="C14" s="672"/>
      <c r="D14" s="672"/>
      <c r="E14" s="672"/>
      <c r="F14" s="672"/>
      <c r="G14" s="672"/>
      <c r="H14" s="672"/>
      <c r="I14" s="672"/>
      <c r="J14" s="673"/>
    </row>
    <row r="15" spans="1:10" ht="14.1" customHeight="1">
      <c r="A15" s="665" t="s">
        <v>2510</v>
      </c>
      <c r="B15" s="666"/>
      <c r="C15" s="666"/>
      <c r="D15" s="666"/>
      <c r="E15" s="666"/>
      <c r="F15" s="666"/>
      <c r="G15" s="666"/>
      <c r="H15" s="666"/>
      <c r="I15" s="666"/>
      <c r="J15" s="667"/>
    </row>
    <row r="16" spans="1:10" ht="14.1" customHeight="1">
      <c r="A16" s="665"/>
      <c r="B16" s="666"/>
      <c r="C16" s="666"/>
      <c r="D16" s="666"/>
      <c r="E16" s="666"/>
      <c r="F16" s="666"/>
      <c r="G16" s="666"/>
      <c r="H16" s="666"/>
      <c r="I16" s="666"/>
      <c r="J16" s="667"/>
    </row>
    <row r="17" spans="1:10" ht="14.1" customHeight="1">
      <c r="A17" s="665" t="s">
        <v>2511</v>
      </c>
      <c r="B17" s="666"/>
      <c r="C17" s="666"/>
      <c r="D17" s="666"/>
      <c r="E17" s="666"/>
      <c r="F17" s="666"/>
      <c r="G17" s="666"/>
      <c r="H17" s="666"/>
      <c r="I17" s="666"/>
      <c r="J17" s="667"/>
    </row>
    <row r="18" spans="1:10" ht="14.1" customHeight="1">
      <c r="A18" s="665"/>
      <c r="B18" s="666"/>
      <c r="C18" s="666"/>
      <c r="D18" s="666"/>
      <c r="E18" s="666"/>
      <c r="F18" s="666"/>
      <c r="G18" s="666"/>
      <c r="H18" s="666"/>
      <c r="I18" s="666"/>
      <c r="J18" s="667"/>
    </row>
    <row r="19" spans="1:10" ht="14.1" customHeight="1">
      <c r="A19" s="665"/>
      <c r="B19" s="666"/>
      <c r="C19" s="666"/>
      <c r="D19" s="666"/>
      <c r="E19" s="666"/>
      <c r="F19" s="666"/>
      <c r="G19" s="666"/>
      <c r="H19" s="666"/>
      <c r="I19" s="666"/>
      <c r="J19" s="667"/>
    </row>
    <row r="20" spans="1:10" ht="14.1" customHeight="1">
      <c r="A20" s="668" t="s">
        <v>2512</v>
      </c>
      <c r="B20" s="669"/>
      <c r="C20" s="669"/>
      <c r="D20" s="669"/>
      <c r="E20" s="669"/>
      <c r="F20" s="669"/>
      <c r="G20" s="669"/>
      <c r="H20" s="669"/>
      <c r="I20" s="669"/>
      <c r="J20" s="670"/>
    </row>
    <row r="21" spans="1:10" ht="14.1" customHeight="1">
      <c r="A21" s="652"/>
      <c r="B21" s="653"/>
      <c r="C21" s="653"/>
      <c r="D21" s="653"/>
      <c r="E21" s="653"/>
      <c r="F21" s="653"/>
      <c r="G21" s="653"/>
      <c r="H21" s="653"/>
      <c r="I21" s="464"/>
      <c r="J21" s="465"/>
    </row>
    <row r="22" spans="1:10" ht="14.1" customHeight="1">
      <c r="A22" s="128"/>
      <c r="B22" s="128"/>
      <c r="C22" s="128"/>
      <c r="D22" s="128"/>
      <c r="E22" s="128"/>
      <c r="F22" s="128"/>
      <c r="G22" s="128"/>
      <c r="H22" s="128"/>
      <c r="I22" s="50"/>
      <c r="J22" s="50"/>
    </row>
    <row r="23" spans="1:8" ht="15">
      <c r="A23" s="466"/>
      <c r="B23" s="467"/>
      <c r="C23" s="468" t="s">
        <v>2513</v>
      </c>
      <c r="D23" s="467"/>
      <c r="E23" s="469"/>
      <c r="F23" s="470"/>
      <c r="G23" s="471"/>
      <c r="H23" s="472"/>
    </row>
    <row r="24" spans="1:8" ht="15">
      <c r="A24" s="466"/>
      <c r="B24" s="467"/>
      <c r="C24" s="468"/>
      <c r="D24" s="467"/>
      <c r="E24" s="469"/>
      <c r="F24" s="470"/>
      <c r="G24" s="471"/>
      <c r="H24" s="472"/>
    </row>
    <row r="25" spans="1:8" ht="13.5" customHeight="1">
      <c r="A25" s="466" t="s">
        <v>206</v>
      </c>
      <c r="B25" s="467"/>
      <c r="C25" s="473" t="s">
        <v>2514</v>
      </c>
      <c r="D25" s="467" t="s">
        <v>77</v>
      </c>
      <c r="E25" s="469">
        <v>3</v>
      </c>
      <c r="F25" s="599">
        <v>0</v>
      </c>
      <c r="G25" s="472">
        <f>E25*F25</f>
        <v>0</v>
      </c>
      <c r="H25" s="472"/>
    </row>
    <row r="26" spans="1:8" ht="13.5" customHeight="1">
      <c r="A26" s="466"/>
      <c r="B26" s="467"/>
      <c r="C26" s="473" t="s">
        <v>2515</v>
      </c>
      <c r="D26" s="467"/>
      <c r="E26" s="469"/>
      <c r="F26" s="474"/>
      <c r="G26" s="472"/>
      <c r="H26" s="472"/>
    </row>
    <row r="27" spans="1:8" ht="13.5" customHeight="1">
      <c r="A27" s="466"/>
      <c r="B27" s="467"/>
      <c r="C27" s="473" t="s">
        <v>2516</v>
      </c>
      <c r="D27" s="467"/>
      <c r="E27" s="469"/>
      <c r="F27" s="474"/>
      <c r="G27" s="472"/>
      <c r="H27" s="472"/>
    </row>
    <row r="28" spans="1:8" ht="13.5" customHeight="1">
      <c r="A28" s="466" t="s">
        <v>2517</v>
      </c>
      <c r="B28" s="467"/>
      <c r="C28" s="473" t="s">
        <v>2518</v>
      </c>
      <c r="D28" s="467" t="s">
        <v>77</v>
      </c>
      <c r="E28" s="469">
        <v>3</v>
      </c>
      <c r="F28" s="599">
        <v>0</v>
      </c>
      <c r="G28" s="472">
        <f aca="true" t="shared" si="0" ref="G28:G34">E28*F28</f>
        <v>0</v>
      </c>
      <c r="H28" s="472"/>
    </row>
    <row r="29" spans="1:8" ht="13.5" customHeight="1">
      <c r="A29" s="466" t="s">
        <v>2519</v>
      </c>
      <c r="B29" s="467"/>
      <c r="C29" s="473" t="s">
        <v>2520</v>
      </c>
      <c r="D29" s="467" t="s">
        <v>77</v>
      </c>
      <c r="E29" s="469">
        <v>3</v>
      </c>
      <c r="F29" s="599">
        <v>0</v>
      </c>
      <c r="G29" s="472">
        <f t="shared" si="0"/>
        <v>0</v>
      </c>
      <c r="H29" s="472"/>
    </row>
    <row r="30" spans="1:8" ht="13.5" customHeight="1">
      <c r="A30" s="466" t="s">
        <v>2521</v>
      </c>
      <c r="B30" s="467"/>
      <c r="C30" s="473" t="s">
        <v>2522</v>
      </c>
      <c r="D30" s="467" t="s">
        <v>77</v>
      </c>
      <c r="E30" s="469">
        <v>3</v>
      </c>
      <c r="F30" s="599">
        <v>0</v>
      </c>
      <c r="G30" s="474">
        <f t="shared" si="0"/>
        <v>0</v>
      </c>
      <c r="H30" s="472"/>
    </row>
    <row r="31" spans="1:8" ht="13.5" customHeight="1">
      <c r="A31" s="466" t="s">
        <v>2523</v>
      </c>
      <c r="B31" s="467"/>
      <c r="C31" s="473" t="s">
        <v>2524</v>
      </c>
      <c r="D31" s="467" t="s">
        <v>77</v>
      </c>
      <c r="E31" s="469">
        <v>6</v>
      </c>
      <c r="F31" s="599">
        <v>0</v>
      </c>
      <c r="G31" s="472">
        <f t="shared" si="0"/>
        <v>0</v>
      </c>
      <c r="H31" s="472"/>
    </row>
    <row r="32" spans="1:8" ht="13.5" customHeight="1">
      <c r="A32" s="466" t="s">
        <v>2525</v>
      </c>
      <c r="B32" s="467"/>
      <c r="C32" s="473" t="s">
        <v>2526</v>
      </c>
      <c r="D32" s="467" t="s">
        <v>77</v>
      </c>
      <c r="E32" s="469">
        <v>3</v>
      </c>
      <c r="F32" s="599">
        <v>0</v>
      </c>
      <c r="G32" s="472">
        <f t="shared" si="0"/>
        <v>0</v>
      </c>
      <c r="H32" s="472"/>
    </row>
    <row r="33" spans="1:8" ht="13.5" customHeight="1">
      <c r="A33" s="466" t="s">
        <v>2527</v>
      </c>
      <c r="B33" s="467"/>
      <c r="C33" s="473" t="s">
        <v>2528</v>
      </c>
      <c r="D33" s="467" t="s">
        <v>77</v>
      </c>
      <c r="E33" s="469">
        <v>3</v>
      </c>
      <c r="F33" s="599">
        <v>0</v>
      </c>
      <c r="G33" s="472">
        <f t="shared" si="0"/>
        <v>0</v>
      </c>
      <c r="H33" s="472"/>
    </row>
    <row r="34" spans="1:8" ht="13.5" customHeight="1">
      <c r="A34" s="466" t="s">
        <v>2529</v>
      </c>
      <c r="B34" s="467"/>
      <c r="C34" s="473" t="s">
        <v>2530</v>
      </c>
      <c r="D34" s="467" t="s">
        <v>77</v>
      </c>
      <c r="E34" s="469">
        <v>3</v>
      </c>
      <c r="F34" s="599">
        <v>0</v>
      </c>
      <c r="G34" s="472">
        <f t="shared" si="0"/>
        <v>0</v>
      </c>
      <c r="H34" s="472"/>
    </row>
    <row r="35" spans="1:8" ht="13.5" customHeight="1">
      <c r="A35" s="466" t="s">
        <v>2531</v>
      </c>
      <c r="B35" s="467"/>
      <c r="C35" s="473" t="s">
        <v>2532</v>
      </c>
      <c r="D35" s="467"/>
      <c r="E35" s="469"/>
      <c r="F35" s="474"/>
      <c r="G35" s="474"/>
      <c r="H35" s="472"/>
    </row>
    <row r="36" spans="1:8" ht="13.5" customHeight="1">
      <c r="A36" s="466" t="s">
        <v>2533</v>
      </c>
      <c r="B36" s="467"/>
      <c r="C36" s="473" t="s">
        <v>2534</v>
      </c>
      <c r="D36" s="467" t="s">
        <v>77</v>
      </c>
      <c r="E36" s="469">
        <v>3</v>
      </c>
      <c r="F36" s="599">
        <v>0</v>
      </c>
      <c r="G36" s="472">
        <f>E36*F36</f>
        <v>0</v>
      </c>
      <c r="H36" s="472"/>
    </row>
    <row r="37" spans="1:8" ht="13.5" customHeight="1">
      <c r="A37" s="466"/>
      <c r="B37" s="467"/>
      <c r="C37" s="473" t="s">
        <v>2535</v>
      </c>
      <c r="D37" s="467"/>
      <c r="E37" s="469"/>
      <c r="F37" s="474"/>
      <c r="G37" s="474"/>
      <c r="H37" s="472"/>
    </row>
    <row r="38" spans="1:8" ht="13.5" customHeight="1">
      <c r="A38" s="466"/>
      <c r="B38" s="467"/>
      <c r="C38" s="473" t="s">
        <v>2536</v>
      </c>
      <c r="D38" s="467"/>
      <c r="E38" s="469"/>
      <c r="F38" s="474"/>
      <c r="G38" s="474"/>
      <c r="H38" s="472"/>
    </row>
    <row r="39" spans="1:8" ht="13.5" customHeight="1">
      <c r="A39" s="466" t="s">
        <v>2537</v>
      </c>
      <c r="B39" s="467"/>
      <c r="C39" s="473" t="s">
        <v>2538</v>
      </c>
      <c r="D39" s="467" t="s">
        <v>77</v>
      </c>
      <c r="E39" s="469">
        <v>3</v>
      </c>
      <c r="F39" s="599">
        <v>0</v>
      </c>
      <c r="G39" s="472">
        <f>E39*F39</f>
        <v>0</v>
      </c>
      <c r="H39" s="472"/>
    </row>
    <row r="40" spans="1:8" ht="13.5" customHeight="1">
      <c r="A40" s="466" t="s">
        <v>2539</v>
      </c>
      <c r="B40" s="467"/>
      <c r="C40" s="473" t="s">
        <v>2540</v>
      </c>
      <c r="D40" s="467" t="s">
        <v>77</v>
      </c>
      <c r="E40" s="469">
        <v>3</v>
      </c>
      <c r="F40" s="599">
        <v>0</v>
      </c>
      <c r="G40" s="472">
        <f>E40*F40</f>
        <v>0</v>
      </c>
      <c r="H40" s="472"/>
    </row>
    <row r="41" spans="1:8" ht="13.5" customHeight="1">
      <c r="A41" s="466" t="s">
        <v>2541</v>
      </c>
      <c r="B41" s="467"/>
      <c r="C41" s="473" t="s">
        <v>2526</v>
      </c>
      <c r="D41" s="467" t="s">
        <v>77</v>
      </c>
      <c r="E41" s="469">
        <v>3</v>
      </c>
      <c r="F41" s="599">
        <v>0</v>
      </c>
      <c r="G41" s="472">
        <f>E41*F41</f>
        <v>0</v>
      </c>
      <c r="H41" s="472"/>
    </row>
    <row r="42" spans="1:8" ht="13.5" customHeight="1">
      <c r="A42" s="466" t="s">
        <v>2542</v>
      </c>
      <c r="B42" s="467"/>
      <c r="C42" s="473" t="s">
        <v>2532</v>
      </c>
      <c r="D42" s="467"/>
      <c r="E42" s="469"/>
      <c r="F42" s="474"/>
      <c r="G42" s="474"/>
      <c r="H42" s="472"/>
    </row>
    <row r="43" spans="1:8" ht="13.5" customHeight="1">
      <c r="A43" s="466"/>
      <c r="B43" s="467"/>
      <c r="C43" s="473"/>
      <c r="D43" s="467"/>
      <c r="E43" s="469"/>
      <c r="F43" s="474"/>
      <c r="G43" s="474"/>
      <c r="H43" s="472"/>
    </row>
    <row r="44" spans="1:8" ht="13.5" customHeight="1">
      <c r="A44" s="466" t="s">
        <v>2543</v>
      </c>
      <c r="B44" s="467"/>
      <c r="C44" s="473" t="s">
        <v>2544</v>
      </c>
      <c r="D44" s="467" t="s">
        <v>77</v>
      </c>
      <c r="E44" s="469">
        <v>6</v>
      </c>
      <c r="F44" s="599">
        <v>0</v>
      </c>
      <c r="G44" s="472">
        <f>E44*F44</f>
        <v>0</v>
      </c>
      <c r="H44" s="472"/>
    </row>
    <row r="45" spans="1:8" ht="13.5" customHeight="1">
      <c r="A45" s="466"/>
      <c r="B45" s="467"/>
      <c r="C45" s="473" t="s">
        <v>2545</v>
      </c>
      <c r="D45" s="467"/>
      <c r="E45" s="469"/>
      <c r="F45" s="474"/>
      <c r="G45" s="474"/>
      <c r="H45" s="472"/>
    </row>
    <row r="46" spans="1:8" ht="13.5" customHeight="1">
      <c r="A46" s="466"/>
      <c r="B46" s="467"/>
      <c r="C46" s="473"/>
      <c r="D46" s="467"/>
      <c r="E46" s="469"/>
      <c r="F46" s="474"/>
      <c r="G46" s="474"/>
      <c r="H46" s="472"/>
    </row>
    <row r="47" spans="1:8" ht="13.5" customHeight="1">
      <c r="A47" s="466"/>
      <c r="B47" s="467"/>
      <c r="C47" s="475" t="s">
        <v>2546</v>
      </c>
      <c r="D47" s="467" t="s">
        <v>2547</v>
      </c>
      <c r="E47" s="469">
        <v>2</v>
      </c>
      <c r="F47" s="599">
        <v>0</v>
      </c>
      <c r="G47" s="472">
        <f>E47*F47</f>
        <v>0</v>
      </c>
      <c r="H47" s="472"/>
    </row>
    <row r="48" spans="1:8" ht="13.5" customHeight="1">
      <c r="A48" s="466"/>
      <c r="B48" s="467"/>
      <c r="C48" s="473"/>
      <c r="D48" s="467"/>
      <c r="E48" s="469"/>
      <c r="F48" s="474"/>
      <c r="G48" s="474"/>
      <c r="H48" s="472"/>
    </row>
    <row r="49" spans="1:8" ht="13.5" customHeight="1">
      <c r="A49" s="466"/>
      <c r="B49" s="467"/>
      <c r="C49" s="476" t="s">
        <v>2548</v>
      </c>
      <c r="D49" s="467"/>
      <c r="E49" s="469"/>
      <c r="F49" s="474"/>
      <c r="G49" s="474"/>
      <c r="H49" s="472"/>
    </row>
    <row r="50" spans="1:8" ht="13.5" customHeight="1">
      <c r="A50" s="466"/>
      <c r="B50" s="467"/>
      <c r="C50" s="467" t="s">
        <v>2549</v>
      </c>
      <c r="D50" s="467" t="s">
        <v>480</v>
      </c>
      <c r="E50" s="469">
        <v>17</v>
      </c>
      <c r="F50" s="599">
        <v>0</v>
      </c>
      <c r="G50" s="474">
        <f>E50*F50</f>
        <v>0</v>
      </c>
      <c r="H50" s="472"/>
    </row>
    <row r="51" spans="1:8" ht="13.5" customHeight="1">
      <c r="A51" s="466"/>
      <c r="B51" s="467"/>
      <c r="C51" s="467" t="s">
        <v>2550</v>
      </c>
      <c r="D51" s="467" t="s">
        <v>480</v>
      </c>
      <c r="E51" s="469">
        <v>5</v>
      </c>
      <c r="F51" s="599">
        <v>0</v>
      </c>
      <c r="G51" s="474">
        <f>E51*F51</f>
        <v>0</v>
      </c>
      <c r="H51" s="472"/>
    </row>
    <row r="52" spans="1:8" ht="13.5" customHeight="1">
      <c r="A52" s="466"/>
      <c r="B52" s="467"/>
      <c r="C52" s="476" t="s">
        <v>2551</v>
      </c>
      <c r="D52" s="467"/>
      <c r="E52" s="469"/>
      <c r="F52" s="474"/>
      <c r="G52" s="472"/>
      <c r="H52" s="472"/>
    </row>
    <row r="53" spans="1:8" ht="13.5" customHeight="1">
      <c r="A53" s="466"/>
      <c r="B53" s="467"/>
      <c r="C53" s="467" t="s">
        <v>2549</v>
      </c>
      <c r="D53" s="467" t="s">
        <v>480</v>
      </c>
      <c r="E53" s="469">
        <v>14</v>
      </c>
      <c r="F53" s="599">
        <v>0</v>
      </c>
      <c r="G53" s="474">
        <f>E53*F53</f>
        <v>0</v>
      </c>
      <c r="H53" s="472"/>
    </row>
    <row r="54" spans="1:8" ht="13.5" customHeight="1">
      <c r="A54" s="466"/>
      <c r="B54" s="467"/>
      <c r="C54" s="467" t="s">
        <v>2550</v>
      </c>
      <c r="D54" s="467" t="s">
        <v>480</v>
      </c>
      <c r="E54" s="469">
        <v>5</v>
      </c>
      <c r="F54" s="599">
        <v>0</v>
      </c>
      <c r="G54" s="474">
        <f>E54*F54</f>
        <v>0</v>
      </c>
      <c r="H54" s="472"/>
    </row>
    <row r="55" spans="1:8" ht="13.5" customHeight="1">
      <c r="A55" s="466"/>
      <c r="B55" s="467"/>
      <c r="C55" s="476" t="s">
        <v>2552</v>
      </c>
      <c r="D55" s="467"/>
      <c r="E55" s="469"/>
      <c r="F55" s="474"/>
      <c r="G55" s="472"/>
      <c r="H55" s="472"/>
    </row>
    <row r="56" spans="1:8" ht="13.5" customHeight="1">
      <c r="A56" s="466"/>
      <c r="B56" s="467"/>
      <c r="C56" s="467" t="s">
        <v>2549</v>
      </c>
      <c r="D56" s="467" t="s">
        <v>480</v>
      </c>
      <c r="E56" s="469">
        <v>26</v>
      </c>
      <c r="F56" s="599">
        <v>0</v>
      </c>
      <c r="G56" s="474">
        <f>E56*F56</f>
        <v>0</v>
      </c>
      <c r="H56" s="472"/>
    </row>
    <row r="57" spans="1:8" ht="13.5" customHeight="1">
      <c r="A57" s="466"/>
      <c r="B57" s="467"/>
      <c r="C57" s="467" t="s">
        <v>2550</v>
      </c>
      <c r="D57" s="467" t="s">
        <v>480</v>
      </c>
      <c r="E57" s="469">
        <v>5</v>
      </c>
      <c r="F57" s="599">
        <v>0</v>
      </c>
      <c r="G57" s="474">
        <f>E57*F57</f>
        <v>0</v>
      </c>
      <c r="H57" s="472"/>
    </row>
    <row r="58" spans="1:8" ht="13.5" customHeight="1">
      <c r="A58" s="466"/>
      <c r="B58" s="467"/>
      <c r="C58" s="476" t="s">
        <v>2553</v>
      </c>
      <c r="D58" s="467"/>
      <c r="E58" s="469"/>
      <c r="F58" s="474"/>
      <c r="G58" s="472"/>
      <c r="H58" s="472"/>
    </row>
    <row r="59" spans="1:8" ht="13.5" customHeight="1">
      <c r="A59" s="466"/>
      <c r="B59" s="467"/>
      <c r="C59" s="467" t="s">
        <v>2549</v>
      </c>
      <c r="D59" s="467" t="s">
        <v>480</v>
      </c>
      <c r="E59" s="469">
        <v>26</v>
      </c>
      <c r="F59" s="599">
        <v>0</v>
      </c>
      <c r="G59" s="474">
        <f>E59*F59</f>
        <v>0</v>
      </c>
      <c r="H59" s="472"/>
    </row>
    <row r="60" spans="1:8" ht="13.5" customHeight="1">
      <c r="A60" s="466"/>
      <c r="B60" s="467"/>
      <c r="C60" s="467" t="s">
        <v>2550</v>
      </c>
      <c r="D60" s="467" t="s">
        <v>480</v>
      </c>
      <c r="E60" s="469">
        <v>5</v>
      </c>
      <c r="F60" s="599">
        <v>0</v>
      </c>
      <c r="G60" s="474">
        <f>E60*F60</f>
        <v>0</v>
      </c>
      <c r="H60" s="472"/>
    </row>
    <row r="61" spans="1:8" ht="13.5" customHeight="1">
      <c r="A61" s="466"/>
      <c r="B61" s="467"/>
      <c r="C61" s="476" t="s">
        <v>2554</v>
      </c>
      <c r="D61" s="467"/>
      <c r="E61" s="469"/>
      <c r="F61" s="474"/>
      <c r="G61" s="474"/>
      <c r="H61" s="472"/>
    </row>
    <row r="62" spans="1:8" ht="13.5" customHeight="1">
      <c r="A62" s="466"/>
      <c r="B62" s="467"/>
      <c r="C62" s="467" t="s">
        <v>2549</v>
      </c>
      <c r="D62" s="467" t="s">
        <v>480</v>
      </c>
      <c r="E62" s="469">
        <v>72</v>
      </c>
      <c r="F62" s="599">
        <v>0</v>
      </c>
      <c r="G62" s="474">
        <f>E62*F62</f>
        <v>0</v>
      </c>
      <c r="H62" s="472"/>
    </row>
    <row r="63" spans="1:8" ht="13.5" customHeight="1">
      <c r="A63" s="466"/>
      <c r="B63" s="467"/>
      <c r="C63" s="467" t="s">
        <v>2550</v>
      </c>
      <c r="D63" s="467" t="s">
        <v>480</v>
      </c>
      <c r="E63" s="469">
        <v>12</v>
      </c>
      <c r="F63" s="599">
        <v>0</v>
      </c>
      <c r="G63" s="474">
        <f>E63*F63</f>
        <v>0</v>
      </c>
      <c r="H63" s="472"/>
    </row>
    <row r="64" spans="1:8" ht="13.5" customHeight="1">
      <c r="A64" s="466"/>
      <c r="B64" s="467"/>
      <c r="C64" s="476" t="s">
        <v>2555</v>
      </c>
      <c r="D64" s="467"/>
      <c r="E64" s="469"/>
      <c r="F64" s="474"/>
      <c r="G64" s="474"/>
      <c r="H64" s="472"/>
    </row>
    <row r="65" spans="1:8" ht="13.5" customHeight="1">
      <c r="A65" s="466"/>
      <c r="B65" s="467"/>
      <c r="C65" s="467" t="s">
        <v>2549</v>
      </c>
      <c r="D65" s="467" t="s">
        <v>480</v>
      </c>
      <c r="E65" s="469">
        <v>56</v>
      </c>
      <c r="F65" s="599">
        <v>0</v>
      </c>
      <c r="G65" s="474">
        <f>E65*F65</f>
        <v>0</v>
      </c>
      <c r="H65" s="472"/>
    </row>
    <row r="66" spans="1:8" ht="13.5" customHeight="1">
      <c r="A66" s="466"/>
      <c r="B66" s="467"/>
      <c r="C66" s="467" t="s">
        <v>2550</v>
      </c>
      <c r="D66" s="467" t="s">
        <v>480</v>
      </c>
      <c r="E66" s="469">
        <v>16</v>
      </c>
      <c r="F66" s="599">
        <v>0</v>
      </c>
      <c r="G66" s="474">
        <f>E66*F66</f>
        <v>0</v>
      </c>
      <c r="H66" s="472"/>
    </row>
    <row r="67" spans="1:8" ht="13.5" customHeight="1">
      <c r="A67" s="466"/>
      <c r="B67" s="467"/>
      <c r="C67" s="80"/>
      <c r="D67" s="467"/>
      <c r="E67" s="469"/>
      <c r="F67" s="474"/>
      <c r="G67" s="474"/>
      <c r="H67" s="472"/>
    </row>
    <row r="68" spans="1:8" ht="13.5" customHeight="1">
      <c r="A68" s="466"/>
      <c r="B68" s="467"/>
      <c r="C68" s="477" t="s">
        <v>2556</v>
      </c>
      <c r="D68" s="467" t="s">
        <v>2547</v>
      </c>
      <c r="E68" s="469">
        <v>350</v>
      </c>
      <c r="F68" s="599">
        <v>0</v>
      </c>
      <c r="G68" s="472">
        <f aca="true" t="shared" si="1" ref="G68:G73">E68*F68</f>
        <v>0</v>
      </c>
      <c r="H68" s="472"/>
    </row>
    <row r="69" spans="1:8" ht="13.5" customHeight="1">
      <c r="A69" s="466"/>
      <c r="B69" s="467"/>
      <c r="C69" s="477" t="s">
        <v>2557</v>
      </c>
      <c r="D69" s="467" t="s">
        <v>2547</v>
      </c>
      <c r="E69" s="469">
        <v>108</v>
      </c>
      <c r="F69" s="599">
        <v>0</v>
      </c>
      <c r="G69" s="472">
        <f t="shared" si="1"/>
        <v>0</v>
      </c>
      <c r="H69" s="472"/>
    </row>
    <row r="70" spans="1:8" ht="13.5" customHeight="1">
      <c r="A70" s="466"/>
      <c r="B70" s="467"/>
      <c r="C70" s="477" t="s">
        <v>2558</v>
      </c>
      <c r="D70" s="467" t="s">
        <v>274</v>
      </c>
      <c r="E70" s="469">
        <v>60</v>
      </c>
      <c r="F70" s="599">
        <v>0</v>
      </c>
      <c r="G70" s="472">
        <f t="shared" si="1"/>
        <v>0</v>
      </c>
      <c r="H70" s="472"/>
    </row>
    <row r="71" spans="1:8" ht="13.5" customHeight="1">
      <c r="A71" s="466"/>
      <c r="B71" s="467"/>
      <c r="C71" s="477" t="s">
        <v>2559</v>
      </c>
      <c r="D71" s="467" t="s">
        <v>77</v>
      </c>
      <c r="E71" s="469">
        <v>15</v>
      </c>
      <c r="F71" s="599">
        <v>0</v>
      </c>
      <c r="G71" s="472">
        <f t="shared" si="1"/>
        <v>0</v>
      </c>
      <c r="H71" s="472"/>
    </row>
    <row r="72" spans="1:8" ht="13.5" customHeight="1">
      <c r="A72" s="466"/>
      <c r="B72" s="467"/>
      <c r="C72" s="473" t="s">
        <v>2560</v>
      </c>
      <c r="D72" s="467" t="s">
        <v>80</v>
      </c>
      <c r="E72" s="469">
        <v>1</v>
      </c>
      <c r="F72" s="599">
        <v>0</v>
      </c>
      <c r="G72" s="472">
        <f t="shared" si="1"/>
        <v>0</v>
      </c>
      <c r="H72" s="472"/>
    </row>
    <row r="73" spans="1:8" ht="13.5" customHeight="1">
      <c r="A73" s="466"/>
      <c r="B73" s="467"/>
      <c r="C73" s="473" t="s">
        <v>440</v>
      </c>
      <c r="D73" s="467" t="s">
        <v>80</v>
      </c>
      <c r="E73" s="469">
        <v>1</v>
      </c>
      <c r="F73" s="599">
        <v>0</v>
      </c>
      <c r="G73" s="472">
        <f t="shared" si="1"/>
        <v>0</v>
      </c>
      <c r="H73" s="472"/>
    </row>
    <row r="74" spans="1:8" ht="13.5" customHeight="1">
      <c r="A74" s="466"/>
      <c r="B74" s="478"/>
      <c r="C74" s="479"/>
      <c r="D74" s="80"/>
      <c r="E74" s="469"/>
      <c r="F74" s="474"/>
      <c r="G74" s="474"/>
      <c r="H74" s="472"/>
    </row>
    <row r="75" spans="1:8" ht="13.5" customHeight="1">
      <c r="A75" s="466"/>
      <c r="B75" s="467"/>
      <c r="C75" s="473"/>
      <c r="D75" s="467"/>
      <c r="E75" s="469"/>
      <c r="F75" s="474"/>
      <c r="G75" s="472"/>
      <c r="H75" s="472"/>
    </row>
    <row r="76" spans="1:8" ht="13.5" customHeight="1">
      <c r="A76" s="466"/>
      <c r="B76" s="467"/>
      <c r="C76" s="468" t="s">
        <v>2561</v>
      </c>
      <c r="D76" s="467"/>
      <c r="E76" s="469"/>
      <c r="F76" s="474"/>
      <c r="G76" s="472"/>
      <c r="H76" s="472"/>
    </row>
    <row r="77" spans="1:8" ht="13.5" customHeight="1">
      <c r="A77" s="466"/>
      <c r="B77" s="467"/>
      <c r="C77" s="468"/>
      <c r="D77" s="467"/>
      <c r="E77" s="469"/>
      <c r="F77" s="474"/>
      <c r="G77" s="472"/>
      <c r="H77" s="472"/>
    </row>
    <row r="78" spans="1:8" ht="13.5" customHeight="1">
      <c r="A78" s="466" t="s">
        <v>207</v>
      </c>
      <c r="B78" s="467"/>
      <c r="C78" s="473" t="s">
        <v>2562</v>
      </c>
      <c r="D78" s="467" t="s">
        <v>77</v>
      </c>
      <c r="E78" s="469">
        <v>2</v>
      </c>
      <c r="F78" s="599">
        <v>0</v>
      </c>
      <c r="G78" s="472">
        <f>E78*F78</f>
        <v>0</v>
      </c>
      <c r="H78" s="472"/>
    </row>
    <row r="79" spans="1:8" ht="13.5" customHeight="1">
      <c r="A79" s="466"/>
      <c r="B79" s="467"/>
      <c r="C79" s="473" t="s">
        <v>2563</v>
      </c>
      <c r="D79" s="467"/>
      <c r="E79" s="469"/>
      <c r="F79" s="474"/>
      <c r="G79" s="472"/>
      <c r="H79" s="472"/>
    </row>
    <row r="80" spans="1:8" ht="13.5" customHeight="1">
      <c r="A80" s="466"/>
      <c r="B80" s="467"/>
      <c r="C80" s="473" t="s">
        <v>2564</v>
      </c>
      <c r="D80" s="467"/>
      <c r="E80" s="469"/>
      <c r="F80" s="474"/>
      <c r="G80" s="472"/>
      <c r="H80" s="472"/>
    </row>
    <row r="81" spans="1:8" ht="13.5" customHeight="1">
      <c r="A81" s="466"/>
      <c r="B81" s="467"/>
      <c r="C81" s="473" t="s">
        <v>2565</v>
      </c>
      <c r="D81" s="467"/>
      <c r="E81" s="469"/>
      <c r="F81" s="474"/>
      <c r="G81" s="472"/>
      <c r="H81" s="472"/>
    </row>
    <row r="82" spans="1:8" ht="13.5" customHeight="1">
      <c r="A82" s="466"/>
      <c r="B82" s="467"/>
      <c r="C82" s="473"/>
      <c r="D82" s="467"/>
      <c r="E82" s="469"/>
      <c r="F82" s="474"/>
      <c r="G82" s="472"/>
      <c r="H82" s="472"/>
    </row>
    <row r="83" spans="1:8" ht="13.5" customHeight="1">
      <c r="A83" s="466" t="s">
        <v>441</v>
      </c>
      <c r="B83" s="467"/>
      <c r="C83" s="473" t="s">
        <v>2566</v>
      </c>
      <c r="D83" s="467" t="s">
        <v>77</v>
      </c>
      <c r="E83" s="469">
        <v>3</v>
      </c>
      <c r="F83" s="599">
        <v>0</v>
      </c>
      <c r="G83" s="472">
        <f>E83*F83</f>
        <v>0</v>
      </c>
      <c r="H83" s="472"/>
    </row>
    <row r="84" spans="1:8" ht="13.5" customHeight="1">
      <c r="A84" s="466"/>
      <c r="B84" s="467"/>
      <c r="C84" s="473" t="s">
        <v>2567</v>
      </c>
      <c r="D84" s="467"/>
      <c r="E84" s="469"/>
      <c r="F84" s="474"/>
      <c r="G84" s="472"/>
      <c r="H84" s="472"/>
    </row>
    <row r="85" spans="1:8" ht="13.5" customHeight="1">
      <c r="A85" s="466"/>
      <c r="B85" s="467"/>
      <c r="C85" s="473" t="s">
        <v>2568</v>
      </c>
      <c r="D85" s="467"/>
      <c r="E85" s="469"/>
      <c r="F85" s="474"/>
      <c r="G85" s="472"/>
      <c r="H85" s="472"/>
    </row>
    <row r="86" spans="1:8" ht="13.5" customHeight="1">
      <c r="A86" s="466"/>
      <c r="B86" s="467"/>
      <c r="C86" s="480" t="s">
        <v>2569</v>
      </c>
      <c r="D86" s="467"/>
      <c r="E86" s="469"/>
      <c r="F86" s="474"/>
      <c r="G86" s="472"/>
      <c r="H86" s="472"/>
    </row>
    <row r="87" spans="1:8" ht="13.5" customHeight="1">
      <c r="A87" s="466"/>
      <c r="B87" s="467"/>
      <c r="C87" s="480"/>
      <c r="D87" s="467"/>
      <c r="E87" s="469"/>
      <c r="F87" s="474"/>
      <c r="G87" s="472"/>
      <c r="H87" s="472"/>
    </row>
    <row r="88" spans="1:8" ht="13.5" customHeight="1">
      <c r="A88" s="466" t="s">
        <v>442</v>
      </c>
      <c r="B88" s="467"/>
      <c r="C88" s="473" t="s">
        <v>2570</v>
      </c>
      <c r="D88" s="467" t="s">
        <v>77</v>
      </c>
      <c r="E88" s="469">
        <v>2</v>
      </c>
      <c r="F88" s="599">
        <v>0</v>
      </c>
      <c r="G88" s="472">
        <f>E88*F88</f>
        <v>0</v>
      </c>
      <c r="H88" s="472"/>
    </row>
    <row r="89" spans="1:8" ht="13.5" customHeight="1">
      <c r="A89" s="466"/>
      <c r="B89" s="467"/>
      <c r="C89" s="473" t="s">
        <v>2571</v>
      </c>
      <c r="D89" s="467"/>
      <c r="E89" s="469"/>
      <c r="F89" s="474"/>
      <c r="G89" s="472"/>
      <c r="H89" s="472"/>
    </row>
    <row r="90" spans="1:8" ht="13.5" customHeight="1">
      <c r="A90" s="466"/>
      <c r="B90" s="467"/>
      <c r="C90" s="473" t="s">
        <v>2572</v>
      </c>
      <c r="D90" s="467"/>
      <c r="E90" s="469"/>
      <c r="F90" s="474"/>
      <c r="G90" s="472"/>
      <c r="H90" s="472"/>
    </row>
    <row r="91" spans="1:8" ht="13.5" customHeight="1">
      <c r="A91" s="466" t="s">
        <v>443</v>
      </c>
      <c r="B91" s="467"/>
      <c r="C91" s="473" t="s">
        <v>2573</v>
      </c>
      <c r="D91" s="467" t="s">
        <v>77</v>
      </c>
      <c r="E91" s="469">
        <v>2</v>
      </c>
      <c r="F91" s="599">
        <v>0</v>
      </c>
      <c r="G91" s="472">
        <f>E91*F91</f>
        <v>0</v>
      </c>
      <c r="H91" s="472"/>
    </row>
    <row r="92" spans="1:8" ht="13.5" customHeight="1">
      <c r="A92" s="466"/>
      <c r="B92" s="467"/>
      <c r="C92" s="473" t="s">
        <v>2574</v>
      </c>
      <c r="D92" s="467"/>
      <c r="E92" s="469"/>
      <c r="F92" s="474"/>
      <c r="G92" s="472"/>
      <c r="H92" s="472"/>
    </row>
    <row r="93" spans="1:8" ht="13.5" customHeight="1">
      <c r="A93" s="466"/>
      <c r="B93" s="467"/>
      <c r="C93" s="473" t="s">
        <v>2575</v>
      </c>
      <c r="D93" s="467"/>
      <c r="E93" s="469"/>
      <c r="F93" s="474"/>
      <c r="G93" s="472"/>
      <c r="H93" s="472"/>
    </row>
    <row r="94" spans="1:8" ht="13.5" customHeight="1">
      <c r="A94" s="466" t="s">
        <v>444</v>
      </c>
      <c r="B94" s="467"/>
      <c r="C94" s="473" t="s">
        <v>2576</v>
      </c>
      <c r="D94" s="467" t="s">
        <v>77</v>
      </c>
      <c r="E94" s="469">
        <v>2</v>
      </c>
      <c r="F94" s="599">
        <v>0</v>
      </c>
      <c r="G94" s="472">
        <f aca="true" t="shared" si="2" ref="G94:G103">E94*F94</f>
        <v>0</v>
      </c>
      <c r="H94" s="472"/>
    </row>
    <row r="95" spans="1:8" ht="13.5" customHeight="1">
      <c r="A95" s="466" t="s">
        <v>445</v>
      </c>
      <c r="B95" s="467"/>
      <c r="C95" s="473" t="s">
        <v>2577</v>
      </c>
      <c r="D95" s="467" t="s">
        <v>77</v>
      </c>
      <c r="E95" s="469">
        <v>2</v>
      </c>
      <c r="F95" s="599">
        <v>0</v>
      </c>
      <c r="G95" s="472">
        <f t="shared" si="2"/>
        <v>0</v>
      </c>
      <c r="H95" s="472"/>
    </row>
    <row r="96" spans="1:8" ht="13.5" customHeight="1">
      <c r="A96" s="466" t="s">
        <v>2578</v>
      </c>
      <c r="B96" s="467"/>
      <c r="C96" s="473" t="s">
        <v>2579</v>
      </c>
      <c r="D96" s="467" t="s">
        <v>77</v>
      </c>
      <c r="E96" s="469">
        <v>1</v>
      </c>
      <c r="F96" s="599">
        <v>0</v>
      </c>
      <c r="G96" s="472">
        <f t="shared" si="2"/>
        <v>0</v>
      </c>
      <c r="H96" s="472"/>
    </row>
    <row r="97" spans="1:8" ht="13.5" customHeight="1">
      <c r="A97" s="466" t="s">
        <v>2580</v>
      </c>
      <c r="B97" s="467"/>
      <c r="C97" s="473" t="s">
        <v>2581</v>
      </c>
      <c r="D97" s="467" t="s">
        <v>77</v>
      </c>
      <c r="E97" s="469">
        <v>1</v>
      </c>
      <c r="F97" s="599">
        <v>0</v>
      </c>
      <c r="G97" s="472">
        <f t="shared" si="2"/>
        <v>0</v>
      </c>
      <c r="H97" s="472"/>
    </row>
    <row r="98" spans="1:8" ht="13.5" customHeight="1">
      <c r="A98" s="466" t="s">
        <v>2582</v>
      </c>
      <c r="B98" s="467"/>
      <c r="C98" s="473" t="s">
        <v>2583</v>
      </c>
      <c r="D98" s="467" t="s">
        <v>77</v>
      </c>
      <c r="E98" s="469">
        <v>4</v>
      </c>
      <c r="F98" s="599">
        <v>0</v>
      </c>
      <c r="G98" s="472">
        <f t="shared" si="2"/>
        <v>0</v>
      </c>
      <c r="H98" s="472"/>
    </row>
    <row r="99" spans="1:8" ht="13.5" customHeight="1">
      <c r="A99" s="466" t="s">
        <v>2584</v>
      </c>
      <c r="B99" s="467"/>
      <c r="C99" s="473" t="s">
        <v>2585</v>
      </c>
      <c r="D99" s="467" t="s">
        <v>77</v>
      </c>
      <c r="E99" s="469">
        <v>6</v>
      </c>
      <c r="F99" s="599">
        <v>0</v>
      </c>
      <c r="G99" s="472">
        <f t="shared" si="2"/>
        <v>0</v>
      </c>
      <c r="H99" s="472"/>
    </row>
    <row r="100" spans="1:8" ht="13.5" customHeight="1">
      <c r="A100" s="466" t="s">
        <v>2586</v>
      </c>
      <c r="B100" s="467"/>
      <c r="C100" s="473" t="s">
        <v>2587</v>
      </c>
      <c r="D100" s="467" t="s">
        <v>77</v>
      </c>
      <c r="E100" s="469">
        <v>2</v>
      </c>
      <c r="F100" s="599">
        <v>0</v>
      </c>
      <c r="G100" s="472">
        <f t="shared" si="2"/>
        <v>0</v>
      </c>
      <c r="H100" s="472"/>
    </row>
    <row r="101" spans="1:8" ht="13.5" customHeight="1">
      <c r="A101" s="466" t="s">
        <v>2588</v>
      </c>
      <c r="B101" s="467"/>
      <c r="C101" s="473" t="s">
        <v>2589</v>
      </c>
      <c r="D101" s="467" t="s">
        <v>480</v>
      </c>
      <c r="E101" s="469">
        <v>20</v>
      </c>
      <c r="F101" s="599">
        <v>0</v>
      </c>
      <c r="G101" s="472">
        <f t="shared" si="2"/>
        <v>0</v>
      </c>
      <c r="H101" s="472"/>
    </row>
    <row r="102" spans="1:8" ht="13.5" customHeight="1">
      <c r="A102" s="466" t="s">
        <v>2590</v>
      </c>
      <c r="B102" s="467"/>
      <c r="C102" s="473" t="s">
        <v>2591</v>
      </c>
      <c r="D102" s="467" t="s">
        <v>480</v>
      </c>
      <c r="E102" s="469">
        <v>10</v>
      </c>
      <c r="F102" s="599">
        <v>0</v>
      </c>
      <c r="G102" s="472">
        <f t="shared" si="2"/>
        <v>0</v>
      </c>
      <c r="H102" s="472"/>
    </row>
    <row r="103" spans="1:8" ht="13.5" customHeight="1">
      <c r="A103" s="466" t="s">
        <v>2592</v>
      </c>
      <c r="B103" s="467"/>
      <c r="C103" s="473" t="s">
        <v>2593</v>
      </c>
      <c r="D103" s="467" t="s">
        <v>480</v>
      </c>
      <c r="E103" s="469">
        <v>10</v>
      </c>
      <c r="F103" s="599">
        <v>0</v>
      </c>
      <c r="G103" s="472">
        <f t="shared" si="2"/>
        <v>0</v>
      </c>
      <c r="H103" s="472"/>
    </row>
    <row r="104" spans="1:8" ht="13.5" customHeight="1">
      <c r="A104" s="466"/>
      <c r="B104" s="467"/>
      <c r="C104" s="473"/>
      <c r="D104" s="467"/>
      <c r="E104" s="469"/>
      <c r="F104" s="474"/>
      <c r="G104" s="472"/>
      <c r="H104" s="472"/>
    </row>
    <row r="105" spans="1:8" ht="13.5" customHeight="1">
      <c r="A105" s="466"/>
      <c r="B105" s="467"/>
      <c r="C105" s="476" t="s">
        <v>2594</v>
      </c>
      <c r="D105" s="467"/>
      <c r="E105" s="469"/>
      <c r="F105" s="474"/>
      <c r="G105" s="472"/>
      <c r="H105" s="472"/>
    </row>
    <row r="106" spans="1:8" ht="13.5" customHeight="1">
      <c r="A106" s="466"/>
      <c r="B106" s="467"/>
      <c r="C106" s="467" t="s">
        <v>2549</v>
      </c>
      <c r="D106" s="467" t="s">
        <v>480</v>
      </c>
      <c r="E106" s="469">
        <v>10</v>
      </c>
      <c r="F106" s="599">
        <v>0</v>
      </c>
      <c r="G106" s="472">
        <f>E106*F106</f>
        <v>0</v>
      </c>
      <c r="H106" s="472"/>
    </row>
    <row r="107" spans="1:8" ht="13.5" customHeight="1">
      <c r="A107" s="466"/>
      <c r="B107" s="467"/>
      <c r="C107" s="467" t="s">
        <v>2550</v>
      </c>
      <c r="D107" s="467" t="s">
        <v>480</v>
      </c>
      <c r="E107" s="469">
        <v>6</v>
      </c>
      <c r="F107" s="599">
        <v>0</v>
      </c>
      <c r="G107" s="472">
        <f>E107*F107</f>
        <v>0</v>
      </c>
      <c r="H107" s="472"/>
    </row>
    <row r="108" spans="1:8" ht="13.5" customHeight="1">
      <c r="A108" s="466"/>
      <c r="B108" s="467"/>
      <c r="C108" s="476" t="s">
        <v>2551</v>
      </c>
      <c r="D108" s="467"/>
      <c r="E108" s="469"/>
      <c r="F108" s="474"/>
      <c r="G108" s="472"/>
      <c r="H108" s="472"/>
    </row>
    <row r="109" spans="1:8" ht="13.5" customHeight="1">
      <c r="A109" s="466"/>
      <c r="B109" s="467"/>
      <c r="C109" s="467" t="s">
        <v>2549</v>
      </c>
      <c r="D109" s="467" t="s">
        <v>480</v>
      </c>
      <c r="E109" s="469">
        <v>5</v>
      </c>
      <c r="F109" s="599">
        <v>0</v>
      </c>
      <c r="G109" s="472">
        <f>E109*F109</f>
        <v>0</v>
      </c>
      <c r="H109" s="472"/>
    </row>
    <row r="110" spans="1:8" ht="13.5" customHeight="1">
      <c r="A110" s="466"/>
      <c r="B110" s="467"/>
      <c r="C110" s="467" t="s">
        <v>2550</v>
      </c>
      <c r="D110" s="467" t="s">
        <v>480</v>
      </c>
      <c r="E110" s="469">
        <v>5</v>
      </c>
      <c r="F110" s="599">
        <v>0</v>
      </c>
      <c r="G110" s="472">
        <f>E110*F110</f>
        <v>0</v>
      </c>
      <c r="H110" s="472"/>
    </row>
    <row r="111" spans="1:8" ht="13.5" customHeight="1">
      <c r="A111" s="466"/>
      <c r="B111" s="467"/>
      <c r="C111" s="476" t="s">
        <v>2552</v>
      </c>
      <c r="D111" s="467"/>
      <c r="E111" s="469"/>
      <c r="F111" s="474"/>
      <c r="G111" s="472"/>
      <c r="H111" s="472"/>
    </row>
    <row r="112" spans="1:8" ht="13.5" customHeight="1">
      <c r="A112" s="466"/>
      <c r="B112" s="467"/>
      <c r="C112" s="467" t="s">
        <v>2549</v>
      </c>
      <c r="D112" s="467" t="s">
        <v>480</v>
      </c>
      <c r="E112" s="469">
        <v>24</v>
      </c>
      <c r="F112" s="599">
        <v>0</v>
      </c>
      <c r="G112" s="472">
        <f>E112*F112</f>
        <v>0</v>
      </c>
      <c r="H112" s="472"/>
    </row>
    <row r="113" spans="1:8" ht="13.5" customHeight="1">
      <c r="A113" s="466"/>
      <c r="B113" s="467"/>
      <c r="C113" s="467" t="s">
        <v>2550</v>
      </c>
      <c r="D113" s="467" t="s">
        <v>480</v>
      </c>
      <c r="E113" s="469">
        <v>8</v>
      </c>
      <c r="F113" s="599">
        <v>0</v>
      </c>
      <c r="G113" s="472">
        <f>E113*F113</f>
        <v>0</v>
      </c>
      <c r="H113" s="472"/>
    </row>
    <row r="114" spans="1:8" ht="13.5" customHeight="1">
      <c r="A114" s="466"/>
      <c r="B114" s="467"/>
      <c r="C114" s="473"/>
      <c r="D114" s="467"/>
      <c r="E114" s="469"/>
      <c r="F114" s="474"/>
      <c r="G114" s="472"/>
      <c r="H114" s="472"/>
    </row>
    <row r="115" spans="1:8" ht="13.5" customHeight="1">
      <c r="A115" s="466"/>
      <c r="B115" s="467"/>
      <c r="C115" s="473" t="s">
        <v>2560</v>
      </c>
      <c r="D115" s="467" t="s">
        <v>80</v>
      </c>
      <c r="E115" s="469">
        <v>1</v>
      </c>
      <c r="F115" s="599">
        <v>0</v>
      </c>
      <c r="G115" s="472">
        <f>E115*F115</f>
        <v>0</v>
      </c>
      <c r="H115" s="472"/>
    </row>
    <row r="116" spans="1:8" ht="13.5" customHeight="1">
      <c r="A116" s="466"/>
      <c r="B116" s="467"/>
      <c r="C116" s="473" t="s">
        <v>440</v>
      </c>
      <c r="D116" s="467" t="s">
        <v>80</v>
      </c>
      <c r="E116" s="469">
        <v>1</v>
      </c>
      <c r="F116" s="599">
        <v>0</v>
      </c>
      <c r="G116" s="472">
        <f>E116*F116</f>
        <v>0</v>
      </c>
      <c r="H116" s="472"/>
    </row>
    <row r="117" spans="1:8" ht="13.5" customHeight="1">
      <c r="A117" s="466"/>
      <c r="B117" s="467"/>
      <c r="C117" s="473"/>
      <c r="D117" s="467"/>
      <c r="E117" s="469"/>
      <c r="F117" s="474"/>
      <c r="G117" s="472"/>
      <c r="H117" s="472"/>
    </row>
    <row r="118" spans="1:8" ht="13.5" customHeight="1">
      <c r="A118" s="466"/>
      <c r="B118" s="467"/>
      <c r="C118" s="473"/>
      <c r="D118" s="467"/>
      <c r="E118" s="469"/>
      <c r="F118" s="474"/>
      <c r="G118" s="472"/>
      <c r="H118" s="472"/>
    </row>
    <row r="119" spans="1:8" ht="13.5" customHeight="1">
      <c r="A119" s="466"/>
      <c r="B119" s="467"/>
      <c r="C119" s="468" t="s">
        <v>2595</v>
      </c>
      <c r="D119" s="467"/>
      <c r="E119" s="469"/>
      <c r="F119" s="474"/>
      <c r="G119" s="472"/>
      <c r="H119" s="472"/>
    </row>
    <row r="120" spans="1:8" ht="13.5" customHeight="1">
      <c r="A120" s="466"/>
      <c r="B120" s="467"/>
      <c r="C120" s="473"/>
      <c r="D120" s="467"/>
      <c r="E120" s="469"/>
      <c r="F120" s="474"/>
      <c r="G120" s="472"/>
      <c r="H120" s="472"/>
    </row>
    <row r="121" spans="1:8" ht="13.5" customHeight="1">
      <c r="A121" s="466" t="s">
        <v>446</v>
      </c>
      <c r="B121" s="467"/>
      <c r="C121" s="473" t="s">
        <v>2596</v>
      </c>
      <c r="D121" s="467" t="s">
        <v>77</v>
      </c>
      <c r="E121" s="469">
        <v>1</v>
      </c>
      <c r="F121" s="599">
        <v>0</v>
      </c>
      <c r="G121" s="472">
        <f>E121*F121</f>
        <v>0</v>
      </c>
      <c r="H121" s="472"/>
    </row>
    <row r="122" spans="1:8" ht="13.5" customHeight="1">
      <c r="A122" s="466"/>
      <c r="B122" s="467"/>
      <c r="C122" s="481" t="s">
        <v>2597</v>
      </c>
      <c r="D122" s="467"/>
      <c r="E122" s="469"/>
      <c r="F122" s="474"/>
      <c r="G122" s="472"/>
      <c r="H122" s="472"/>
    </row>
    <row r="123" spans="1:8" ht="13.5" customHeight="1">
      <c r="A123" s="466"/>
      <c r="B123" s="467"/>
      <c r="C123" s="482" t="s">
        <v>2598</v>
      </c>
      <c r="D123" s="467"/>
      <c r="E123" s="469"/>
      <c r="F123" s="474"/>
      <c r="G123" s="472"/>
      <c r="H123" s="472"/>
    </row>
    <row r="124" spans="1:8" ht="13.5" customHeight="1">
      <c r="A124" s="466"/>
      <c r="B124" s="467"/>
      <c r="C124" s="473" t="s">
        <v>2599</v>
      </c>
      <c r="D124" s="467"/>
      <c r="E124" s="469"/>
      <c r="F124" s="474"/>
      <c r="G124" s="472"/>
      <c r="H124" s="472"/>
    </row>
    <row r="125" spans="1:8" ht="13.5" customHeight="1">
      <c r="A125" s="466"/>
      <c r="B125" s="467"/>
      <c r="C125" s="482" t="s">
        <v>2600</v>
      </c>
      <c r="D125" s="467"/>
      <c r="E125" s="469"/>
      <c r="F125" s="474"/>
      <c r="G125" s="472"/>
      <c r="H125" s="472"/>
    </row>
    <row r="126" spans="1:8" ht="13.5" customHeight="1">
      <c r="A126" s="466"/>
      <c r="B126" s="467"/>
      <c r="C126" s="473" t="s">
        <v>2599</v>
      </c>
      <c r="D126" s="467"/>
      <c r="E126" s="469"/>
      <c r="F126" s="474"/>
      <c r="G126" s="472"/>
      <c r="H126" s="472"/>
    </row>
    <row r="127" spans="1:8" ht="13.5" customHeight="1">
      <c r="A127" s="466"/>
      <c r="B127" s="467"/>
      <c r="C127" s="482" t="s">
        <v>2601</v>
      </c>
      <c r="D127" s="467"/>
      <c r="E127" s="469"/>
      <c r="F127" s="474"/>
      <c r="G127" s="472"/>
      <c r="H127" s="472"/>
    </row>
    <row r="128" spans="1:8" ht="13.5" customHeight="1">
      <c r="A128" s="466"/>
      <c r="B128" s="467"/>
      <c r="C128" s="482" t="s">
        <v>2602</v>
      </c>
      <c r="D128" s="467"/>
      <c r="E128" s="469"/>
      <c r="F128" s="474"/>
      <c r="G128" s="472"/>
      <c r="H128" s="472"/>
    </row>
    <row r="129" spans="1:8" ht="13.5" customHeight="1">
      <c r="A129" s="466"/>
      <c r="B129" s="467"/>
      <c r="C129" s="482" t="s">
        <v>2603</v>
      </c>
      <c r="D129" s="467"/>
      <c r="E129" s="469"/>
      <c r="F129" s="474"/>
      <c r="G129" s="472"/>
      <c r="H129" s="472"/>
    </row>
    <row r="130" spans="1:8" ht="13.5" customHeight="1">
      <c r="A130" s="466"/>
      <c r="B130" s="467"/>
      <c r="C130" s="482" t="s">
        <v>2604</v>
      </c>
      <c r="D130" s="467"/>
      <c r="E130" s="469"/>
      <c r="F130" s="474"/>
      <c r="G130" s="472"/>
      <c r="H130" s="472"/>
    </row>
    <row r="131" spans="1:8" ht="13.5" customHeight="1">
      <c r="A131" s="466"/>
      <c r="B131" s="467"/>
      <c r="C131" s="482" t="s">
        <v>2605</v>
      </c>
      <c r="D131" s="467"/>
      <c r="E131" s="469"/>
      <c r="F131" s="474"/>
      <c r="G131" s="472"/>
      <c r="H131" s="472"/>
    </row>
    <row r="132" spans="1:8" ht="13.5" customHeight="1">
      <c r="A132" s="466"/>
      <c r="B132" s="467"/>
      <c r="C132" s="482" t="s">
        <v>2606</v>
      </c>
      <c r="D132" s="467"/>
      <c r="E132" s="469"/>
      <c r="F132" s="474"/>
      <c r="G132" s="472"/>
      <c r="H132" s="472"/>
    </row>
    <row r="133" spans="1:8" ht="13.5" customHeight="1">
      <c r="A133" s="466"/>
      <c r="B133" s="467"/>
      <c r="C133" s="482" t="s">
        <v>2607</v>
      </c>
      <c r="D133" s="467"/>
      <c r="E133" s="469"/>
      <c r="F133" s="474"/>
      <c r="G133" s="472"/>
      <c r="H133" s="472"/>
    </row>
    <row r="134" spans="1:8" ht="13.5" customHeight="1">
      <c r="A134" s="466"/>
      <c r="B134" s="467"/>
      <c r="C134" s="482"/>
      <c r="D134" s="467"/>
      <c r="E134" s="469"/>
      <c r="F134" s="474"/>
      <c r="G134" s="472"/>
      <c r="H134" s="472"/>
    </row>
    <row r="135" spans="1:8" ht="13.5" customHeight="1">
      <c r="A135" s="466" t="s">
        <v>447</v>
      </c>
      <c r="B135" s="467"/>
      <c r="C135" s="473" t="s">
        <v>2608</v>
      </c>
      <c r="D135" s="467" t="s">
        <v>77</v>
      </c>
      <c r="E135" s="469">
        <v>1</v>
      </c>
      <c r="F135" s="599">
        <v>0</v>
      </c>
      <c r="G135" s="472">
        <f aca="true" t="shared" si="3" ref="G135:G147">E135*F135</f>
        <v>0</v>
      </c>
      <c r="H135" s="472"/>
    </row>
    <row r="136" spans="1:8" ht="13.5" customHeight="1">
      <c r="A136" s="466"/>
      <c r="B136" s="467"/>
      <c r="C136" s="473" t="s">
        <v>2574</v>
      </c>
      <c r="D136" s="467"/>
      <c r="E136" s="469"/>
      <c r="F136" s="474"/>
      <c r="G136" s="472"/>
      <c r="H136" s="472"/>
    </row>
    <row r="137" spans="1:8" ht="13.5" customHeight="1">
      <c r="A137" s="466" t="s">
        <v>448</v>
      </c>
      <c r="B137" s="467"/>
      <c r="C137" s="482" t="s">
        <v>2609</v>
      </c>
      <c r="D137" s="467" t="s">
        <v>77</v>
      </c>
      <c r="E137" s="469">
        <v>2</v>
      </c>
      <c r="F137" s="599">
        <v>0</v>
      </c>
      <c r="G137" s="472">
        <f t="shared" si="3"/>
        <v>0</v>
      </c>
      <c r="H137" s="472"/>
    </row>
    <row r="138" spans="1:8" ht="13.5" customHeight="1">
      <c r="A138" s="466" t="s">
        <v>449</v>
      </c>
      <c r="B138" s="467"/>
      <c r="C138" s="482" t="s">
        <v>2610</v>
      </c>
      <c r="D138" s="467" t="s">
        <v>77</v>
      </c>
      <c r="E138" s="469">
        <v>4</v>
      </c>
      <c r="F138" s="599">
        <v>0</v>
      </c>
      <c r="G138" s="472">
        <f t="shared" si="3"/>
        <v>0</v>
      </c>
      <c r="H138" s="472"/>
    </row>
    <row r="139" spans="1:8" ht="13.5" customHeight="1">
      <c r="A139" s="466" t="s">
        <v>450</v>
      </c>
      <c r="B139" s="467"/>
      <c r="C139" s="482" t="s">
        <v>2611</v>
      </c>
      <c r="D139" s="467" t="s">
        <v>77</v>
      </c>
      <c r="E139" s="469">
        <v>1</v>
      </c>
      <c r="F139" s="599">
        <v>0</v>
      </c>
      <c r="G139" s="472">
        <f t="shared" si="3"/>
        <v>0</v>
      </c>
      <c r="H139" s="472"/>
    </row>
    <row r="140" spans="1:8" ht="13.5" customHeight="1">
      <c r="A140" s="466" t="s">
        <v>451</v>
      </c>
      <c r="B140" s="467"/>
      <c r="C140" s="482" t="s">
        <v>2612</v>
      </c>
      <c r="D140" s="467" t="s">
        <v>77</v>
      </c>
      <c r="E140" s="469">
        <v>1</v>
      </c>
      <c r="F140" s="599">
        <v>0</v>
      </c>
      <c r="G140" s="472">
        <f t="shared" si="3"/>
        <v>0</v>
      </c>
      <c r="H140" s="472"/>
    </row>
    <row r="141" spans="1:8" ht="13.5" customHeight="1">
      <c r="A141" s="466" t="s">
        <v>452</v>
      </c>
      <c r="B141" s="467"/>
      <c r="C141" s="482" t="s">
        <v>2613</v>
      </c>
      <c r="D141" s="467" t="s">
        <v>77</v>
      </c>
      <c r="E141" s="469">
        <v>1</v>
      </c>
      <c r="F141" s="599">
        <v>0</v>
      </c>
      <c r="G141" s="472">
        <f t="shared" si="3"/>
        <v>0</v>
      </c>
      <c r="H141" s="472"/>
    </row>
    <row r="142" spans="1:8" ht="13.5" customHeight="1">
      <c r="A142" s="466" t="s">
        <v>453</v>
      </c>
      <c r="B142" s="467"/>
      <c r="C142" s="482" t="s">
        <v>2614</v>
      </c>
      <c r="D142" s="467" t="s">
        <v>77</v>
      </c>
      <c r="E142" s="469">
        <v>7</v>
      </c>
      <c r="F142" s="599">
        <v>0</v>
      </c>
      <c r="G142" s="472">
        <f t="shared" si="3"/>
        <v>0</v>
      </c>
      <c r="H142" s="472"/>
    </row>
    <row r="143" spans="1:8" ht="13.5" customHeight="1">
      <c r="A143" s="466" t="s">
        <v>2615</v>
      </c>
      <c r="B143" s="467"/>
      <c r="C143" s="482" t="s">
        <v>2616</v>
      </c>
      <c r="D143" s="467" t="s">
        <v>77</v>
      </c>
      <c r="E143" s="469">
        <v>5</v>
      </c>
      <c r="F143" s="599">
        <v>0</v>
      </c>
      <c r="G143" s="472">
        <f t="shared" si="3"/>
        <v>0</v>
      </c>
      <c r="H143" s="472"/>
    </row>
    <row r="144" spans="1:8" ht="13.5" customHeight="1">
      <c r="A144" s="466" t="s">
        <v>2617</v>
      </c>
      <c r="B144" s="467"/>
      <c r="C144" s="482" t="s">
        <v>2618</v>
      </c>
      <c r="D144" s="467" t="s">
        <v>77</v>
      </c>
      <c r="E144" s="469">
        <v>6</v>
      </c>
      <c r="F144" s="599">
        <v>0</v>
      </c>
      <c r="G144" s="472">
        <f t="shared" si="3"/>
        <v>0</v>
      </c>
      <c r="H144" s="472"/>
    </row>
    <row r="145" spans="1:8" ht="13.5" customHeight="1">
      <c r="A145" s="466" t="s">
        <v>2619</v>
      </c>
      <c r="B145" s="467"/>
      <c r="C145" s="473" t="s">
        <v>2620</v>
      </c>
      <c r="D145" s="467" t="s">
        <v>480</v>
      </c>
      <c r="E145" s="469">
        <v>10</v>
      </c>
      <c r="F145" s="599">
        <v>0</v>
      </c>
      <c r="G145" s="472">
        <f t="shared" si="3"/>
        <v>0</v>
      </c>
      <c r="H145" s="472"/>
    </row>
    <row r="146" spans="1:8" ht="13.5" customHeight="1">
      <c r="A146" s="466" t="s">
        <v>2621</v>
      </c>
      <c r="B146" s="467"/>
      <c r="C146" s="473" t="s">
        <v>2622</v>
      </c>
      <c r="D146" s="467" t="s">
        <v>480</v>
      </c>
      <c r="E146" s="469">
        <v>30</v>
      </c>
      <c r="F146" s="599">
        <v>0</v>
      </c>
      <c r="G146" s="472">
        <f t="shared" si="3"/>
        <v>0</v>
      </c>
      <c r="H146" s="472"/>
    </row>
    <row r="147" spans="1:8" ht="13.5" customHeight="1">
      <c r="A147" s="466" t="s">
        <v>2623</v>
      </c>
      <c r="B147" s="467"/>
      <c r="C147" s="473" t="s">
        <v>2624</v>
      </c>
      <c r="D147" s="467" t="s">
        <v>77</v>
      </c>
      <c r="E147" s="469">
        <v>4</v>
      </c>
      <c r="F147" s="599">
        <v>0</v>
      </c>
      <c r="G147" s="472">
        <f t="shared" si="3"/>
        <v>0</v>
      </c>
      <c r="H147" s="472"/>
    </row>
    <row r="148" spans="1:8" ht="13.5" customHeight="1">
      <c r="A148" s="466"/>
      <c r="B148" s="467"/>
      <c r="C148" s="473"/>
      <c r="D148" s="467"/>
      <c r="E148" s="469"/>
      <c r="F148" s="474"/>
      <c r="G148" s="472"/>
      <c r="H148" s="472"/>
    </row>
    <row r="149" spans="1:8" ht="13.5" customHeight="1">
      <c r="A149" s="466"/>
      <c r="B149" s="467"/>
      <c r="C149" s="476" t="s">
        <v>2553</v>
      </c>
      <c r="D149" s="467"/>
      <c r="E149" s="469"/>
      <c r="F149" s="474"/>
      <c r="G149" s="472"/>
      <c r="H149" s="472"/>
    </row>
    <row r="150" spans="1:8" ht="13.5" customHeight="1">
      <c r="A150" s="466"/>
      <c r="B150" s="467"/>
      <c r="C150" s="467" t="s">
        <v>2549</v>
      </c>
      <c r="D150" s="467" t="s">
        <v>480</v>
      </c>
      <c r="E150" s="469">
        <v>28</v>
      </c>
      <c r="F150" s="599">
        <v>0</v>
      </c>
      <c r="G150" s="472">
        <f>E150*F150</f>
        <v>0</v>
      </c>
      <c r="H150" s="472"/>
    </row>
    <row r="151" spans="1:8" ht="13.5" customHeight="1">
      <c r="A151" s="466"/>
      <c r="B151" s="467"/>
      <c r="C151" s="467" t="s">
        <v>2550</v>
      </c>
      <c r="D151" s="467" t="s">
        <v>480</v>
      </c>
      <c r="E151" s="469">
        <v>8</v>
      </c>
      <c r="F151" s="599">
        <v>0</v>
      </c>
      <c r="G151" s="472">
        <f>E151*F151</f>
        <v>0</v>
      </c>
      <c r="H151" s="472"/>
    </row>
    <row r="152" spans="1:8" ht="13.5" customHeight="1">
      <c r="A152" s="466"/>
      <c r="B152" s="467"/>
      <c r="C152" s="476" t="s">
        <v>2552</v>
      </c>
      <c r="D152" s="467"/>
      <c r="E152" s="469"/>
      <c r="F152" s="474"/>
      <c r="G152" s="472"/>
      <c r="H152" s="472"/>
    </row>
    <row r="153" spans="1:8" ht="13.5" customHeight="1">
      <c r="A153" s="466"/>
      <c r="B153" s="467"/>
      <c r="C153" s="467" t="s">
        <v>2549</v>
      </c>
      <c r="D153" s="467" t="s">
        <v>480</v>
      </c>
      <c r="E153" s="469">
        <v>28</v>
      </c>
      <c r="F153" s="599">
        <v>0</v>
      </c>
      <c r="G153" s="472">
        <f>E153*F153</f>
        <v>0</v>
      </c>
      <c r="H153" s="472"/>
    </row>
    <row r="154" spans="1:8" ht="13.5" customHeight="1">
      <c r="A154" s="466"/>
      <c r="B154" s="467"/>
      <c r="C154" s="467" t="s">
        <v>2550</v>
      </c>
      <c r="D154" s="467" t="s">
        <v>480</v>
      </c>
      <c r="E154" s="469">
        <v>8</v>
      </c>
      <c r="F154" s="599">
        <v>0</v>
      </c>
      <c r="G154" s="472">
        <f>E154*F154</f>
        <v>0</v>
      </c>
      <c r="H154" s="472"/>
    </row>
    <row r="155" spans="1:8" ht="13.5" customHeight="1">
      <c r="A155" s="466"/>
      <c r="B155" s="467"/>
      <c r="C155" s="467"/>
      <c r="D155" s="467"/>
      <c r="E155" s="469"/>
      <c r="F155" s="474"/>
      <c r="G155" s="472"/>
      <c r="H155" s="472"/>
    </row>
    <row r="156" spans="1:8" ht="13.5" customHeight="1">
      <c r="A156" s="466"/>
      <c r="B156" s="467"/>
      <c r="C156" s="476" t="s">
        <v>2548</v>
      </c>
      <c r="D156" s="467"/>
      <c r="E156" s="469"/>
      <c r="F156" s="474"/>
      <c r="G156" s="472"/>
      <c r="H156" s="472"/>
    </row>
    <row r="157" spans="1:8" ht="13.5" customHeight="1">
      <c r="A157" s="466"/>
      <c r="B157" s="467"/>
      <c r="C157" s="467" t="s">
        <v>2549</v>
      </c>
      <c r="D157" s="467" t="s">
        <v>480</v>
      </c>
      <c r="E157" s="469">
        <v>12</v>
      </c>
      <c r="F157" s="599">
        <v>0</v>
      </c>
      <c r="G157" s="472">
        <f>E157*F157</f>
        <v>0</v>
      </c>
      <c r="H157" s="472"/>
    </row>
    <row r="158" spans="1:8" ht="13.5" customHeight="1">
      <c r="A158" s="466"/>
      <c r="B158" s="467"/>
      <c r="C158" s="467" t="s">
        <v>2550</v>
      </c>
      <c r="D158" s="467" t="s">
        <v>480</v>
      </c>
      <c r="E158" s="469">
        <v>8</v>
      </c>
      <c r="F158" s="599">
        <v>0</v>
      </c>
      <c r="G158" s="472">
        <f>E158*F158</f>
        <v>0</v>
      </c>
      <c r="H158" s="472"/>
    </row>
    <row r="159" spans="1:8" ht="13.5" customHeight="1">
      <c r="A159" s="466"/>
      <c r="B159" s="467"/>
      <c r="C159" s="482"/>
      <c r="D159" s="467"/>
      <c r="E159" s="469"/>
      <c r="F159" s="474"/>
      <c r="G159" s="472"/>
      <c r="H159" s="472"/>
    </row>
    <row r="160" spans="1:8" ht="13.5" customHeight="1">
      <c r="A160" s="466"/>
      <c r="B160" s="467"/>
      <c r="C160" s="482" t="s">
        <v>2625</v>
      </c>
      <c r="D160" s="467" t="s">
        <v>80</v>
      </c>
      <c r="E160" s="469">
        <v>1</v>
      </c>
      <c r="F160" s="599">
        <v>0</v>
      </c>
      <c r="G160" s="472">
        <f>E160*F160</f>
        <v>0</v>
      </c>
      <c r="H160" s="472"/>
    </row>
    <row r="161" spans="1:8" ht="13.5" customHeight="1">
      <c r="A161" s="466"/>
      <c r="B161" s="467"/>
      <c r="C161" s="473" t="s">
        <v>2560</v>
      </c>
      <c r="D161" s="467" t="s">
        <v>80</v>
      </c>
      <c r="E161" s="469">
        <v>1</v>
      </c>
      <c r="F161" s="599">
        <v>0</v>
      </c>
      <c r="G161" s="472">
        <f>E161*F161</f>
        <v>0</v>
      </c>
      <c r="H161" s="472"/>
    </row>
    <row r="162" spans="1:8" ht="13.5" customHeight="1">
      <c r="A162" s="466"/>
      <c r="B162" s="467"/>
      <c r="C162" s="473" t="s">
        <v>440</v>
      </c>
      <c r="D162" s="467" t="s">
        <v>80</v>
      </c>
      <c r="E162" s="469">
        <v>1</v>
      </c>
      <c r="F162" s="599">
        <v>0</v>
      </c>
      <c r="G162" s="472">
        <f>E162*F162</f>
        <v>0</v>
      </c>
      <c r="H162" s="472"/>
    </row>
    <row r="163" spans="1:8" ht="13.5" customHeight="1">
      <c r="A163" s="466"/>
      <c r="B163" s="467"/>
      <c r="C163" s="482"/>
      <c r="D163" s="467"/>
      <c r="E163" s="469"/>
      <c r="F163" s="474"/>
      <c r="G163" s="472"/>
      <c r="H163" s="472"/>
    </row>
    <row r="164" spans="1:8" ht="13.5" customHeight="1">
      <c r="A164" s="466"/>
      <c r="B164" s="467"/>
      <c r="C164" s="482"/>
      <c r="D164" s="467"/>
      <c r="E164" s="469"/>
      <c r="F164" s="474"/>
      <c r="G164" s="472"/>
      <c r="H164" s="472"/>
    </row>
    <row r="165" spans="1:8" ht="13.5" customHeight="1">
      <c r="A165" s="466"/>
      <c r="B165" s="467"/>
      <c r="C165" s="468" t="s">
        <v>2626</v>
      </c>
      <c r="D165" s="467"/>
      <c r="E165" s="469"/>
      <c r="F165" s="474"/>
      <c r="G165" s="472"/>
      <c r="H165" s="472"/>
    </row>
    <row r="166" spans="1:8" ht="13.5" customHeight="1">
      <c r="A166" s="466"/>
      <c r="B166" s="467"/>
      <c r="C166" s="468"/>
      <c r="D166" s="467"/>
      <c r="E166" s="469"/>
      <c r="F166" s="474"/>
      <c r="G166" s="472"/>
      <c r="H166" s="472"/>
    </row>
    <row r="167" spans="1:8" ht="13.5" customHeight="1">
      <c r="A167" s="466" t="s">
        <v>454</v>
      </c>
      <c r="B167" s="467"/>
      <c r="C167" s="473" t="s">
        <v>2627</v>
      </c>
      <c r="D167" s="467" t="s">
        <v>77</v>
      </c>
      <c r="E167" s="469">
        <v>1</v>
      </c>
      <c r="F167" s="599">
        <v>0</v>
      </c>
      <c r="G167" s="472">
        <f>E167*F167</f>
        <v>0</v>
      </c>
      <c r="H167" s="472"/>
    </row>
    <row r="168" spans="1:8" ht="13.5" customHeight="1">
      <c r="A168" s="466"/>
      <c r="B168" s="467"/>
      <c r="C168" s="473" t="s">
        <v>2628</v>
      </c>
      <c r="D168" s="467"/>
      <c r="E168" s="469"/>
      <c r="F168" s="474"/>
      <c r="G168" s="472"/>
      <c r="H168" s="472"/>
    </row>
    <row r="169" spans="1:8" ht="13.5" customHeight="1">
      <c r="A169" s="466"/>
      <c r="B169" s="467"/>
      <c r="C169" s="473" t="s">
        <v>2629</v>
      </c>
      <c r="D169" s="467"/>
      <c r="E169" s="469"/>
      <c r="F169" s="474"/>
      <c r="G169" s="472"/>
      <c r="H169" s="472"/>
    </row>
    <row r="170" spans="1:8" ht="13.5" customHeight="1">
      <c r="A170" s="466" t="s">
        <v>455</v>
      </c>
      <c r="B170" s="467"/>
      <c r="C170" s="473" t="s">
        <v>2630</v>
      </c>
      <c r="D170" s="467" t="s">
        <v>77</v>
      </c>
      <c r="E170" s="469">
        <v>1</v>
      </c>
      <c r="F170" s="599">
        <v>0</v>
      </c>
      <c r="G170" s="472">
        <f aca="true" t="shared" si="4" ref="G170:G175">E170*F170</f>
        <v>0</v>
      </c>
      <c r="H170" s="472"/>
    </row>
    <row r="171" spans="1:8" ht="13.5" customHeight="1">
      <c r="A171" s="466" t="s">
        <v>456</v>
      </c>
      <c r="B171" s="467"/>
      <c r="C171" s="473" t="s">
        <v>2631</v>
      </c>
      <c r="D171" s="467" t="s">
        <v>77</v>
      </c>
      <c r="E171" s="469">
        <v>1</v>
      </c>
      <c r="F171" s="599">
        <v>0</v>
      </c>
      <c r="G171" s="472">
        <f t="shared" si="4"/>
        <v>0</v>
      </c>
      <c r="H171" s="472"/>
    </row>
    <row r="172" spans="1:8" ht="13.5" customHeight="1">
      <c r="A172" s="466" t="s">
        <v>457</v>
      </c>
      <c r="B172" s="467"/>
      <c r="C172" s="482" t="s">
        <v>2632</v>
      </c>
      <c r="D172" s="467" t="s">
        <v>77</v>
      </c>
      <c r="E172" s="469">
        <v>1</v>
      </c>
      <c r="F172" s="599">
        <v>0</v>
      </c>
      <c r="G172" s="472">
        <f t="shared" si="4"/>
        <v>0</v>
      </c>
      <c r="H172" s="472"/>
    </row>
    <row r="173" spans="1:8" ht="13.5" customHeight="1">
      <c r="A173" s="466" t="s">
        <v>458</v>
      </c>
      <c r="B173" s="467"/>
      <c r="C173" s="482" t="s">
        <v>2633</v>
      </c>
      <c r="D173" s="467" t="s">
        <v>77</v>
      </c>
      <c r="E173" s="469">
        <v>1</v>
      </c>
      <c r="F173" s="599">
        <v>0</v>
      </c>
      <c r="G173" s="472">
        <f t="shared" si="4"/>
        <v>0</v>
      </c>
      <c r="H173" s="472"/>
    </row>
    <row r="174" spans="1:8" ht="13.5" customHeight="1">
      <c r="A174" s="466" t="s">
        <v>459</v>
      </c>
      <c r="B174" s="467"/>
      <c r="C174" s="482" t="s">
        <v>2634</v>
      </c>
      <c r="D174" s="467" t="s">
        <v>77</v>
      </c>
      <c r="E174" s="469">
        <v>1</v>
      </c>
      <c r="F174" s="599">
        <v>0</v>
      </c>
      <c r="G174" s="472">
        <f t="shared" si="4"/>
        <v>0</v>
      </c>
      <c r="H174" s="472"/>
    </row>
    <row r="175" spans="1:8" ht="13.5" customHeight="1">
      <c r="A175" s="466" t="s">
        <v>460</v>
      </c>
      <c r="B175" s="467"/>
      <c r="C175" s="482" t="s">
        <v>2635</v>
      </c>
      <c r="D175" s="467" t="s">
        <v>77</v>
      </c>
      <c r="E175" s="469">
        <v>2</v>
      </c>
      <c r="F175" s="599">
        <v>0</v>
      </c>
      <c r="G175" s="472">
        <f t="shared" si="4"/>
        <v>0</v>
      </c>
      <c r="H175" s="472"/>
    </row>
    <row r="176" spans="1:8" ht="13.5" customHeight="1">
      <c r="A176" s="466"/>
      <c r="B176" s="467"/>
      <c r="C176" s="482"/>
      <c r="D176" s="467"/>
      <c r="E176" s="469"/>
      <c r="F176" s="474"/>
      <c r="G176" s="472"/>
      <c r="H176" s="472"/>
    </row>
    <row r="177" spans="1:8" ht="13.5" customHeight="1">
      <c r="A177" s="466" t="s">
        <v>461</v>
      </c>
      <c r="B177" s="467"/>
      <c r="C177" s="473" t="s">
        <v>2636</v>
      </c>
      <c r="D177" s="467" t="s">
        <v>77</v>
      </c>
      <c r="E177" s="469">
        <v>1</v>
      </c>
      <c r="F177" s="599">
        <v>0</v>
      </c>
      <c r="G177" s="472">
        <f>E177*F177</f>
        <v>0</v>
      </c>
      <c r="H177" s="472"/>
    </row>
    <row r="178" spans="1:8" ht="13.5" customHeight="1">
      <c r="A178" s="466"/>
      <c r="B178" s="467"/>
      <c r="C178" s="473" t="s">
        <v>2637</v>
      </c>
      <c r="D178" s="467"/>
      <c r="E178" s="469"/>
      <c r="F178" s="474"/>
      <c r="G178" s="472"/>
      <c r="H178" s="472"/>
    </row>
    <row r="179" spans="1:8" ht="13.5" customHeight="1">
      <c r="A179" s="466"/>
      <c r="B179" s="467"/>
      <c r="C179" s="473" t="s">
        <v>2638</v>
      </c>
      <c r="D179" s="467"/>
      <c r="E179" s="469"/>
      <c r="F179" s="474"/>
      <c r="G179" s="472"/>
      <c r="H179" s="472"/>
    </row>
    <row r="180" spans="1:8" ht="13.5" customHeight="1">
      <c r="A180" s="466" t="s">
        <v>2639</v>
      </c>
      <c r="B180" s="467"/>
      <c r="C180" s="482" t="s">
        <v>2640</v>
      </c>
      <c r="D180" s="467" t="s">
        <v>77</v>
      </c>
      <c r="E180" s="469">
        <v>1</v>
      </c>
      <c r="F180" s="599">
        <v>0</v>
      </c>
      <c r="G180" s="472">
        <f aca="true" t="shared" si="5" ref="G180:G186">E180*F180</f>
        <v>0</v>
      </c>
      <c r="H180" s="472"/>
    </row>
    <row r="181" spans="1:8" ht="13.5" customHeight="1">
      <c r="A181" s="466" t="s">
        <v>2641</v>
      </c>
      <c r="B181" s="467"/>
      <c r="C181" s="473" t="s">
        <v>2642</v>
      </c>
      <c r="D181" s="467" t="s">
        <v>77</v>
      </c>
      <c r="E181" s="469">
        <v>1</v>
      </c>
      <c r="F181" s="599">
        <v>0</v>
      </c>
      <c r="G181" s="472">
        <f t="shared" si="5"/>
        <v>0</v>
      </c>
      <c r="H181" s="472"/>
    </row>
    <row r="182" spans="1:8" ht="13.5" customHeight="1">
      <c r="A182" s="466" t="s">
        <v>2643</v>
      </c>
      <c r="B182" s="467"/>
      <c r="C182" s="482" t="s">
        <v>2644</v>
      </c>
      <c r="D182" s="467" t="s">
        <v>77</v>
      </c>
      <c r="E182" s="469">
        <v>2</v>
      </c>
      <c r="F182" s="599">
        <v>0</v>
      </c>
      <c r="G182" s="472">
        <f t="shared" si="5"/>
        <v>0</v>
      </c>
      <c r="H182" s="472"/>
    </row>
    <row r="183" spans="1:8" ht="13.5" customHeight="1">
      <c r="A183" s="466" t="s">
        <v>2645</v>
      </c>
      <c r="B183" s="467"/>
      <c r="C183" s="482" t="s">
        <v>2644</v>
      </c>
      <c r="D183" s="467" t="s">
        <v>77</v>
      </c>
      <c r="E183" s="469">
        <v>2</v>
      </c>
      <c r="F183" s="599">
        <v>0</v>
      </c>
      <c r="G183" s="472">
        <f t="shared" si="5"/>
        <v>0</v>
      </c>
      <c r="H183" s="472"/>
    </row>
    <row r="184" spans="1:8" ht="13.5" customHeight="1">
      <c r="A184" s="466" t="s">
        <v>2646</v>
      </c>
      <c r="B184" s="467"/>
      <c r="C184" s="482" t="s">
        <v>2647</v>
      </c>
      <c r="D184" s="467" t="s">
        <v>77</v>
      </c>
      <c r="E184" s="469">
        <v>3</v>
      </c>
      <c r="F184" s="599">
        <v>0</v>
      </c>
      <c r="G184" s="472">
        <f t="shared" si="5"/>
        <v>0</v>
      </c>
      <c r="H184" s="472"/>
    </row>
    <row r="185" spans="1:8" ht="13.5" customHeight="1">
      <c r="A185" s="466" t="s">
        <v>2648</v>
      </c>
      <c r="B185" s="467"/>
      <c r="C185" s="482" t="s">
        <v>2649</v>
      </c>
      <c r="D185" s="467" t="s">
        <v>77</v>
      </c>
      <c r="E185" s="469">
        <v>1</v>
      </c>
      <c r="F185" s="599">
        <v>0</v>
      </c>
      <c r="G185" s="472">
        <f t="shared" si="5"/>
        <v>0</v>
      </c>
      <c r="H185" s="472"/>
    </row>
    <row r="186" spans="1:8" ht="13.5" customHeight="1">
      <c r="A186" s="466" t="s">
        <v>2650</v>
      </c>
      <c r="B186" s="467"/>
      <c r="C186" s="473" t="s">
        <v>2651</v>
      </c>
      <c r="D186" s="467" t="s">
        <v>77</v>
      </c>
      <c r="E186" s="469">
        <v>4</v>
      </c>
      <c r="F186" s="599">
        <v>0</v>
      </c>
      <c r="G186" s="472">
        <f t="shared" si="5"/>
        <v>0</v>
      </c>
      <c r="H186" s="472"/>
    </row>
    <row r="187" spans="1:8" ht="13.5" customHeight="1">
      <c r="A187" s="466"/>
      <c r="B187" s="467"/>
      <c r="C187" s="482"/>
      <c r="D187" s="467"/>
      <c r="E187" s="469"/>
      <c r="F187" s="474"/>
      <c r="G187" s="472"/>
      <c r="H187" s="472"/>
    </row>
    <row r="188" spans="1:8" ht="13.5" customHeight="1">
      <c r="A188" s="466"/>
      <c r="B188" s="467"/>
      <c r="C188" s="475" t="s">
        <v>2546</v>
      </c>
      <c r="D188" s="467" t="s">
        <v>2547</v>
      </c>
      <c r="E188" s="469">
        <v>25</v>
      </c>
      <c r="F188" s="599">
        <v>0</v>
      </c>
      <c r="G188" s="472">
        <f>E188*F188</f>
        <v>0</v>
      </c>
      <c r="H188" s="472"/>
    </row>
    <row r="189" spans="1:8" ht="13.5" customHeight="1">
      <c r="A189" s="466"/>
      <c r="B189" s="467"/>
      <c r="C189" s="475" t="s">
        <v>2652</v>
      </c>
      <c r="D189" s="467" t="s">
        <v>2547</v>
      </c>
      <c r="E189" s="469">
        <v>13</v>
      </c>
      <c r="F189" s="599">
        <v>0</v>
      </c>
      <c r="G189" s="472">
        <f>E189*F189</f>
        <v>0</v>
      </c>
      <c r="H189" s="472"/>
    </row>
    <row r="190" spans="1:8" ht="13.5" customHeight="1">
      <c r="A190" s="466"/>
      <c r="B190" s="467"/>
      <c r="C190" s="482"/>
      <c r="D190" s="467"/>
      <c r="E190" s="469"/>
      <c r="F190" s="474"/>
      <c r="G190" s="472"/>
      <c r="H190" s="472"/>
    </row>
    <row r="191" spans="1:8" ht="13.5" customHeight="1">
      <c r="A191" s="466"/>
      <c r="B191" s="467"/>
      <c r="C191" s="477" t="s">
        <v>2653</v>
      </c>
      <c r="D191" s="467" t="s">
        <v>2547</v>
      </c>
      <c r="E191" s="469">
        <v>34</v>
      </c>
      <c r="F191" s="599">
        <v>0</v>
      </c>
      <c r="G191" s="472">
        <f>E191*F191</f>
        <v>0</v>
      </c>
      <c r="H191" s="472"/>
    </row>
    <row r="192" spans="1:8" ht="13.5" customHeight="1">
      <c r="A192" s="466"/>
      <c r="B192" s="467"/>
      <c r="C192" s="473" t="s">
        <v>2560</v>
      </c>
      <c r="D192" s="467" t="s">
        <v>80</v>
      </c>
      <c r="E192" s="469">
        <v>1</v>
      </c>
      <c r="F192" s="599">
        <v>0</v>
      </c>
      <c r="G192" s="472">
        <f>E192*F192</f>
        <v>0</v>
      </c>
      <c r="H192" s="472"/>
    </row>
    <row r="193" spans="1:8" ht="13.5" customHeight="1">
      <c r="A193" s="466"/>
      <c r="B193" s="467"/>
      <c r="C193" s="473" t="s">
        <v>440</v>
      </c>
      <c r="D193" s="467" t="s">
        <v>80</v>
      </c>
      <c r="E193" s="469">
        <v>1</v>
      </c>
      <c r="F193" s="599">
        <v>0</v>
      </c>
      <c r="G193" s="472">
        <f>E193*F193</f>
        <v>0</v>
      </c>
      <c r="H193" s="472"/>
    </row>
    <row r="194" spans="1:8" ht="13.5" customHeight="1">
      <c r="A194" s="466"/>
      <c r="B194" s="467"/>
      <c r="C194" s="482"/>
      <c r="D194" s="467"/>
      <c r="E194" s="469"/>
      <c r="F194" s="474"/>
      <c r="G194" s="472"/>
      <c r="H194" s="472"/>
    </row>
    <row r="195" spans="1:8" ht="13.5" customHeight="1">
      <c r="A195" s="466"/>
      <c r="B195" s="467"/>
      <c r="C195" s="468" t="s">
        <v>2654</v>
      </c>
      <c r="D195" s="467"/>
      <c r="E195" s="469"/>
      <c r="F195" s="474"/>
      <c r="G195" s="472"/>
      <c r="H195" s="472"/>
    </row>
    <row r="196" spans="1:8" ht="13.5" customHeight="1">
      <c r="A196" s="466"/>
      <c r="B196" s="467"/>
      <c r="C196" s="482"/>
      <c r="D196" s="467"/>
      <c r="E196" s="469"/>
      <c r="F196" s="474"/>
      <c r="G196" s="472"/>
      <c r="H196" s="472"/>
    </row>
    <row r="197" spans="1:8" ht="13.5" customHeight="1">
      <c r="A197" s="466" t="s">
        <v>462</v>
      </c>
      <c r="B197" s="467"/>
      <c r="C197" s="482" t="s">
        <v>2655</v>
      </c>
      <c r="D197" s="467" t="s">
        <v>77</v>
      </c>
      <c r="E197" s="469">
        <v>2</v>
      </c>
      <c r="F197" s="599">
        <v>0</v>
      </c>
      <c r="G197" s="472">
        <f>E197*F197</f>
        <v>0</v>
      </c>
      <c r="H197" s="472"/>
    </row>
    <row r="198" spans="1:8" ht="13.5" customHeight="1">
      <c r="A198" s="466"/>
      <c r="B198" s="467"/>
      <c r="C198" s="473" t="s">
        <v>2656</v>
      </c>
      <c r="D198" s="467"/>
      <c r="E198" s="469"/>
      <c r="F198" s="474"/>
      <c r="G198" s="472"/>
      <c r="H198" s="472"/>
    </row>
    <row r="199" spans="1:8" ht="13.5" customHeight="1">
      <c r="A199" s="466"/>
      <c r="B199" s="467"/>
      <c r="C199" s="482" t="s">
        <v>2657</v>
      </c>
      <c r="D199" s="467"/>
      <c r="E199" s="469"/>
      <c r="F199" s="474"/>
      <c r="G199" s="472"/>
      <c r="H199" s="472"/>
    </row>
    <row r="200" spans="1:8" ht="13.5" customHeight="1">
      <c r="A200" s="466" t="s">
        <v>2658</v>
      </c>
      <c r="B200" s="467"/>
      <c r="C200" s="482" t="s">
        <v>2659</v>
      </c>
      <c r="D200" s="467" t="s">
        <v>77</v>
      </c>
      <c r="E200" s="469">
        <v>1</v>
      </c>
      <c r="F200" s="599">
        <v>0</v>
      </c>
      <c r="G200" s="472">
        <f>E200*F200</f>
        <v>0</v>
      </c>
      <c r="H200" s="472"/>
    </row>
    <row r="201" spans="1:8" ht="13.5" customHeight="1">
      <c r="A201" s="466" t="s">
        <v>2660</v>
      </c>
      <c r="B201" s="467"/>
      <c r="C201" s="482" t="s">
        <v>2661</v>
      </c>
      <c r="D201" s="467" t="s">
        <v>77</v>
      </c>
      <c r="E201" s="469">
        <v>1</v>
      </c>
      <c r="F201" s="599">
        <v>0</v>
      </c>
      <c r="G201" s="472">
        <f>E201*F201</f>
        <v>0</v>
      </c>
      <c r="H201" s="472"/>
    </row>
    <row r="202" spans="1:8" ht="13.5" customHeight="1">
      <c r="A202" s="466"/>
      <c r="B202" s="467"/>
      <c r="C202" s="483" t="s">
        <v>2662</v>
      </c>
      <c r="D202" s="467"/>
      <c r="E202" s="469"/>
      <c r="F202" s="474"/>
      <c r="G202" s="472"/>
      <c r="H202" s="472"/>
    </row>
    <row r="203" spans="1:8" ht="13.5" customHeight="1">
      <c r="A203" s="466" t="s">
        <v>2663</v>
      </c>
      <c r="B203" s="467"/>
      <c r="C203" s="482" t="s">
        <v>2664</v>
      </c>
      <c r="D203" s="467" t="s">
        <v>77</v>
      </c>
      <c r="E203" s="469">
        <v>1</v>
      </c>
      <c r="F203" s="599">
        <v>0</v>
      </c>
      <c r="G203" s="472">
        <f>E203*F203</f>
        <v>0</v>
      </c>
      <c r="H203" s="472"/>
    </row>
    <row r="204" spans="1:8" ht="13.5" customHeight="1">
      <c r="A204" s="466"/>
      <c r="B204" s="467"/>
      <c r="C204" s="483"/>
      <c r="D204" s="467"/>
      <c r="E204" s="469"/>
      <c r="F204" s="474"/>
      <c r="G204" s="472"/>
      <c r="H204" s="472"/>
    </row>
    <row r="205" spans="1:8" ht="13.5" customHeight="1">
      <c r="A205" s="466" t="s">
        <v>463</v>
      </c>
      <c r="B205" s="467"/>
      <c r="C205" s="482" t="s">
        <v>2665</v>
      </c>
      <c r="D205" s="467" t="s">
        <v>77</v>
      </c>
      <c r="E205" s="469">
        <v>2</v>
      </c>
      <c r="F205" s="599">
        <v>0</v>
      </c>
      <c r="G205" s="472">
        <f>E205*F205</f>
        <v>0</v>
      </c>
      <c r="H205" s="472"/>
    </row>
    <row r="206" spans="1:8" ht="13.5" customHeight="1">
      <c r="A206" s="466"/>
      <c r="B206" s="467"/>
      <c r="C206" s="473" t="s">
        <v>2666</v>
      </c>
      <c r="D206" s="467"/>
      <c r="E206" s="469"/>
      <c r="F206" s="474"/>
      <c r="G206" s="472"/>
      <c r="H206" s="472"/>
    </row>
    <row r="207" spans="1:8" ht="13.5" customHeight="1">
      <c r="A207" s="466"/>
      <c r="B207" s="467"/>
      <c r="C207" s="482" t="s">
        <v>2667</v>
      </c>
      <c r="D207" s="467"/>
      <c r="E207" s="469"/>
      <c r="F207" s="474"/>
      <c r="G207" s="472"/>
      <c r="H207" s="472"/>
    </row>
    <row r="208" spans="1:8" ht="13.5" customHeight="1">
      <c r="A208" s="466" t="s">
        <v>2668</v>
      </c>
      <c r="B208" s="467"/>
      <c r="C208" s="482" t="s">
        <v>2661</v>
      </c>
      <c r="D208" s="467" t="s">
        <v>77</v>
      </c>
      <c r="E208" s="469">
        <v>2</v>
      </c>
      <c r="F208" s="599">
        <v>0</v>
      </c>
      <c r="G208" s="472">
        <f>E208*F208</f>
        <v>0</v>
      </c>
      <c r="H208" s="472"/>
    </row>
    <row r="209" spans="1:8" ht="13.5" customHeight="1">
      <c r="A209" s="466"/>
      <c r="B209" s="467"/>
      <c r="C209" s="483" t="s">
        <v>2662</v>
      </c>
      <c r="D209" s="467"/>
      <c r="E209" s="469"/>
      <c r="F209" s="474"/>
      <c r="G209" s="472"/>
      <c r="H209" s="472"/>
    </row>
    <row r="210" spans="1:8" ht="13.5" customHeight="1">
      <c r="A210" s="466" t="s">
        <v>2669</v>
      </c>
      <c r="B210" s="467"/>
      <c r="C210" s="482" t="s">
        <v>2664</v>
      </c>
      <c r="D210" s="467" t="s">
        <v>77</v>
      </c>
      <c r="E210" s="469">
        <v>2</v>
      </c>
      <c r="F210" s="599">
        <v>0</v>
      </c>
      <c r="G210" s="472">
        <f>E210*F210</f>
        <v>0</v>
      </c>
      <c r="H210" s="472"/>
    </row>
    <row r="211" spans="1:8" ht="13.5" customHeight="1">
      <c r="A211" s="466"/>
      <c r="B211" s="467"/>
      <c r="C211" s="482"/>
      <c r="D211" s="467"/>
      <c r="E211" s="469"/>
      <c r="F211" s="474"/>
      <c r="G211" s="472"/>
      <c r="H211" s="472"/>
    </row>
    <row r="212" spans="1:8" ht="13.5" customHeight="1">
      <c r="A212" s="466"/>
      <c r="B212" s="467"/>
      <c r="C212" s="482" t="s">
        <v>2670</v>
      </c>
      <c r="D212" s="467" t="s">
        <v>80</v>
      </c>
      <c r="E212" s="469">
        <v>1</v>
      </c>
      <c r="F212" s="599">
        <v>0</v>
      </c>
      <c r="G212" s="472">
        <f>E212*F212</f>
        <v>0</v>
      </c>
      <c r="H212" s="472"/>
    </row>
    <row r="213" spans="1:8" ht="13.5" customHeight="1">
      <c r="A213" s="466"/>
      <c r="B213" s="467"/>
      <c r="C213" s="482"/>
      <c r="D213" s="467"/>
      <c r="E213" s="469"/>
      <c r="F213" s="474"/>
      <c r="G213" s="472"/>
      <c r="H213" s="472"/>
    </row>
    <row r="214" spans="1:8" ht="13.5" customHeight="1">
      <c r="A214" s="466"/>
      <c r="B214" s="467"/>
      <c r="C214" s="468" t="s">
        <v>2671</v>
      </c>
      <c r="D214" s="467"/>
      <c r="E214" s="469"/>
      <c r="F214" s="474"/>
      <c r="G214" s="472"/>
      <c r="H214" s="472"/>
    </row>
    <row r="215" spans="1:8" ht="13.5" customHeight="1">
      <c r="A215" s="466"/>
      <c r="B215" s="467"/>
      <c r="C215" s="468"/>
      <c r="D215" s="467"/>
      <c r="E215" s="469"/>
      <c r="F215" s="474"/>
      <c r="G215" s="472"/>
      <c r="H215" s="472"/>
    </row>
    <row r="216" spans="1:8" ht="13.5" customHeight="1">
      <c r="A216" s="466" t="s">
        <v>464</v>
      </c>
      <c r="B216" s="467"/>
      <c r="C216" s="473" t="s">
        <v>2672</v>
      </c>
      <c r="D216" s="467" t="s">
        <v>77</v>
      </c>
      <c r="E216" s="469">
        <v>1</v>
      </c>
      <c r="F216" s="599">
        <v>0</v>
      </c>
      <c r="G216" s="472">
        <f>E216*F216</f>
        <v>0</v>
      </c>
      <c r="H216" s="472"/>
    </row>
    <row r="217" spans="1:8" ht="13.5" customHeight="1">
      <c r="A217" s="466"/>
      <c r="B217" s="467"/>
      <c r="C217" s="473" t="s">
        <v>2628</v>
      </c>
      <c r="D217" s="467"/>
      <c r="E217" s="469"/>
      <c r="F217" s="474"/>
      <c r="G217" s="472"/>
      <c r="H217" s="472"/>
    </row>
    <row r="218" spans="1:8" ht="13.5" customHeight="1">
      <c r="A218" s="466"/>
      <c r="B218" s="467"/>
      <c r="C218" s="473" t="s">
        <v>2673</v>
      </c>
      <c r="D218" s="467"/>
      <c r="E218" s="469"/>
      <c r="F218" s="474"/>
      <c r="G218" s="472"/>
      <c r="H218" s="472"/>
    </row>
    <row r="219" spans="1:8" ht="13.5" customHeight="1">
      <c r="A219" s="466"/>
      <c r="B219" s="467"/>
      <c r="C219" s="473" t="s">
        <v>2674</v>
      </c>
      <c r="D219" s="467"/>
      <c r="E219" s="469"/>
      <c r="F219" s="474"/>
      <c r="G219" s="472"/>
      <c r="H219" s="472"/>
    </row>
    <row r="220" spans="1:8" ht="13.5" customHeight="1">
      <c r="A220" s="466" t="s">
        <v>465</v>
      </c>
      <c r="B220" s="467"/>
      <c r="C220" s="482" t="s">
        <v>2675</v>
      </c>
      <c r="D220" s="467" t="s">
        <v>77</v>
      </c>
      <c r="E220" s="469">
        <v>1</v>
      </c>
      <c r="F220" s="599">
        <v>0</v>
      </c>
      <c r="G220" s="472">
        <f>E220*F220</f>
        <v>0</v>
      </c>
      <c r="H220" s="472"/>
    </row>
    <row r="221" spans="1:8" ht="13.5" customHeight="1">
      <c r="A221" s="466" t="s">
        <v>466</v>
      </c>
      <c r="B221" s="467"/>
      <c r="C221" s="473" t="s">
        <v>2676</v>
      </c>
      <c r="D221" s="467" t="s">
        <v>77</v>
      </c>
      <c r="E221" s="469">
        <v>2</v>
      </c>
      <c r="F221" s="599">
        <v>0</v>
      </c>
      <c r="G221" s="472">
        <f>E221*F221</f>
        <v>0</v>
      </c>
      <c r="H221" s="472"/>
    </row>
    <row r="222" spans="1:8" ht="13.5" customHeight="1">
      <c r="A222" s="466" t="s">
        <v>467</v>
      </c>
      <c r="B222" s="467"/>
      <c r="C222" s="473" t="s">
        <v>2677</v>
      </c>
      <c r="D222" s="467" t="s">
        <v>77</v>
      </c>
      <c r="E222" s="469">
        <v>1</v>
      </c>
      <c r="F222" s="599">
        <v>0</v>
      </c>
      <c r="G222" s="472">
        <f>E222*F222</f>
        <v>0</v>
      </c>
      <c r="H222" s="472"/>
    </row>
    <row r="223" spans="1:8" ht="13.5" customHeight="1">
      <c r="A223" s="466"/>
      <c r="B223" s="467"/>
      <c r="C223" s="468"/>
      <c r="D223" s="467"/>
      <c r="E223" s="469"/>
      <c r="F223" s="474"/>
      <c r="G223" s="472"/>
      <c r="H223" s="472"/>
    </row>
    <row r="224" spans="1:8" ht="13.5" customHeight="1">
      <c r="A224" s="466"/>
      <c r="B224" s="467"/>
      <c r="C224" s="476" t="s">
        <v>2678</v>
      </c>
      <c r="D224" s="467"/>
      <c r="E224" s="469"/>
      <c r="F224" s="474"/>
      <c r="G224" s="472"/>
      <c r="H224" s="472"/>
    </row>
    <row r="225" spans="1:8" ht="13.5" customHeight="1">
      <c r="A225" s="466"/>
      <c r="B225" s="467"/>
      <c r="C225" s="467" t="s">
        <v>2549</v>
      </c>
      <c r="D225" s="467" t="s">
        <v>480</v>
      </c>
      <c r="E225" s="469">
        <v>17</v>
      </c>
      <c r="F225" s="599">
        <v>0</v>
      </c>
      <c r="G225" s="472">
        <f>E225*F225</f>
        <v>0</v>
      </c>
      <c r="H225" s="472"/>
    </row>
    <row r="226" spans="1:8" ht="13.5" customHeight="1">
      <c r="A226" s="466"/>
      <c r="B226" s="467"/>
      <c r="C226" s="467" t="s">
        <v>2550</v>
      </c>
      <c r="D226" s="467" t="s">
        <v>480</v>
      </c>
      <c r="E226" s="469">
        <v>6</v>
      </c>
      <c r="F226" s="599">
        <v>0</v>
      </c>
      <c r="G226" s="472">
        <f>E226*F226</f>
        <v>0</v>
      </c>
      <c r="H226" s="472"/>
    </row>
    <row r="227" spans="1:8" ht="13.5" customHeight="1">
      <c r="A227" s="466"/>
      <c r="B227" s="467"/>
      <c r="C227" s="80"/>
      <c r="D227" s="467"/>
      <c r="E227" s="469"/>
      <c r="F227" s="474"/>
      <c r="G227" s="472"/>
      <c r="H227" s="472"/>
    </row>
    <row r="228" spans="1:8" ht="13.5" customHeight="1">
      <c r="A228" s="466"/>
      <c r="B228" s="467"/>
      <c r="C228" s="477" t="s">
        <v>2679</v>
      </c>
      <c r="D228" s="467" t="s">
        <v>77</v>
      </c>
      <c r="E228" s="469">
        <v>2</v>
      </c>
      <c r="F228" s="599">
        <v>0</v>
      </c>
      <c r="G228" s="472">
        <f>E228*F228</f>
        <v>0</v>
      </c>
      <c r="H228" s="472"/>
    </row>
    <row r="229" spans="1:8" ht="13.5" customHeight="1">
      <c r="A229" s="466"/>
      <c r="B229" s="467"/>
      <c r="C229" s="473" t="s">
        <v>2560</v>
      </c>
      <c r="D229" s="467" t="s">
        <v>80</v>
      </c>
      <c r="E229" s="469">
        <v>1</v>
      </c>
      <c r="F229" s="599">
        <v>0</v>
      </c>
      <c r="G229" s="472">
        <f>E229*F229</f>
        <v>0</v>
      </c>
      <c r="H229" s="472"/>
    </row>
    <row r="230" spans="1:8" ht="13.5" customHeight="1">
      <c r="A230" s="466"/>
      <c r="B230" s="467"/>
      <c r="C230" s="473" t="s">
        <v>440</v>
      </c>
      <c r="D230" s="467" t="s">
        <v>80</v>
      </c>
      <c r="E230" s="469">
        <v>1</v>
      </c>
      <c r="F230" s="599">
        <v>0</v>
      </c>
      <c r="G230" s="472">
        <f>E230*F230</f>
        <v>0</v>
      </c>
      <c r="H230" s="472"/>
    </row>
    <row r="231" spans="1:8" ht="13.5" customHeight="1">
      <c r="A231" s="466"/>
      <c r="B231" s="467"/>
      <c r="C231" s="473"/>
      <c r="D231" s="467"/>
      <c r="E231" s="469"/>
      <c r="F231" s="474"/>
      <c r="G231" s="472"/>
      <c r="H231" s="472"/>
    </row>
    <row r="232" spans="1:8" ht="13.5" customHeight="1">
      <c r="A232" s="466"/>
      <c r="B232" s="467"/>
      <c r="C232" s="473"/>
      <c r="D232" s="467"/>
      <c r="E232" s="469"/>
      <c r="F232" s="474"/>
      <c r="G232" s="472"/>
      <c r="H232" s="472"/>
    </row>
    <row r="233" spans="1:8" ht="13.5" customHeight="1">
      <c r="A233" s="466"/>
      <c r="B233" s="467"/>
      <c r="C233" s="468" t="s">
        <v>2680</v>
      </c>
      <c r="D233" s="467"/>
      <c r="E233" s="469"/>
      <c r="F233" s="474"/>
      <c r="G233" s="472"/>
      <c r="H233" s="472"/>
    </row>
    <row r="234" spans="1:8" ht="13.5" customHeight="1">
      <c r="A234" s="466"/>
      <c r="B234" s="467"/>
      <c r="C234" s="482"/>
      <c r="D234" s="467"/>
      <c r="E234" s="469"/>
      <c r="F234" s="474"/>
      <c r="G234" s="472"/>
      <c r="H234" s="472"/>
    </row>
    <row r="235" spans="1:8" ht="13.5" customHeight="1">
      <c r="A235" s="466" t="s">
        <v>468</v>
      </c>
      <c r="B235" s="467"/>
      <c r="C235" s="482" t="s">
        <v>2681</v>
      </c>
      <c r="D235" s="467" t="s">
        <v>77</v>
      </c>
      <c r="E235" s="469">
        <v>1</v>
      </c>
      <c r="F235" s="599">
        <v>0</v>
      </c>
      <c r="G235" s="472">
        <f>E235*F235</f>
        <v>0</v>
      </c>
      <c r="H235" s="472"/>
    </row>
    <row r="236" spans="1:8" ht="13.5" customHeight="1">
      <c r="A236" s="466"/>
      <c r="B236" s="467"/>
      <c r="C236" s="481" t="s">
        <v>2597</v>
      </c>
      <c r="D236" s="467"/>
      <c r="E236" s="469"/>
      <c r="F236" s="474"/>
      <c r="G236" s="472"/>
      <c r="H236" s="472"/>
    </row>
    <row r="237" spans="1:8" ht="13.5" customHeight="1">
      <c r="A237" s="466"/>
      <c r="B237" s="467"/>
      <c r="C237" s="482" t="s">
        <v>2682</v>
      </c>
      <c r="D237" s="467"/>
      <c r="E237" s="469"/>
      <c r="F237" s="474"/>
      <c r="G237" s="472"/>
      <c r="H237" s="472"/>
    </row>
    <row r="238" spans="1:8" ht="13.5" customHeight="1">
      <c r="A238" s="466"/>
      <c r="B238" s="467"/>
      <c r="C238" s="473" t="s">
        <v>2683</v>
      </c>
      <c r="D238" s="467"/>
      <c r="E238" s="469"/>
      <c r="F238" s="474"/>
      <c r="G238" s="472"/>
      <c r="H238" s="472"/>
    </row>
    <row r="239" spans="1:8" ht="13.5" customHeight="1">
      <c r="A239" s="466"/>
      <c r="B239" s="467"/>
      <c r="C239" s="482" t="s">
        <v>2684</v>
      </c>
      <c r="D239" s="467"/>
      <c r="E239" s="469"/>
      <c r="F239" s="474"/>
      <c r="G239" s="472"/>
      <c r="H239" s="472"/>
    </row>
    <row r="240" spans="1:8" ht="13.5" customHeight="1">
      <c r="A240" s="466"/>
      <c r="B240" s="467"/>
      <c r="C240" s="473" t="s">
        <v>2683</v>
      </c>
      <c r="D240" s="467"/>
      <c r="E240" s="469"/>
      <c r="F240" s="474"/>
      <c r="G240" s="472"/>
      <c r="H240" s="472"/>
    </row>
    <row r="241" spans="1:8" ht="13.5" customHeight="1">
      <c r="A241" s="466"/>
      <c r="B241" s="467"/>
      <c r="C241" s="482" t="s">
        <v>2685</v>
      </c>
      <c r="D241" s="467"/>
      <c r="E241" s="469"/>
      <c r="F241" s="474"/>
      <c r="G241" s="472"/>
      <c r="H241" s="472"/>
    </row>
    <row r="242" spans="1:8" ht="13.5" customHeight="1">
      <c r="A242" s="466"/>
      <c r="B242" s="467"/>
      <c r="C242" s="482" t="s">
        <v>2686</v>
      </c>
      <c r="D242" s="467"/>
      <c r="E242" s="469"/>
      <c r="F242" s="474"/>
      <c r="G242" s="472"/>
      <c r="H242" s="472"/>
    </row>
    <row r="243" spans="1:8" ht="13.5" customHeight="1">
      <c r="A243" s="466"/>
      <c r="B243" s="467"/>
      <c r="C243" s="482" t="s">
        <v>2603</v>
      </c>
      <c r="D243" s="467"/>
      <c r="E243" s="469"/>
      <c r="F243" s="474"/>
      <c r="G243" s="472"/>
      <c r="H243" s="472"/>
    </row>
    <row r="244" spans="1:8" ht="13.5" customHeight="1">
      <c r="A244" s="466"/>
      <c r="B244" s="467"/>
      <c r="C244" s="482" t="s">
        <v>2604</v>
      </c>
      <c r="D244" s="467"/>
      <c r="E244" s="469"/>
      <c r="F244" s="474"/>
      <c r="G244" s="472"/>
      <c r="H244" s="472"/>
    </row>
    <row r="245" spans="1:8" ht="13.5" customHeight="1">
      <c r="A245" s="466"/>
      <c r="B245" s="467"/>
      <c r="C245" s="482" t="s">
        <v>2687</v>
      </c>
      <c r="D245" s="467"/>
      <c r="E245" s="469"/>
      <c r="F245" s="474"/>
      <c r="G245" s="472"/>
      <c r="H245" s="472"/>
    </row>
    <row r="246" spans="1:8" ht="13.5" customHeight="1">
      <c r="A246" s="466"/>
      <c r="B246" s="467"/>
      <c r="C246" s="482"/>
      <c r="D246" s="467"/>
      <c r="E246" s="469"/>
      <c r="F246" s="474"/>
      <c r="G246" s="472"/>
      <c r="H246" s="472"/>
    </row>
    <row r="247" spans="1:8" ht="13.5" customHeight="1">
      <c r="A247" s="466" t="s">
        <v>469</v>
      </c>
      <c r="B247" s="467"/>
      <c r="C247" s="482" t="s">
        <v>2688</v>
      </c>
      <c r="D247" s="467" t="s">
        <v>77</v>
      </c>
      <c r="E247" s="469">
        <v>1</v>
      </c>
      <c r="F247" s="599">
        <v>0</v>
      </c>
      <c r="G247" s="472">
        <f>E247*F247</f>
        <v>0</v>
      </c>
      <c r="H247" s="472"/>
    </row>
    <row r="248" spans="1:8" ht="13.5" customHeight="1">
      <c r="A248" s="466"/>
      <c r="B248" s="467"/>
      <c r="C248" s="482" t="s">
        <v>2689</v>
      </c>
      <c r="D248" s="467"/>
      <c r="E248" s="469"/>
      <c r="F248" s="474"/>
      <c r="G248" s="472"/>
      <c r="H248" s="472"/>
    </row>
    <row r="249" spans="1:8" ht="13.5" customHeight="1">
      <c r="A249" s="466"/>
      <c r="B249" s="467"/>
      <c r="C249" s="482" t="s">
        <v>2690</v>
      </c>
      <c r="D249" s="467"/>
      <c r="E249" s="469"/>
      <c r="F249" s="474"/>
      <c r="G249" s="472"/>
      <c r="H249" s="472"/>
    </row>
    <row r="250" spans="1:8" ht="13.5" customHeight="1">
      <c r="A250" s="466"/>
      <c r="B250" s="467"/>
      <c r="C250" s="482" t="s">
        <v>2691</v>
      </c>
      <c r="D250" s="467"/>
      <c r="E250" s="469"/>
      <c r="F250" s="474"/>
      <c r="G250" s="472"/>
      <c r="H250" s="472"/>
    </row>
    <row r="251" spans="1:8" ht="13.5" customHeight="1">
      <c r="A251" s="466"/>
      <c r="B251" s="467"/>
      <c r="C251" s="482"/>
      <c r="D251" s="467"/>
      <c r="E251" s="469"/>
      <c r="F251" s="474"/>
      <c r="G251" s="472"/>
      <c r="H251" s="472"/>
    </row>
    <row r="252" spans="1:8" ht="13.5" customHeight="1">
      <c r="A252" s="466" t="s">
        <v>470</v>
      </c>
      <c r="B252" s="467"/>
      <c r="C252" s="482" t="s">
        <v>2692</v>
      </c>
      <c r="D252" s="467" t="s">
        <v>77</v>
      </c>
      <c r="E252" s="469">
        <v>4</v>
      </c>
      <c r="F252" s="599">
        <v>0</v>
      </c>
      <c r="G252" s="472">
        <f aca="true" t="shared" si="6" ref="G252:G257">E252*F252</f>
        <v>0</v>
      </c>
      <c r="H252" s="472"/>
    </row>
    <row r="253" spans="1:8" ht="13.5" customHeight="1">
      <c r="A253" s="466" t="s">
        <v>471</v>
      </c>
      <c r="B253" s="467"/>
      <c r="C253" s="482" t="s">
        <v>2693</v>
      </c>
      <c r="D253" s="467" t="s">
        <v>77</v>
      </c>
      <c r="E253" s="469">
        <v>2</v>
      </c>
      <c r="F253" s="599">
        <v>0</v>
      </c>
      <c r="G253" s="472">
        <f t="shared" si="6"/>
        <v>0</v>
      </c>
      <c r="H253" s="472"/>
    </row>
    <row r="254" spans="1:8" ht="13.5" customHeight="1">
      <c r="A254" s="466" t="s">
        <v>2694</v>
      </c>
      <c r="B254" s="467"/>
      <c r="C254" s="473" t="s">
        <v>2695</v>
      </c>
      <c r="D254" s="467" t="s">
        <v>77</v>
      </c>
      <c r="E254" s="469">
        <v>1</v>
      </c>
      <c r="F254" s="599">
        <v>0</v>
      </c>
      <c r="G254" s="472">
        <f t="shared" si="6"/>
        <v>0</v>
      </c>
      <c r="H254" s="472"/>
    </row>
    <row r="255" spans="1:8" ht="13.5" customHeight="1">
      <c r="A255" s="466" t="s">
        <v>2696</v>
      </c>
      <c r="B255" s="467"/>
      <c r="C255" s="482" t="s">
        <v>2697</v>
      </c>
      <c r="D255" s="467" t="s">
        <v>77</v>
      </c>
      <c r="E255" s="469">
        <v>2</v>
      </c>
      <c r="F255" s="599">
        <v>0</v>
      </c>
      <c r="G255" s="472">
        <f t="shared" si="6"/>
        <v>0</v>
      </c>
      <c r="H255" s="472"/>
    </row>
    <row r="256" spans="1:8" ht="13.5" customHeight="1">
      <c r="A256" s="466" t="s">
        <v>2698</v>
      </c>
      <c r="B256" s="467"/>
      <c r="C256" s="482" t="s">
        <v>2699</v>
      </c>
      <c r="D256" s="467" t="s">
        <v>77</v>
      </c>
      <c r="E256" s="469">
        <v>2</v>
      </c>
      <c r="F256" s="599">
        <v>0</v>
      </c>
      <c r="G256" s="472">
        <f t="shared" si="6"/>
        <v>0</v>
      </c>
      <c r="H256" s="472"/>
    </row>
    <row r="257" spans="1:8" ht="13.5" customHeight="1">
      <c r="A257" s="466" t="s">
        <v>2700</v>
      </c>
      <c r="B257" s="467"/>
      <c r="C257" s="482" t="s">
        <v>2701</v>
      </c>
      <c r="D257" s="467" t="s">
        <v>77</v>
      </c>
      <c r="E257" s="469">
        <v>4</v>
      </c>
      <c r="F257" s="599">
        <v>0</v>
      </c>
      <c r="G257" s="472">
        <f t="shared" si="6"/>
        <v>0</v>
      </c>
      <c r="H257" s="472"/>
    </row>
    <row r="258" spans="1:8" ht="13.5" customHeight="1">
      <c r="A258" s="466"/>
      <c r="B258" s="467"/>
      <c r="C258" s="482"/>
      <c r="D258" s="467"/>
      <c r="E258" s="469"/>
      <c r="F258" s="474"/>
      <c r="G258" s="472"/>
      <c r="H258" s="472"/>
    </row>
    <row r="259" spans="1:8" ht="13.5" customHeight="1">
      <c r="A259" s="466"/>
      <c r="B259" s="467"/>
      <c r="C259" s="473" t="s">
        <v>2702</v>
      </c>
      <c r="D259" s="467" t="s">
        <v>77</v>
      </c>
      <c r="E259" s="469">
        <v>1</v>
      </c>
      <c r="F259" s="599">
        <v>0</v>
      </c>
      <c r="G259" s="472">
        <f>E259*F259</f>
        <v>0</v>
      </c>
      <c r="H259" s="472"/>
    </row>
    <row r="260" spans="1:8" ht="13.5" customHeight="1">
      <c r="A260" s="466"/>
      <c r="B260" s="467"/>
      <c r="C260" s="482" t="s">
        <v>2703</v>
      </c>
      <c r="D260" s="467" t="s">
        <v>480</v>
      </c>
      <c r="E260" s="469">
        <v>6</v>
      </c>
      <c r="F260" s="599">
        <v>0</v>
      </c>
      <c r="G260" s="472">
        <f>E260*F260</f>
        <v>0</v>
      </c>
      <c r="H260" s="472"/>
    </row>
    <row r="261" spans="1:8" ht="13.5" customHeight="1">
      <c r="A261" s="466"/>
      <c r="B261" s="467"/>
      <c r="C261" s="482" t="s">
        <v>2704</v>
      </c>
      <c r="D261" s="467" t="s">
        <v>480</v>
      </c>
      <c r="E261" s="469">
        <v>3</v>
      </c>
      <c r="F261" s="599">
        <v>0</v>
      </c>
      <c r="G261" s="472">
        <f>E261*F261</f>
        <v>0</v>
      </c>
      <c r="H261" s="472"/>
    </row>
    <row r="262" spans="1:8" ht="13.5" customHeight="1">
      <c r="A262" s="466"/>
      <c r="B262" s="467"/>
      <c r="C262" s="473" t="s">
        <v>2560</v>
      </c>
      <c r="D262" s="467" t="s">
        <v>80</v>
      </c>
      <c r="E262" s="469">
        <v>1</v>
      </c>
      <c r="F262" s="599">
        <v>0</v>
      </c>
      <c r="G262" s="472">
        <f>E262*F262</f>
        <v>0</v>
      </c>
      <c r="H262" s="472"/>
    </row>
    <row r="263" spans="1:8" ht="13.5" customHeight="1">
      <c r="A263" s="466"/>
      <c r="B263" s="467"/>
      <c r="C263" s="473" t="s">
        <v>440</v>
      </c>
      <c r="D263" s="467" t="s">
        <v>80</v>
      </c>
      <c r="E263" s="469">
        <v>1</v>
      </c>
      <c r="F263" s="599">
        <v>0</v>
      </c>
      <c r="G263" s="472">
        <f>E263*F263</f>
        <v>0</v>
      </c>
      <c r="H263" s="472"/>
    </row>
    <row r="264" spans="1:8" ht="13.5" customHeight="1">
      <c r="A264" s="466"/>
      <c r="B264" s="467"/>
      <c r="C264" s="473"/>
      <c r="D264" s="467"/>
      <c r="E264" s="469"/>
      <c r="F264" s="474"/>
      <c r="G264" s="472"/>
      <c r="H264" s="472"/>
    </row>
    <row r="265" spans="1:8" ht="13.5" customHeight="1">
      <c r="A265" s="466"/>
      <c r="B265" s="467"/>
      <c r="C265" s="473"/>
      <c r="D265" s="467"/>
      <c r="E265" s="469"/>
      <c r="F265" s="474"/>
      <c r="G265" s="472"/>
      <c r="H265" s="472"/>
    </row>
    <row r="266" spans="1:8" ht="13.5" customHeight="1">
      <c r="A266" s="466"/>
      <c r="B266" s="467"/>
      <c r="C266" s="468" t="s">
        <v>2705</v>
      </c>
      <c r="D266" s="467"/>
      <c r="E266" s="469"/>
      <c r="F266" s="474"/>
      <c r="G266" s="472"/>
      <c r="H266" s="472"/>
    </row>
    <row r="267" spans="1:8" ht="13.5" customHeight="1">
      <c r="A267" s="466"/>
      <c r="B267" s="467"/>
      <c r="C267" s="473"/>
      <c r="D267" s="467"/>
      <c r="E267" s="469"/>
      <c r="F267" s="474"/>
      <c r="G267" s="472"/>
      <c r="H267" s="472"/>
    </row>
    <row r="268" spans="1:8" ht="13.5" customHeight="1">
      <c r="A268" s="466" t="s">
        <v>472</v>
      </c>
      <c r="B268" s="467"/>
      <c r="C268" s="473" t="s">
        <v>2706</v>
      </c>
      <c r="D268" s="467" t="s">
        <v>77</v>
      </c>
      <c r="E268" s="469">
        <v>1</v>
      </c>
      <c r="F268" s="599">
        <v>0</v>
      </c>
      <c r="G268" s="472">
        <f>E268*F268</f>
        <v>0</v>
      </c>
      <c r="H268" s="472"/>
    </row>
    <row r="269" spans="1:8" ht="13.5" customHeight="1">
      <c r="A269" s="466" t="s">
        <v>473</v>
      </c>
      <c r="B269" s="467"/>
      <c r="C269" s="473" t="s">
        <v>2707</v>
      </c>
      <c r="D269" s="467" t="s">
        <v>77</v>
      </c>
      <c r="E269" s="469">
        <v>1</v>
      </c>
      <c r="F269" s="599">
        <v>0</v>
      </c>
      <c r="G269" s="472">
        <f>E269*F269</f>
        <v>0</v>
      </c>
      <c r="H269" s="472"/>
    </row>
    <row r="270" spans="1:8" ht="13.5" customHeight="1">
      <c r="A270" s="466"/>
      <c r="B270" s="467"/>
      <c r="C270" s="473"/>
      <c r="D270" s="467"/>
      <c r="E270" s="469"/>
      <c r="F270" s="474"/>
      <c r="G270" s="472"/>
      <c r="H270" s="472"/>
    </row>
    <row r="271" spans="1:8" ht="13.5" customHeight="1">
      <c r="A271" s="466"/>
      <c r="B271" s="467"/>
      <c r="C271" s="476" t="s">
        <v>2708</v>
      </c>
      <c r="D271" s="467"/>
      <c r="E271" s="469"/>
      <c r="F271" s="474"/>
      <c r="G271" s="472"/>
      <c r="H271" s="472"/>
    </row>
    <row r="272" spans="1:8" ht="13.5" customHeight="1">
      <c r="A272" s="466"/>
      <c r="B272" s="467"/>
      <c r="C272" s="467" t="s">
        <v>2549</v>
      </c>
      <c r="D272" s="467" t="s">
        <v>480</v>
      </c>
      <c r="E272" s="469">
        <v>2</v>
      </c>
      <c r="F272" s="599">
        <v>0</v>
      </c>
      <c r="G272" s="472">
        <f>E272*F272</f>
        <v>0</v>
      </c>
      <c r="H272" s="472"/>
    </row>
    <row r="273" spans="1:8" ht="13.5" customHeight="1">
      <c r="A273" s="466"/>
      <c r="B273" s="467"/>
      <c r="C273" s="473"/>
      <c r="D273" s="467"/>
      <c r="E273" s="469"/>
      <c r="F273" s="474"/>
      <c r="G273" s="472"/>
      <c r="H273" s="472"/>
    </row>
    <row r="274" spans="1:8" ht="13.5" customHeight="1">
      <c r="A274" s="466"/>
      <c r="B274" s="467"/>
      <c r="C274" s="473" t="s">
        <v>2560</v>
      </c>
      <c r="D274" s="467" t="s">
        <v>80</v>
      </c>
      <c r="E274" s="469">
        <v>1</v>
      </c>
      <c r="F274" s="599">
        <v>0</v>
      </c>
      <c r="G274" s="472">
        <f>E274*F274</f>
        <v>0</v>
      </c>
      <c r="H274" s="472"/>
    </row>
    <row r="275" spans="1:8" ht="13.5" customHeight="1">
      <c r="A275" s="466"/>
      <c r="B275" s="467"/>
      <c r="C275" s="473" t="s">
        <v>440</v>
      </c>
      <c r="D275" s="467" t="s">
        <v>80</v>
      </c>
      <c r="E275" s="469">
        <v>1</v>
      </c>
      <c r="F275" s="599">
        <v>0</v>
      </c>
      <c r="G275" s="472">
        <f>E275*F275</f>
        <v>0</v>
      </c>
      <c r="H275" s="472"/>
    </row>
    <row r="276" spans="1:8" ht="13.5" customHeight="1">
      <c r="A276" s="466"/>
      <c r="B276" s="467"/>
      <c r="C276" s="473"/>
      <c r="D276" s="467"/>
      <c r="E276" s="469"/>
      <c r="F276" s="474"/>
      <c r="G276" s="472"/>
      <c r="H276" s="472"/>
    </row>
    <row r="277" spans="1:8" ht="13.5" customHeight="1">
      <c r="A277" s="466"/>
      <c r="B277" s="467"/>
      <c r="C277" s="473"/>
      <c r="D277" s="467"/>
      <c r="E277" s="469"/>
      <c r="F277" s="474"/>
      <c r="G277" s="472"/>
      <c r="H277" s="472"/>
    </row>
    <row r="278" spans="1:8" ht="13.5" customHeight="1">
      <c r="A278" s="466"/>
      <c r="B278" s="467"/>
      <c r="C278" s="468" t="s">
        <v>2709</v>
      </c>
      <c r="D278" s="467"/>
      <c r="E278" s="469"/>
      <c r="F278" s="474"/>
      <c r="G278" s="472"/>
      <c r="H278" s="472"/>
    </row>
    <row r="279" spans="1:8" ht="13.5" customHeight="1">
      <c r="A279" s="466"/>
      <c r="B279" s="467"/>
      <c r="C279" s="473"/>
      <c r="D279" s="467"/>
      <c r="E279" s="469"/>
      <c r="F279" s="474"/>
      <c r="G279" s="472"/>
      <c r="H279" s="472"/>
    </row>
    <row r="280" spans="1:8" ht="13.5" customHeight="1">
      <c r="A280" s="466" t="s">
        <v>474</v>
      </c>
      <c r="B280" s="467"/>
      <c r="C280" s="482" t="s">
        <v>2688</v>
      </c>
      <c r="D280" s="467" t="s">
        <v>77</v>
      </c>
      <c r="E280" s="469">
        <v>1</v>
      </c>
      <c r="F280" s="599">
        <v>0</v>
      </c>
      <c r="G280" s="472">
        <f>E280*F280</f>
        <v>0</v>
      </c>
      <c r="H280" s="472"/>
    </row>
    <row r="281" spans="1:8" ht="13.5" customHeight="1">
      <c r="A281" s="466"/>
      <c r="B281" s="467"/>
      <c r="C281" s="482" t="s">
        <v>2689</v>
      </c>
      <c r="D281" s="467"/>
      <c r="E281" s="469"/>
      <c r="F281" s="474"/>
      <c r="G281" s="472"/>
      <c r="H281" s="472"/>
    </row>
    <row r="282" spans="1:8" ht="13.5" customHeight="1">
      <c r="A282" s="466"/>
      <c r="B282" s="467"/>
      <c r="C282" s="482" t="s">
        <v>2690</v>
      </c>
      <c r="D282" s="467"/>
      <c r="E282" s="469"/>
      <c r="F282" s="474"/>
      <c r="G282" s="472"/>
      <c r="H282" s="472"/>
    </row>
    <row r="283" spans="1:8" ht="13.5" customHeight="1">
      <c r="A283" s="466"/>
      <c r="B283" s="467"/>
      <c r="C283" s="482" t="s">
        <v>2691</v>
      </c>
      <c r="D283" s="467"/>
      <c r="E283" s="469"/>
      <c r="F283" s="474"/>
      <c r="G283" s="472"/>
      <c r="H283" s="472"/>
    </row>
    <row r="284" spans="1:8" ht="13.5" customHeight="1">
      <c r="A284" s="466"/>
      <c r="B284" s="467"/>
      <c r="C284" s="482"/>
      <c r="D284" s="467"/>
      <c r="E284" s="469"/>
      <c r="F284" s="474"/>
      <c r="G284" s="472"/>
      <c r="H284" s="472"/>
    </row>
    <row r="285" spans="1:8" ht="13.5" customHeight="1">
      <c r="A285" s="466" t="s">
        <v>475</v>
      </c>
      <c r="B285" s="467"/>
      <c r="C285" s="482" t="s">
        <v>2710</v>
      </c>
      <c r="D285" s="467" t="s">
        <v>77</v>
      </c>
      <c r="E285" s="469">
        <v>4</v>
      </c>
      <c r="F285" s="599">
        <v>0</v>
      </c>
      <c r="G285" s="472">
        <f>E285*F285</f>
        <v>0</v>
      </c>
      <c r="H285" s="472"/>
    </row>
    <row r="286" spans="1:8" ht="13.5" customHeight="1">
      <c r="A286" s="466"/>
      <c r="B286" s="467"/>
      <c r="C286" s="482"/>
      <c r="D286" s="467"/>
      <c r="E286" s="469"/>
      <c r="F286" s="474"/>
      <c r="G286" s="472"/>
      <c r="H286" s="472"/>
    </row>
    <row r="287" spans="1:8" ht="13.5" customHeight="1">
      <c r="A287" s="466"/>
      <c r="B287" s="467"/>
      <c r="C287" s="475" t="s">
        <v>2546</v>
      </c>
      <c r="D287" s="467" t="s">
        <v>2547</v>
      </c>
      <c r="E287" s="469">
        <v>2</v>
      </c>
      <c r="F287" s="599">
        <v>0</v>
      </c>
      <c r="G287" s="472">
        <f>E287*F287</f>
        <v>0</v>
      </c>
      <c r="H287" s="472"/>
    </row>
    <row r="288" spans="1:8" ht="13.5" customHeight="1">
      <c r="A288" s="466"/>
      <c r="B288" s="467"/>
      <c r="C288" s="482"/>
      <c r="D288" s="467"/>
      <c r="E288" s="469"/>
      <c r="F288" s="474"/>
      <c r="G288" s="472"/>
      <c r="H288" s="472"/>
    </row>
    <row r="289" spans="1:8" ht="13.5" customHeight="1">
      <c r="A289" s="466"/>
      <c r="B289" s="467"/>
      <c r="C289" s="473" t="s">
        <v>2702</v>
      </c>
      <c r="D289" s="467" t="s">
        <v>77</v>
      </c>
      <c r="E289" s="469">
        <v>1</v>
      </c>
      <c r="F289" s="599">
        <v>0</v>
      </c>
      <c r="G289" s="472">
        <f>E289*F289</f>
        <v>0</v>
      </c>
      <c r="H289" s="472"/>
    </row>
    <row r="290" spans="1:8" ht="13.5" customHeight="1">
      <c r="A290" s="466"/>
      <c r="B290" s="467"/>
      <c r="C290" s="482" t="s">
        <v>2711</v>
      </c>
      <c r="D290" s="467" t="s">
        <v>480</v>
      </c>
      <c r="E290" s="469">
        <v>15</v>
      </c>
      <c r="F290" s="599">
        <v>0</v>
      </c>
      <c r="G290" s="472">
        <f>E290*F290</f>
        <v>0</v>
      </c>
      <c r="H290" s="472"/>
    </row>
    <row r="291" spans="1:8" ht="13.5" customHeight="1">
      <c r="A291" s="466"/>
      <c r="B291" s="467"/>
      <c r="C291" s="482" t="s">
        <v>2712</v>
      </c>
      <c r="D291" s="467" t="s">
        <v>480</v>
      </c>
      <c r="E291" s="469">
        <v>3</v>
      </c>
      <c r="F291" s="599">
        <v>0</v>
      </c>
      <c r="G291" s="472">
        <f>E291*F291</f>
        <v>0</v>
      </c>
      <c r="H291" s="472"/>
    </row>
    <row r="292" spans="1:8" ht="13.5" customHeight="1">
      <c r="A292" s="466"/>
      <c r="B292" s="467"/>
      <c r="C292" s="473" t="s">
        <v>2560</v>
      </c>
      <c r="D292" s="467" t="s">
        <v>80</v>
      </c>
      <c r="E292" s="469">
        <v>1</v>
      </c>
      <c r="F292" s="599">
        <v>0</v>
      </c>
      <c r="G292" s="472">
        <f>E292*F292</f>
        <v>0</v>
      </c>
      <c r="H292" s="472"/>
    </row>
    <row r="293" spans="1:8" ht="13.5" customHeight="1">
      <c r="A293" s="466"/>
      <c r="B293" s="467"/>
      <c r="C293" s="473" t="s">
        <v>440</v>
      </c>
      <c r="D293" s="467" t="s">
        <v>80</v>
      </c>
      <c r="E293" s="469">
        <v>1</v>
      </c>
      <c r="F293" s="599">
        <v>0</v>
      </c>
      <c r="G293" s="472">
        <f>E293*F293</f>
        <v>0</v>
      </c>
      <c r="H293" s="472"/>
    </row>
    <row r="294" spans="1:8" ht="13.5" customHeight="1">
      <c r="A294" s="466"/>
      <c r="B294" s="467"/>
      <c r="C294" s="473"/>
      <c r="D294" s="467"/>
      <c r="E294" s="469"/>
      <c r="F294" s="474"/>
      <c r="G294" s="472"/>
      <c r="H294" s="472"/>
    </row>
    <row r="295" spans="1:8" ht="14.1" customHeight="1" thickBot="1">
      <c r="A295" s="484"/>
      <c r="B295" s="485"/>
      <c r="C295" s="486" t="s">
        <v>2713</v>
      </c>
      <c r="D295" s="129"/>
      <c r="E295" s="487"/>
      <c r="F295" s="488"/>
      <c r="G295" s="489">
        <f>SUM(G25:G294)</f>
        <v>0</v>
      </c>
      <c r="H295" s="488"/>
    </row>
    <row r="296" spans="1:8" ht="14.1" customHeight="1">
      <c r="A296" s="490"/>
      <c r="B296" s="129"/>
      <c r="C296" s="491"/>
      <c r="D296" s="128"/>
      <c r="E296" s="492"/>
      <c r="F296" s="493"/>
      <c r="G296" s="494"/>
      <c r="H296" s="493"/>
    </row>
    <row r="297" spans="1:8" ht="14.1" customHeight="1">
      <c r="A297" s="490"/>
      <c r="B297" s="128"/>
      <c r="C297" s="495" t="s">
        <v>2714</v>
      </c>
      <c r="D297" s="128"/>
      <c r="E297" s="492"/>
      <c r="F297" s="493"/>
      <c r="G297" s="494"/>
      <c r="H297" s="493"/>
    </row>
    <row r="298" spans="1:8" ht="14.1" customHeight="1">
      <c r="A298" s="490"/>
      <c r="B298" s="128"/>
      <c r="C298" s="491"/>
      <c r="D298" s="128"/>
      <c r="E298" s="492"/>
      <c r="F298" s="493"/>
      <c r="G298" s="494"/>
      <c r="H298" s="493"/>
    </row>
    <row r="299" ht="14.1" customHeight="1">
      <c r="B299" s="128"/>
    </row>
    <row r="307" spans="1:8" ht="14.1" customHeight="1">
      <c r="A307" s="47"/>
      <c r="C307" s="47" t="s">
        <v>2126</v>
      </c>
      <c r="D307" s="47"/>
      <c r="F307" s="47"/>
      <c r="G307" s="47"/>
      <c r="H307" s="47"/>
    </row>
    <row r="308" ht="14.1" customHeight="1">
      <c r="B308" s="47"/>
    </row>
  </sheetData>
  <autoFilter ref="C23:H297"/>
  <mergeCells count="12">
    <mergeCell ref="A21:H21"/>
    <mergeCell ref="A1:H1"/>
    <mergeCell ref="F2:H2"/>
    <mergeCell ref="A6:H6"/>
    <mergeCell ref="A7:H8"/>
    <mergeCell ref="A9:H10"/>
    <mergeCell ref="A11:J12"/>
    <mergeCell ref="A13:J13"/>
    <mergeCell ref="A14:J14"/>
    <mergeCell ref="A15:J16"/>
    <mergeCell ref="A17:J19"/>
    <mergeCell ref="A20:J20"/>
  </mergeCells>
  <printOptions gridLines="1"/>
  <pageMargins left="0.7874015748031497" right="0.7874015748031497" top="0.984251968503937" bottom="0.984251968503937" header="0.37386363636363634" footer="0.5118110236220472"/>
  <pageSetup firstPageNumber="1" useFirstPageNumber="1" fitToHeight="0" fitToWidth="1" horizontalDpi="600" verticalDpi="600" orientation="landscape" paperSize="9" scale="81" r:id="rId1"/>
  <headerFooter alignWithMargins="0">
    <oddHeader>&amp;LVZDUCHOTECHNIKA 
Výpis materiálu
Dokumentace pro provední stavby
Květen&amp;8 2018
&amp;CPrádelna v areálu Nemocnice České Budějovice a.s.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U256"/>
  <sheetViews>
    <sheetView showGridLines="0" workbookViewId="0" topLeftCell="A1">
      <pane ySplit="13" topLeftCell="A220" activePane="bottomLeft" state="frozen"/>
      <selection pane="bottomLeft" activeCell="V223" sqref="V223"/>
    </sheetView>
  </sheetViews>
  <sheetFormatPr defaultColWidth="9.140625" defaultRowHeight="15"/>
  <cols>
    <col min="1" max="1" width="5.57421875" style="505" customWidth="1"/>
    <col min="2" max="2" width="4.421875" style="505" customWidth="1"/>
    <col min="3" max="3" width="4.7109375" style="505" customWidth="1"/>
    <col min="4" max="4" width="12.7109375" style="505" customWidth="1"/>
    <col min="5" max="5" width="55.57421875" style="505" customWidth="1"/>
    <col min="6" max="6" width="4.7109375" style="505" customWidth="1"/>
    <col min="7" max="7" width="9.8515625" style="505" customWidth="1"/>
    <col min="8" max="8" width="9.7109375" style="505" customWidth="1"/>
    <col min="9" max="9" width="13.57421875" style="505" customWidth="1"/>
    <col min="10" max="10" width="10.57421875" style="505" hidden="1" customWidth="1"/>
    <col min="11" max="11" width="10.8515625" style="505" hidden="1" customWidth="1"/>
    <col min="12" max="12" width="9.7109375" style="505" hidden="1" customWidth="1"/>
    <col min="13" max="13" width="11.57421875" style="505" hidden="1" customWidth="1"/>
    <col min="14" max="14" width="5.28125" style="505" customWidth="1"/>
    <col min="15" max="15" width="7.00390625" style="505" hidden="1" customWidth="1"/>
    <col min="16" max="16" width="7.28125" style="505" hidden="1" customWidth="1"/>
    <col min="17" max="19" width="9.140625" style="505" hidden="1" customWidth="1"/>
    <col min="20" max="20" width="18.7109375" style="505" hidden="1" customWidth="1"/>
    <col min="21" max="256" width="9.140625" style="505" customWidth="1"/>
    <col min="257" max="257" width="5.57421875" style="505" customWidth="1"/>
    <col min="258" max="258" width="4.421875" style="505" customWidth="1"/>
    <col min="259" max="259" width="4.7109375" style="505" customWidth="1"/>
    <col min="260" max="260" width="12.7109375" style="505" customWidth="1"/>
    <col min="261" max="261" width="55.57421875" style="505" customWidth="1"/>
    <col min="262" max="262" width="4.7109375" style="505" customWidth="1"/>
    <col min="263" max="263" width="9.8515625" style="505" customWidth="1"/>
    <col min="264" max="264" width="9.7109375" style="505" customWidth="1"/>
    <col min="265" max="265" width="13.57421875" style="505" customWidth="1"/>
    <col min="266" max="269" width="9.140625" style="505" hidden="1" customWidth="1"/>
    <col min="270" max="270" width="5.28125" style="505" customWidth="1"/>
    <col min="271" max="276" width="9.140625" style="505" hidden="1" customWidth="1"/>
    <col min="277" max="512" width="9.140625" style="505" customWidth="1"/>
    <col min="513" max="513" width="5.57421875" style="505" customWidth="1"/>
    <col min="514" max="514" width="4.421875" style="505" customWidth="1"/>
    <col min="515" max="515" width="4.7109375" style="505" customWidth="1"/>
    <col min="516" max="516" width="12.7109375" style="505" customWidth="1"/>
    <col min="517" max="517" width="55.57421875" style="505" customWidth="1"/>
    <col min="518" max="518" width="4.7109375" style="505" customWidth="1"/>
    <col min="519" max="519" width="9.8515625" style="505" customWidth="1"/>
    <col min="520" max="520" width="9.7109375" style="505" customWidth="1"/>
    <col min="521" max="521" width="13.57421875" style="505" customWidth="1"/>
    <col min="522" max="525" width="9.140625" style="505" hidden="1" customWidth="1"/>
    <col min="526" max="526" width="5.28125" style="505" customWidth="1"/>
    <col min="527" max="532" width="9.140625" style="505" hidden="1" customWidth="1"/>
    <col min="533" max="768" width="9.140625" style="505" customWidth="1"/>
    <col min="769" max="769" width="5.57421875" style="505" customWidth="1"/>
    <col min="770" max="770" width="4.421875" style="505" customWidth="1"/>
    <col min="771" max="771" width="4.7109375" style="505" customWidth="1"/>
    <col min="772" max="772" width="12.7109375" style="505" customWidth="1"/>
    <col min="773" max="773" width="55.57421875" style="505" customWidth="1"/>
    <col min="774" max="774" width="4.7109375" style="505" customWidth="1"/>
    <col min="775" max="775" width="9.8515625" style="505" customWidth="1"/>
    <col min="776" max="776" width="9.7109375" style="505" customWidth="1"/>
    <col min="777" max="777" width="13.57421875" style="505" customWidth="1"/>
    <col min="778" max="781" width="9.140625" style="505" hidden="1" customWidth="1"/>
    <col min="782" max="782" width="5.28125" style="505" customWidth="1"/>
    <col min="783" max="788" width="9.140625" style="505" hidden="1" customWidth="1"/>
    <col min="789" max="1024" width="9.140625" style="505" customWidth="1"/>
    <col min="1025" max="1025" width="5.57421875" style="505" customWidth="1"/>
    <col min="1026" max="1026" width="4.421875" style="505" customWidth="1"/>
    <col min="1027" max="1027" width="4.7109375" style="505" customWidth="1"/>
    <col min="1028" max="1028" width="12.7109375" style="505" customWidth="1"/>
    <col min="1029" max="1029" width="55.57421875" style="505" customWidth="1"/>
    <col min="1030" max="1030" width="4.7109375" style="505" customWidth="1"/>
    <col min="1031" max="1031" width="9.8515625" style="505" customWidth="1"/>
    <col min="1032" max="1032" width="9.7109375" style="505" customWidth="1"/>
    <col min="1033" max="1033" width="13.57421875" style="505" customWidth="1"/>
    <col min="1034" max="1037" width="9.140625" style="505" hidden="1" customWidth="1"/>
    <col min="1038" max="1038" width="5.28125" style="505" customWidth="1"/>
    <col min="1039" max="1044" width="9.140625" style="505" hidden="1" customWidth="1"/>
    <col min="1045" max="1280" width="9.140625" style="505" customWidth="1"/>
    <col min="1281" max="1281" width="5.57421875" style="505" customWidth="1"/>
    <col min="1282" max="1282" width="4.421875" style="505" customWidth="1"/>
    <col min="1283" max="1283" width="4.7109375" style="505" customWidth="1"/>
    <col min="1284" max="1284" width="12.7109375" style="505" customWidth="1"/>
    <col min="1285" max="1285" width="55.57421875" style="505" customWidth="1"/>
    <col min="1286" max="1286" width="4.7109375" style="505" customWidth="1"/>
    <col min="1287" max="1287" width="9.8515625" style="505" customWidth="1"/>
    <col min="1288" max="1288" width="9.7109375" style="505" customWidth="1"/>
    <col min="1289" max="1289" width="13.57421875" style="505" customWidth="1"/>
    <col min="1290" max="1293" width="9.140625" style="505" hidden="1" customWidth="1"/>
    <col min="1294" max="1294" width="5.28125" style="505" customWidth="1"/>
    <col min="1295" max="1300" width="9.140625" style="505" hidden="1" customWidth="1"/>
    <col min="1301" max="1536" width="9.140625" style="505" customWidth="1"/>
    <col min="1537" max="1537" width="5.57421875" style="505" customWidth="1"/>
    <col min="1538" max="1538" width="4.421875" style="505" customWidth="1"/>
    <col min="1539" max="1539" width="4.7109375" style="505" customWidth="1"/>
    <col min="1540" max="1540" width="12.7109375" style="505" customWidth="1"/>
    <col min="1541" max="1541" width="55.57421875" style="505" customWidth="1"/>
    <col min="1542" max="1542" width="4.7109375" style="505" customWidth="1"/>
    <col min="1543" max="1543" width="9.8515625" style="505" customWidth="1"/>
    <col min="1544" max="1544" width="9.7109375" style="505" customWidth="1"/>
    <col min="1545" max="1545" width="13.57421875" style="505" customWidth="1"/>
    <col min="1546" max="1549" width="9.140625" style="505" hidden="1" customWidth="1"/>
    <col min="1550" max="1550" width="5.28125" style="505" customWidth="1"/>
    <col min="1551" max="1556" width="9.140625" style="505" hidden="1" customWidth="1"/>
    <col min="1557" max="1792" width="9.140625" style="505" customWidth="1"/>
    <col min="1793" max="1793" width="5.57421875" style="505" customWidth="1"/>
    <col min="1794" max="1794" width="4.421875" style="505" customWidth="1"/>
    <col min="1795" max="1795" width="4.7109375" style="505" customWidth="1"/>
    <col min="1796" max="1796" width="12.7109375" style="505" customWidth="1"/>
    <col min="1797" max="1797" width="55.57421875" style="505" customWidth="1"/>
    <col min="1798" max="1798" width="4.7109375" style="505" customWidth="1"/>
    <col min="1799" max="1799" width="9.8515625" style="505" customWidth="1"/>
    <col min="1800" max="1800" width="9.7109375" style="505" customWidth="1"/>
    <col min="1801" max="1801" width="13.57421875" style="505" customWidth="1"/>
    <col min="1802" max="1805" width="9.140625" style="505" hidden="1" customWidth="1"/>
    <col min="1806" max="1806" width="5.28125" style="505" customWidth="1"/>
    <col min="1807" max="1812" width="9.140625" style="505" hidden="1" customWidth="1"/>
    <col min="1813" max="2048" width="9.140625" style="505" customWidth="1"/>
    <col min="2049" max="2049" width="5.57421875" style="505" customWidth="1"/>
    <col min="2050" max="2050" width="4.421875" style="505" customWidth="1"/>
    <col min="2051" max="2051" width="4.7109375" style="505" customWidth="1"/>
    <col min="2052" max="2052" width="12.7109375" style="505" customWidth="1"/>
    <col min="2053" max="2053" width="55.57421875" style="505" customWidth="1"/>
    <col min="2054" max="2054" width="4.7109375" style="505" customWidth="1"/>
    <col min="2055" max="2055" width="9.8515625" style="505" customWidth="1"/>
    <col min="2056" max="2056" width="9.7109375" style="505" customWidth="1"/>
    <col min="2057" max="2057" width="13.57421875" style="505" customWidth="1"/>
    <col min="2058" max="2061" width="9.140625" style="505" hidden="1" customWidth="1"/>
    <col min="2062" max="2062" width="5.28125" style="505" customWidth="1"/>
    <col min="2063" max="2068" width="9.140625" style="505" hidden="1" customWidth="1"/>
    <col min="2069" max="2304" width="9.140625" style="505" customWidth="1"/>
    <col min="2305" max="2305" width="5.57421875" style="505" customWidth="1"/>
    <col min="2306" max="2306" width="4.421875" style="505" customWidth="1"/>
    <col min="2307" max="2307" width="4.7109375" style="505" customWidth="1"/>
    <col min="2308" max="2308" width="12.7109375" style="505" customWidth="1"/>
    <col min="2309" max="2309" width="55.57421875" style="505" customWidth="1"/>
    <col min="2310" max="2310" width="4.7109375" style="505" customWidth="1"/>
    <col min="2311" max="2311" width="9.8515625" style="505" customWidth="1"/>
    <col min="2312" max="2312" width="9.7109375" style="505" customWidth="1"/>
    <col min="2313" max="2313" width="13.57421875" style="505" customWidth="1"/>
    <col min="2314" max="2317" width="9.140625" style="505" hidden="1" customWidth="1"/>
    <col min="2318" max="2318" width="5.28125" style="505" customWidth="1"/>
    <col min="2319" max="2324" width="9.140625" style="505" hidden="1" customWidth="1"/>
    <col min="2325" max="2560" width="9.140625" style="505" customWidth="1"/>
    <col min="2561" max="2561" width="5.57421875" style="505" customWidth="1"/>
    <col min="2562" max="2562" width="4.421875" style="505" customWidth="1"/>
    <col min="2563" max="2563" width="4.7109375" style="505" customWidth="1"/>
    <col min="2564" max="2564" width="12.7109375" style="505" customWidth="1"/>
    <col min="2565" max="2565" width="55.57421875" style="505" customWidth="1"/>
    <col min="2566" max="2566" width="4.7109375" style="505" customWidth="1"/>
    <col min="2567" max="2567" width="9.8515625" style="505" customWidth="1"/>
    <col min="2568" max="2568" width="9.7109375" style="505" customWidth="1"/>
    <col min="2569" max="2569" width="13.57421875" style="505" customWidth="1"/>
    <col min="2570" max="2573" width="9.140625" style="505" hidden="1" customWidth="1"/>
    <col min="2574" max="2574" width="5.28125" style="505" customWidth="1"/>
    <col min="2575" max="2580" width="9.140625" style="505" hidden="1" customWidth="1"/>
    <col min="2581" max="2816" width="9.140625" style="505" customWidth="1"/>
    <col min="2817" max="2817" width="5.57421875" style="505" customWidth="1"/>
    <col min="2818" max="2818" width="4.421875" style="505" customWidth="1"/>
    <col min="2819" max="2819" width="4.7109375" style="505" customWidth="1"/>
    <col min="2820" max="2820" width="12.7109375" style="505" customWidth="1"/>
    <col min="2821" max="2821" width="55.57421875" style="505" customWidth="1"/>
    <col min="2822" max="2822" width="4.7109375" style="505" customWidth="1"/>
    <col min="2823" max="2823" width="9.8515625" style="505" customWidth="1"/>
    <col min="2824" max="2824" width="9.7109375" style="505" customWidth="1"/>
    <col min="2825" max="2825" width="13.57421875" style="505" customWidth="1"/>
    <col min="2826" max="2829" width="9.140625" style="505" hidden="1" customWidth="1"/>
    <col min="2830" max="2830" width="5.28125" style="505" customWidth="1"/>
    <col min="2831" max="2836" width="9.140625" style="505" hidden="1" customWidth="1"/>
    <col min="2837" max="3072" width="9.140625" style="505" customWidth="1"/>
    <col min="3073" max="3073" width="5.57421875" style="505" customWidth="1"/>
    <col min="3074" max="3074" width="4.421875" style="505" customWidth="1"/>
    <col min="3075" max="3075" width="4.7109375" style="505" customWidth="1"/>
    <col min="3076" max="3076" width="12.7109375" style="505" customWidth="1"/>
    <col min="3077" max="3077" width="55.57421875" style="505" customWidth="1"/>
    <col min="3078" max="3078" width="4.7109375" style="505" customWidth="1"/>
    <col min="3079" max="3079" width="9.8515625" style="505" customWidth="1"/>
    <col min="3080" max="3080" width="9.7109375" style="505" customWidth="1"/>
    <col min="3081" max="3081" width="13.57421875" style="505" customWidth="1"/>
    <col min="3082" max="3085" width="9.140625" style="505" hidden="1" customWidth="1"/>
    <col min="3086" max="3086" width="5.28125" style="505" customWidth="1"/>
    <col min="3087" max="3092" width="9.140625" style="505" hidden="1" customWidth="1"/>
    <col min="3093" max="3328" width="9.140625" style="505" customWidth="1"/>
    <col min="3329" max="3329" width="5.57421875" style="505" customWidth="1"/>
    <col min="3330" max="3330" width="4.421875" style="505" customWidth="1"/>
    <col min="3331" max="3331" width="4.7109375" style="505" customWidth="1"/>
    <col min="3332" max="3332" width="12.7109375" style="505" customWidth="1"/>
    <col min="3333" max="3333" width="55.57421875" style="505" customWidth="1"/>
    <col min="3334" max="3334" width="4.7109375" style="505" customWidth="1"/>
    <col min="3335" max="3335" width="9.8515625" style="505" customWidth="1"/>
    <col min="3336" max="3336" width="9.7109375" style="505" customWidth="1"/>
    <col min="3337" max="3337" width="13.57421875" style="505" customWidth="1"/>
    <col min="3338" max="3341" width="9.140625" style="505" hidden="1" customWidth="1"/>
    <col min="3342" max="3342" width="5.28125" style="505" customWidth="1"/>
    <col min="3343" max="3348" width="9.140625" style="505" hidden="1" customWidth="1"/>
    <col min="3349" max="3584" width="9.140625" style="505" customWidth="1"/>
    <col min="3585" max="3585" width="5.57421875" style="505" customWidth="1"/>
    <col min="3586" max="3586" width="4.421875" style="505" customWidth="1"/>
    <col min="3587" max="3587" width="4.7109375" style="505" customWidth="1"/>
    <col min="3588" max="3588" width="12.7109375" style="505" customWidth="1"/>
    <col min="3589" max="3589" width="55.57421875" style="505" customWidth="1"/>
    <col min="3590" max="3590" width="4.7109375" style="505" customWidth="1"/>
    <col min="3591" max="3591" width="9.8515625" style="505" customWidth="1"/>
    <col min="3592" max="3592" width="9.7109375" style="505" customWidth="1"/>
    <col min="3593" max="3593" width="13.57421875" style="505" customWidth="1"/>
    <col min="3594" max="3597" width="9.140625" style="505" hidden="1" customWidth="1"/>
    <col min="3598" max="3598" width="5.28125" style="505" customWidth="1"/>
    <col min="3599" max="3604" width="9.140625" style="505" hidden="1" customWidth="1"/>
    <col min="3605" max="3840" width="9.140625" style="505" customWidth="1"/>
    <col min="3841" max="3841" width="5.57421875" style="505" customWidth="1"/>
    <col min="3842" max="3842" width="4.421875" style="505" customWidth="1"/>
    <col min="3843" max="3843" width="4.7109375" style="505" customWidth="1"/>
    <col min="3844" max="3844" width="12.7109375" style="505" customWidth="1"/>
    <col min="3845" max="3845" width="55.57421875" style="505" customWidth="1"/>
    <col min="3846" max="3846" width="4.7109375" style="505" customWidth="1"/>
    <col min="3847" max="3847" width="9.8515625" style="505" customWidth="1"/>
    <col min="3848" max="3848" width="9.7109375" style="505" customWidth="1"/>
    <col min="3849" max="3849" width="13.57421875" style="505" customWidth="1"/>
    <col min="3850" max="3853" width="9.140625" style="505" hidden="1" customWidth="1"/>
    <col min="3854" max="3854" width="5.28125" style="505" customWidth="1"/>
    <col min="3855" max="3860" width="9.140625" style="505" hidden="1" customWidth="1"/>
    <col min="3861" max="4096" width="9.140625" style="505" customWidth="1"/>
    <col min="4097" max="4097" width="5.57421875" style="505" customWidth="1"/>
    <col min="4098" max="4098" width="4.421875" style="505" customWidth="1"/>
    <col min="4099" max="4099" width="4.7109375" style="505" customWidth="1"/>
    <col min="4100" max="4100" width="12.7109375" style="505" customWidth="1"/>
    <col min="4101" max="4101" width="55.57421875" style="505" customWidth="1"/>
    <col min="4102" max="4102" width="4.7109375" style="505" customWidth="1"/>
    <col min="4103" max="4103" width="9.8515625" style="505" customWidth="1"/>
    <col min="4104" max="4104" width="9.7109375" style="505" customWidth="1"/>
    <col min="4105" max="4105" width="13.57421875" style="505" customWidth="1"/>
    <col min="4106" max="4109" width="9.140625" style="505" hidden="1" customWidth="1"/>
    <col min="4110" max="4110" width="5.28125" style="505" customWidth="1"/>
    <col min="4111" max="4116" width="9.140625" style="505" hidden="1" customWidth="1"/>
    <col min="4117" max="4352" width="9.140625" style="505" customWidth="1"/>
    <col min="4353" max="4353" width="5.57421875" style="505" customWidth="1"/>
    <col min="4354" max="4354" width="4.421875" style="505" customWidth="1"/>
    <col min="4355" max="4355" width="4.7109375" style="505" customWidth="1"/>
    <col min="4356" max="4356" width="12.7109375" style="505" customWidth="1"/>
    <col min="4357" max="4357" width="55.57421875" style="505" customWidth="1"/>
    <col min="4358" max="4358" width="4.7109375" style="505" customWidth="1"/>
    <col min="4359" max="4359" width="9.8515625" style="505" customWidth="1"/>
    <col min="4360" max="4360" width="9.7109375" style="505" customWidth="1"/>
    <col min="4361" max="4361" width="13.57421875" style="505" customWidth="1"/>
    <col min="4362" max="4365" width="9.140625" style="505" hidden="1" customWidth="1"/>
    <col min="4366" max="4366" width="5.28125" style="505" customWidth="1"/>
    <col min="4367" max="4372" width="9.140625" style="505" hidden="1" customWidth="1"/>
    <col min="4373" max="4608" width="9.140625" style="505" customWidth="1"/>
    <col min="4609" max="4609" width="5.57421875" style="505" customWidth="1"/>
    <col min="4610" max="4610" width="4.421875" style="505" customWidth="1"/>
    <col min="4611" max="4611" width="4.7109375" style="505" customWidth="1"/>
    <col min="4612" max="4612" width="12.7109375" style="505" customWidth="1"/>
    <col min="4613" max="4613" width="55.57421875" style="505" customWidth="1"/>
    <col min="4614" max="4614" width="4.7109375" style="505" customWidth="1"/>
    <col min="4615" max="4615" width="9.8515625" style="505" customWidth="1"/>
    <col min="4616" max="4616" width="9.7109375" style="505" customWidth="1"/>
    <col min="4617" max="4617" width="13.57421875" style="505" customWidth="1"/>
    <col min="4618" max="4621" width="9.140625" style="505" hidden="1" customWidth="1"/>
    <col min="4622" max="4622" width="5.28125" style="505" customWidth="1"/>
    <col min="4623" max="4628" width="9.140625" style="505" hidden="1" customWidth="1"/>
    <col min="4629" max="4864" width="9.140625" style="505" customWidth="1"/>
    <col min="4865" max="4865" width="5.57421875" style="505" customWidth="1"/>
    <col min="4866" max="4866" width="4.421875" style="505" customWidth="1"/>
    <col min="4867" max="4867" width="4.7109375" style="505" customWidth="1"/>
    <col min="4868" max="4868" width="12.7109375" style="505" customWidth="1"/>
    <col min="4869" max="4869" width="55.57421875" style="505" customWidth="1"/>
    <col min="4870" max="4870" width="4.7109375" style="505" customWidth="1"/>
    <col min="4871" max="4871" width="9.8515625" style="505" customWidth="1"/>
    <col min="4872" max="4872" width="9.7109375" style="505" customWidth="1"/>
    <col min="4873" max="4873" width="13.57421875" style="505" customWidth="1"/>
    <col min="4874" max="4877" width="9.140625" style="505" hidden="1" customWidth="1"/>
    <col min="4878" max="4878" width="5.28125" style="505" customWidth="1"/>
    <col min="4879" max="4884" width="9.140625" style="505" hidden="1" customWidth="1"/>
    <col min="4885" max="5120" width="9.140625" style="505" customWidth="1"/>
    <col min="5121" max="5121" width="5.57421875" style="505" customWidth="1"/>
    <col min="5122" max="5122" width="4.421875" style="505" customWidth="1"/>
    <col min="5123" max="5123" width="4.7109375" style="505" customWidth="1"/>
    <col min="5124" max="5124" width="12.7109375" style="505" customWidth="1"/>
    <col min="5125" max="5125" width="55.57421875" style="505" customWidth="1"/>
    <col min="5126" max="5126" width="4.7109375" style="505" customWidth="1"/>
    <col min="5127" max="5127" width="9.8515625" style="505" customWidth="1"/>
    <col min="5128" max="5128" width="9.7109375" style="505" customWidth="1"/>
    <col min="5129" max="5129" width="13.57421875" style="505" customWidth="1"/>
    <col min="5130" max="5133" width="9.140625" style="505" hidden="1" customWidth="1"/>
    <col min="5134" max="5134" width="5.28125" style="505" customWidth="1"/>
    <col min="5135" max="5140" width="9.140625" style="505" hidden="1" customWidth="1"/>
    <col min="5141" max="5376" width="9.140625" style="505" customWidth="1"/>
    <col min="5377" max="5377" width="5.57421875" style="505" customWidth="1"/>
    <col min="5378" max="5378" width="4.421875" style="505" customWidth="1"/>
    <col min="5379" max="5379" width="4.7109375" style="505" customWidth="1"/>
    <col min="5380" max="5380" width="12.7109375" style="505" customWidth="1"/>
    <col min="5381" max="5381" width="55.57421875" style="505" customWidth="1"/>
    <col min="5382" max="5382" width="4.7109375" style="505" customWidth="1"/>
    <col min="5383" max="5383" width="9.8515625" style="505" customWidth="1"/>
    <col min="5384" max="5384" width="9.7109375" style="505" customWidth="1"/>
    <col min="5385" max="5385" width="13.57421875" style="505" customWidth="1"/>
    <col min="5386" max="5389" width="9.140625" style="505" hidden="1" customWidth="1"/>
    <col min="5390" max="5390" width="5.28125" style="505" customWidth="1"/>
    <col min="5391" max="5396" width="9.140625" style="505" hidden="1" customWidth="1"/>
    <col min="5397" max="5632" width="9.140625" style="505" customWidth="1"/>
    <col min="5633" max="5633" width="5.57421875" style="505" customWidth="1"/>
    <col min="5634" max="5634" width="4.421875" style="505" customWidth="1"/>
    <col min="5635" max="5635" width="4.7109375" style="505" customWidth="1"/>
    <col min="5636" max="5636" width="12.7109375" style="505" customWidth="1"/>
    <col min="5637" max="5637" width="55.57421875" style="505" customWidth="1"/>
    <col min="5638" max="5638" width="4.7109375" style="505" customWidth="1"/>
    <col min="5639" max="5639" width="9.8515625" style="505" customWidth="1"/>
    <col min="5640" max="5640" width="9.7109375" style="505" customWidth="1"/>
    <col min="5641" max="5641" width="13.57421875" style="505" customWidth="1"/>
    <col min="5642" max="5645" width="9.140625" style="505" hidden="1" customWidth="1"/>
    <col min="5646" max="5646" width="5.28125" style="505" customWidth="1"/>
    <col min="5647" max="5652" width="9.140625" style="505" hidden="1" customWidth="1"/>
    <col min="5653" max="5888" width="9.140625" style="505" customWidth="1"/>
    <col min="5889" max="5889" width="5.57421875" style="505" customWidth="1"/>
    <col min="5890" max="5890" width="4.421875" style="505" customWidth="1"/>
    <col min="5891" max="5891" width="4.7109375" style="505" customWidth="1"/>
    <col min="5892" max="5892" width="12.7109375" style="505" customWidth="1"/>
    <col min="5893" max="5893" width="55.57421875" style="505" customWidth="1"/>
    <col min="5894" max="5894" width="4.7109375" style="505" customWidth="1"/>
    <col min="5895" max="5895" width="9.8515625" style="505" customWidth="1"/>
    <col min="5896" max="5896" width="9.7109375" style="505" customWidth="1"/>
    <col min="5897" max="5897" width="13.57421875" style="505" customWidth="1"/>
    <col min="5898" max="5901" width="9.140625" style="505" hidden="1" customWidth="1"/>
    <col min="5902" max="5902" width="5.28125" style="505" customWidth="1"/>
    <col min="5903" max="5908" width="9.140625" style="505" hidden="1" customWidth="1"/>
    <col min="5909" max="6144" width="9.140625" style="505" customWidth="1"/>
    <col min="6145" max="6145" width="5.57421875" style="505" customWidth="1"/>
    <col min="6146" max="6146" width="4.421875" style="505" customWidth="1"/>
    <col min="6147" max="6147" width="4.7109375" style="505" customWidth="1"/>
    <col min="6148" max="6148" width="12.7109375" style="505" customWidth="1"/>
    <col min="6149" max="6149" width="55.57421875" style="505" customWidth="1"/>
    <col min="6150" max="6150" width="4.7109375" style="505" customWidth="1"/>
    <col min="6151" max="6151" width="9.8515625" style="505" customWidth="1"/>
    <col min="6152" max="6152" width="9.7109375" style="505" customWidth="1"/>
    <col min="6153" max="6153" width="13.57421875" style="505" customWidth="1"/>
    <col min="6154" max="6157" width="9.140625" style="505" hidden="1" customWidth="1"/>
    <col min="6158" max="6158" width="5.28125" style="505" customWidth="1"/>
    <col min="6159" max="6164" width="9.140625" style="505" hidden="1" customWidth="1"/>
    <col min="6165" max="6400" width="9.140625" style="505" customWidth="1"/>
    <col min="6401" max="6401" width="5.57421875" style="505" customWidth="1"/>
    <col min="6402" max="6402" width="4.421875" style="505" customWidth="1"/>
    <col min="6403" max="6403" width="4.7109375" style="505" customWidth="1"/>
    <col min="6404" max="6404" width="12.7109375" style="505" customWidth="1"/>
    <col min="6405" max="6405" width="55.57421875" style="505" customWidth="1"/>
    <col min="6406" max="6406" width="4.7109375" style="505" customWidth="1"/>
    <col min="6407" max="6407" width="9.8515625" style="505" customWidth="1"/>
    <col min="6408" max="6408" width="9.7109375" style="505" customWidth="1"/>
    <col min="6409" max="6409" width="13.57421875" style="505" customWidth="1"/>
    <col min="6410" max="6413" width="9.140625" style="505" hidden="1" customWidth="1"/>
    <col min="6414" max="6414" width="5.28125" style="505" customWidth="1"/>
    <col min="6415" max="6420" width="9.140625" style="505" hidden="1" customWidth="1"/>
    <col min="6421" max="6656" width="9.140625" style="505" customWidth="1"/>
    <col min="6657" max="6657" width="5.57421875" style="505" customWidth="1"/>
    <col min="6658" max="6658" width="4.421875" style="505" customWidth="1"/>
    <col min="6659" max="6659" width="4.7109375" style="505" customWidth="1"/>
    <col min="6660" max="6660" width="12.7109375" style="505" customWidth="1"/>
    <col min="6661" max="6661" width="55.57421875" style="505" customWidth="1"/>
    <col min="6662" max="6662" width="4.7109375" style="505" customWidth="1"/>
    <col min="6663" max="6663" width="9.8515625" style="505" customWidth="1"/>
    <col min="6664" max="6664" width="9.7109375" style="505" customWidth="1"/>
    <col min="6665" max="6665" width="13.57421875" style="505" customWidth="1"/>
    <col min="6666" max="6669" width="9.140625" style="505" hidden="1" customWidth="1"/>
    <col min="6670" max="6670" width="5.28125" style="505" customWidth="1"/>
    <col min="6671" max="6676" width="9.140625" style="505" hidden="1" customWidth="1"/>
    <col min="6677" max="6912" width="9.140625" style="505" customWidth="1"/>
    <col min="6913" max="6913" width="5.57421875" style="505" customWidth="1"/>
    <col min="6914" max="6914" width="4.421875" style="505" customWidth="1"/>
    <col min="6915" max="6915" width="4.7109375" style="505" customWidth="1"/>
    <col min="6916" max="6916" width="12.7109375" style="505" customWidth="1"/>
    <col min="6917" max="6917" width="55.57421875" style="505" customWidth="1"/>
    <col min="6918" max="6918" width="4.7109375" style="505" customWidth="1"/>
    <col min="6919" max="6919" width="9.8515625" style="505" customWidth="1"/>
    <col min="6920" max="6920" width="9.7109375" style="505" customWidth="1"/>
    <col min="6921" max="6921" width="13.57421875" style="505" customWidth="1"/>
    <col min="6922" max="6925" width="9.140625" style="505" hidden="1" customWidth="1"/>
    <col min="6926" max="6926" width="5.28125" style="505" customWidth="1"/>
    <col min="6927" max="6932" width="9.140625" style="505" hidden="1" customWidth="1"/>
    <col min="6933" max="7168" width="9.140625" style="505" customWidth="1"/>
    <col min="7169" max="7169" width="5.57421875" style="505" customWidth="1"/>
    <col min="7170" max="7170" width="4.421875" style="505" customWidth="1"/>
    <col min="7171" max="7171" width="4.7109375" style="505" customWidth="1"/>
    <col min="7172" max="7172" width="12.7109375" style="505" customWidth="1"/>
    <col min="7173" max="7173" width="55.57421875" style="505" customWidth="1"/>
    <col min="7174" max="7174" width="4.7109375" style="505" customWidth="1"/>
    <col min="7175" max="7175" width="9.8515625" style="505" customWidth="1"/>
    <col min="7176" max="7176" width="9.7109375" style="505" customWidth="1"/>
    <col min="7177" max="7177" width="13.57421875" style="505" customWidth="1"/>
    <col min="7178" max="7181" width="9.140625" style="505" hidden="1" customWidth="1"/>
    <col min="7182" max="7182" width="5.28125" style="505" customWidth="1"/>
    <col min="7183" max="7188" width="9.140625" style="505" hidden="1" customWidth="1"/>
    <col min="7189" max="7424" width="9.140625" style="505" customWidth="1"/>
    <col min="7425" max="7425" width="5.57421875" style="505" customWidth="1"/>
    <col min="7426" max="7426" width="4.421875" style="505" customWidth="1"/>
    <col min="7427" max="7427" width="4.7109375" style="505" customWidth="1"/>
    <col min="7428" max="7428" width="12.7109375" style="505" customWidth="1"/>
    <col min="7429" max="7429" width="55.57421875" style="505" customWidth="1"/>
    <col min="7430" max="7430" width="4.7109375" style="505" customWidth="1"/>
    <col min="7431" max="7431" width="9.8515625" style="505" customWidth="1"/>
    <col min="7432" max="7432" width="9.7109375" style="505" customWidth="1"/>
    <col min="7433" max="7433" width="13.57421875" style="505" customWidth="1"/>
    <col min="7434" max="7437" width="9.140625" style="505" hidden="1" customWidth="1"/>
    <col min="7438" max="7438" width="5.28125" style="505" customWidth="1"/>
    <col min="7439" max="7444" width="9.140625" style="505" hidden="1" customWidth="1"/>
    <col min="7445" max="7680" width="9.140625" style="505" customWidth="1"/>
    <col min="7681" max="7681" width="5.57421875" style="505" customWidth="1"/>
    <col min="7682" max="7682" width="4.421875" style="505" customWidth="1"/>
    <col min="7683" max="7683" width="4.7109375" style="505" customWidth="1"/>
    <col min="7684" max="7684" width="12.7109375" style="505" customWidth="1"/>
    <col min="7685" max="7685" width="55.57421875" style="505" customWidth="1"/>
    <col min="7686" max="7686" width="4.7109375" style="505" customWidth="1"/>
    <col min="7687" max="7687" width="9.8515625" style="505" customWidth="1"/>
    <col min="7688" max="7688" width="9.7109375" style="505" customWidth="1"/>
    <col min="7689" max="7689" width="13.57421875" style="505" customWidth="1"/>
    <col min="7690" max="7693" width="9.140625" style="505" hidden="1" customWidth="1"/>
    <col min="7694" max="7694" width="5.28125" style="505" customWidth="1"/>
    <col min="7695" max="7700" width="9.140625" style="505" hidden="1" customWidth="1"/>
    <col min="7701" max="7936" width="9.140625" style="505" customWidth="1"/>
    <col min="7937" max="7937" width="5.57421875" style="505" customWidth="1"/>
    <col min="7938" max="7938" width="4.421875" style="505" customWidth="1"/>
    <col min="7939" max="7939" width="4.7109375" style="505" customWidth="1"/>
    <col min="7940" max="7940" width="12.7109375" style="505" customWidth="1"/>
    <col min="7941" max="7941" width="55.57421875" style="505" customWidth="1"/>
    <col min="7942" max="7942" width="4.7109375" style="505" customWidth="1"/>
    <col min="7943" max="7943" width="9.8515625" style="505" customWidth="1"/>
    <col min="7944" max="7944" width="9.7109375" style="505" customWidth="1"/>
    <col min="7945" max="7945" width="13.57421875" style="505" customWidth="1"/>
    <col min="7946" max="7949" width="9.140625" style="505" hidden="1" customWidth="1"/>
    <col min="7950" max="7950" width="5.28125" style="505" customWidth="1"/>
    <col min="7951" max="7956" width="9.140625" style="505" hidden="1" customWidth="1"/>
    <col min="7957" max="8192" width="9.140625" style="505" customWidth="1"/>
    <col min="8193" max="8193" width="5.57421875" style="505" customWidth="1"/>
    <col min="8194" max="8194" width="4.421875" style="505" customWidth="1"/>
    <col min="8195" max="8195" width="4.7109375" style="505" customWidth="1"/>
    <col min="8196" max="8196" width="12.7109375" style="505" customWidth="1"/>
    <col min="8197" max="8197" width="55.57421875" style="505" customWidth="1"/>
    <col min="8198" max="8198" width="4.7109375" style="505" customWidth="1"/>
    <col min="8199" max="8199" width="9.8515625" style="505" customWidth="1"/>
    <col min="8200" max="8200" width="9.7109375" style="505" customWidth="1"/>
    <col min="8201" max="8201" width="13.57421875" style="505" customWidth="1"/>
    <col min="8202" max="8205" width="9.140625" style="505" hidden="1" customWidth="1"/>
    <col min="8206" max="8206" width="5.28125" style="505" customWidth="1"/>
    <col min="8207" max="8212" width="9.140625" style="505" hidden="1" customWidth="1"/>
    <col min="8213" max="8448" width="9.140625" style="505" customWidth="1"/>
    <col min="8449" max="8449" width="5.57421875" style="505" customWidth="1"/>
    <col min="8450" max="8450" width="4.421875" style="505" customWidth="1"/>
    <col min="8451" max="8451" width="4.7109375" style="505" customWidth="1"/>
    <col min="8452" max="8452" width="12.7109375" style="505" customWidth="1"/>
    <col min="8453" max="8453" width="55.57421875" style="505" customWidth="1"/>
    <col min="8454" max="8454" width="4.7109375" style="505" customWidth="1"/>
    <col min="8455" max="8455" width="9.8515625" style="505" customWidth="1"/>
    <col min="8456" max="8456" width="9.7109375" style="505" customWidth="1"/>
    <col min="8457" max="8457" width="13.57421875" style="505" customWidth="1"/>
    <col min="8458" max="8461" width="9.140625" style="505" hidden="1" customWidth="1"/>
    <col min="8462" max="8462" width="5.28125" style="505" customWidth="1"/>
    <col min="8463" max="8468" width="9.140625" style="505" hidden="1" customWidth="1"/>
    <col min="8469" max="8704" width="9.140625" style="505" customWidth="1"/>
    <col min="8705" max="8705" width="5.57421875" style="505" customWidth="1"/>
    <col min="8706" max="8706" width="4.421875" style="505" customWidth="1"/>
    <col min="8707" max="8707" width="4.7109375" style="505" customWidth="1"/>
    <col min="8708" max="8708" width="12.7109375" style="505" customWidth="1"/>
    <col min="8709" max="8709" width="55.57421875" style="505" customWidth="1"/>
    <col min="8710" max="8710" width="4.7109375" style="505" customWidth="1"/>
    <col min="8711" max="8711" width="9.8515625" style="505" customWidth="1"/>
    <col min="8712" max="8712" width="9.7109375" style="505" customWidth="1"/>
    <col min="8713" max="8713" width="13.57421875" style="505" customWidth="1"/>
    <col min="8714" max="8717" width="9.140625" style="505" hidden="1" customWidth="1"/>
    <col min="8718" max="8718" width="5.28125" style="505" customWidth="1"/>
    <col min="8719" max="8724" width="9.140625" style="505" hidden="1" customWidth="1"/>
    <col min="8725" max="8960" width="9.140625" style="505" customWidth="1"/>
    <col min="8961" max="8961" width="5.57421875" style="505" customWidth="1"/>
    <col min="8962" max="8962" width="4.421875" style="505" customWidth="1"/>
    <col min="8963" max="8963" width="4.7109375" style="505" customWidth="1"/>
    <col min="8964" max="8964" width="12.7109375" style="505" customWidth="1"/>
    <col min="8965" max="8965" width="55.57421875" style="505" customWidth="1"/>
    <col min="8966" max="8966" width="4.7109375" style="505" customWidth="1"/>
    <col min="8967" max="8967" width="9.8515625" style="505" customWidth="1"/>
    <col min="8968" max="8968" width="9.7109375" style="505" customWidth="1"/>
    <col min="8969" max="8969" width="13.57421875" style="505" customWidth="1"/>
    <col min="8970" max="8973" width="9.140625" style="505" hidden="1" customWidth="1"/>
    <col min="8974" max="8974" width="5.28125" style="505" customWidth="1"/>
    <col min="8975" max="8980" width="9.140625" style="505" hidden="1" customWidth="1"/>
    <col min="8981" max="9216" width="9.140625" style="505" customWidth="1"/>
    <col min="9217" max="9217" width="5.57421875" style="505" customWidth="1"/>
    <col min="9218" max="9218" width="4.421875" style="505" customWidth="1"/>
    <col min="9219" max="9219" width="4.7109375" style="505" customWidth="1"/>
    <col min="9220" max="9220" width="12.7109375" style="505" customWidth="1"/>
    <col min="9221" max="9221" width="55.57421875" style="505" customWidth="1"/>
    <col min="9222" max="9222" width="4.7109375" style="505" customWidth="1"/>
    <col min="9223" max="9223" width="9.8515625" style="505" customWidth="1"/>
    <col min="9224" max="9224" width="9.7109375" style="505" customWidth="1"/>
    <col min="9225" max="9225" width="13.57421875" style="505" customWidth="1"/>
    <col min="9226" max="9229" width="9.140625" style="505" hidden="1" customWidth="1"/>
    <col min="9230" max="9230" width="5.28125" style="505" customWidth="1"/>
    <col min="9231" max="9236" width="9.140625" style="505" hidden="1" customWidth="1"/>
    <col min="9237" max="9472" width="9.140625" style="505" customWidth="1"/>
    <col min="9473" max="9473" width="5.57421875" style="505" customWidth="1"/>
    <col min="9474" max="9474" width="4.421875" style="505" customWidth="1"/>
    <col min="9475" max="9475" width="4.7109375" style="505" customWidth="1"/>
    <col min="9476" max="9476" width="12.7109375" style="505" customWidth="1"/>
    <col min="9477" max="9477" width="55.57421875" style="505" customWidth="1"/>
    <col min="9478" max="9478" width="4.7109375" style="505" customWidth="1"/>
    <col min="9479" max="9479" width="9.8515625" style="505" customWidth="1"/>
    <col min="9480" max="9480" width="9.7109375" style="505" customWidth="1"/>
    <col min="9481" max="9481" width="13.57421875" style="505" customWidth="1"/>
    <col min="9482" max="9485" width="9.140625" style="505" hidden="1" customWidth="1"/>
    <col min="9486" max="9486" width="5.28125" style="505" customWidth="1"/>
    <col min="9487" max="9492" width="9.140625" style="505" hidden="1" customWidth="1"/>
    <col min="9493" max="9728" width="9.140625" style="505" customWidth="1"/>
    <col min="9729" max="9729" width="5.57421875" style="505" customWidth="1"/>
    <col min="9730" max="9730" width="4.421875" style="505" customWidth="1"/>
    <col min="9731" max="9731" width="4.7109375" style="505" customWidth="1"/>
    <col min="9732" max="9732" width="12.7109375" style="505" customWidth="1"/>
    <col min="9733" max="9733" width="55.57421875" style="505" customWidth="1"/>
    <col min="9734" max="9734" width="4.7109375" style="505" customWidth="1"/>
    <col min="9735" max="9735" width="9.8515625" style="505" customWidth="1"/>
    <col min="9736" max="9736" width="9.7109375" style="505" customWidth="1"/>
    <col min="9737" max="9737" width="13.57421875" style="505" customWidth="1"/>
    <col min="9738" max="9741" width="9.140625" style="505" hidden="1" customWidth="1"/>
    <col min="9742" max="9742" width="5.28125" style="505" customWidth="1"/>
    <col min="9743" max="9748" width="9.140625" style="505" hidden="1" customWidth="1"/>
    <col min="9749" max="9984" width="9.140625" style="505" customWidth="1"/>
    <col min="9985" max="9985" width="5.57421875" style="505" customWidth="1"/>
    <col min="9986" max="9986" width="4.421875" style="505" customWidth="1"/>
    <col min="9987" max="9987" width="4.7109375" style="505" customWidth="1"/>
    <col min="9988" max="9988" width="12.7109375" style="505" customWidth="1"/>
    <col min="9989" max="9989" width="55.57421875" style="505" customWidth="1"/>
    <col min="9990" max="9990" width="4.7109375" style="505" customWidth="1"/>
    <col min="9991" max="9991" width="9.8515625" style="505" customWidth="1"/>
    <col min="9992" max="9992" width="9.7109375" style="505" customWidth="1"/>
    <col min="9993" max="9993" width="13.57421875" style="505" customWidth="1"/>
    <col min="9994" max="9997" width="9.140625" style="505" hidden="1" customWidth="1"/>
    <col min="9998" max="9998" width="5.28125" style="505" customWidth="1"/>
    <col min="9999" max="10004" width="9.140625" style="505" hidden="1" customWidth="1"/>
    <col min="10005" max="10240" width="9.140625" style="505" customWidth="1"/>
    <col min="10241" max="10241" width="5.57421875" style="505" customWidth="1"/>
    <col min="10242" max="10242" width="4.421875" style="505" customWidth="1"/>
    <col min="10243" max="10243" width="4.7109375" style="505" customWidth="1"/>
    <col min="10244" max="10244" width="12.7109375" style="505" customWidth="1"/>
    <col min="10245" max="10245" width="55.57421875" style="505" customWidth="1"/>
    <col min="10246" max="10246" width="4.7109375" style="505" customWidth="1"/>
    <col min="10247" max="10247" width="9.8515625" style="505" customWidth="1"/>
    <col min="10248" max="10248" width="9.7109375" style="505" customWidth="1"/>
    <col min="10249" max="10249" width="13.57421875" style="505" customWidth="1"/>
    <col min="10250" max="10253" width="9.140625" style="505" hidden="1" customWidth="1"/>
    <col min="10254" max="10254" width="5.28125" style="505" customWidth="1"/>
    <col min="10255" max="10260" width="9.140625" style="505" hidden="1" customWidth="1"/>
    <col min="10261" max="10496" width="9.140625" style="505" customWidth="1"/>
    <col min="10497" max="10497" width="5.57421875" style="505" customWidth="1"/>
    <col min="10498" max="10498" width="4.421875" style="505" customWidth="1"/>
    <col min="10499" max="10499" width="4.7109375" style="505" customWidth="1"/>
    <col min="10500" max="10500" width="12.7109375" style="505" customWidth="1"/>
    <col min="10501" max="10501" width="55.57421875" style="505" customWidth="1"/>
    <col min="10502" max="10502" width="4.7109375" style="505" customWidth="1"/>
    <col min="10503" max="10503" width="9.8515625" style="505" customWidth="1"/>
    <col min="10504" max="10504" width="9.7109375" style="505" customWidth="1"/>
    <col min="10505" max="10505" width="13.57421875" style="505" customWidth="1"/>
    <col min="10506" max="10509" width="9.140625" style="505" hidden="1" customWidth="1"/>
    <col min="10510" max="10510" width="5.28125" style="505" customWidth="1"/>
    <col min="10511" max="10516" width="9.140625" style="505" hidden="1" customWidth="1"/>
    <col min="10517" max="10752" width="9.140625" style="505" customWidth="1"/>
    <col min="10753" max="10753" width="5.57421875" style="505" customWidth="1"/>
    <col min="10754" max="10754" width="4.421875" style="505" customWidth="1"/>
    <col min="10755" max="10755" width="4.7109375" style="505" customWidth="1"/>
    <col min="10756" max="10756" width="12.7109375" style="505" customWidth="1"/>
    <col min="10757" max="10757" width="55.57421875" style="505" customWidth="1"/>
    <col min="10758" max="10758" width="4.7109375" style="505" customWidth="1"/>
    <col min="10759" max="10759" width="9.8515625" style="505" customWidth="1"/>
    <col min="10760" max="10760" width="9.7109375" style="505" customWidth="1"/>
    <col min="10761" max="10761" width="13.57421875" style="505" customWidth="1"/>
    <col min="10762" max="10765" width="9.140625" style="505" hidden="1" customWidth="1"/>
    <col min="10766" max="10766" width="5.28125" style="505" customWidth="1"/>
    <col min="10767" max="10772" width="9.140625" style="505" hidden="1" customWidth="1"/>
    <col min="10773" max="11008" width="9.140625" style="505" customWidth="1"/>
    <col min="11009" max="11009" width="5.57421875" style="505" customWidth="1"/>
    <col min="11010" max="11010" width="4.421875" style="505" customWidth="1"/>
    <col min="11011" max="11011" width="4.7109375" style="505" customWidth="1"/>
    <col min="11012" max="11012" width="12.7109375" style="505" customWidth="1"/>
    <col min="11013" max="11013" width="55.57421875" style="505" customWidth="1"/>
    <col min="11014" max="11014" width="4.7109375" style="505" customWidth="1"/>
    <col min="11015" max="11015" width="9.8515625" style="505" customWidth="1"/>
    <col min="11016" max="11016" width="9.7109375" style="505" customWidth="1"/>
    <col min="11017" max="11017" width="13.57421875" style="505" customWidth="1"/>
    <col min="11018" max="11021" width="9.140625" style="505" hidden="1" customWidth="1"/>
    <col min="11022" max="11022" width="5.28125" style="505" customWidth="1"/>
    <col min="11023" max="11028" width="9.140625" style="505" hidden="1" customWidth="1"/>
    <col min="11029" max="11264" width="9.140625" style="505" customWidth="1"/>
    <col min="11265" max="11265" width="5.57421875" style="505" customWidth="1"/>
    <col min="11266" max="11266" width="4.421875" style="505" customWidth="1"/>
    <col min="11267" max="11267" width="4.7109375" style="505" customWidth="1"/>
    <col min="11268" max="11268" width="12.7109375" style="505" customWidth="1"/>
    <col min="11269" max="11269" width="55.57421875" style="505" customWidth="1"/>
    <col min="11270" max="11270" width="4.7109375" style="505" customWidth="1"/>
    <col min="11271" max="11271" width="9.8515625" style="505" customWidth="1"/>
    <col min="11272" max="11272" width="9.7109375" style="505" customWidth="1"/>
    <col min="11273" max="11273" width="13.57421875" style="505" customWidth="1"/>
    <col min="11274" max="11277" width="9.140625" style="505" hidden="1" customWidth="1"/>
    <col min="11278" max="11278" width="5.28125" style="505" customWidth="1"/>
    <col min="11279" max="11284" width="9.140625" style="505" hidden="1" customWidth="1"/>
    <col min="11285" max="11520" width="9.140625" style="505" customWidth="1"/>
    <col min="11521" max="11521" width="5.57421875" style="505" customWidth="1"/>
    <col min="11522" max="11522" width="4.421875" style="505" customWidth="1"/>
    <col min="11523" max="11523" width="4.7109375" style="505" customWidth="1"/>
    <col min="11524" max="11524" width="12.7109375" style="505" customWidth="1"/>
    <col min="11525" max="11525" width="55.57421875" style="505" customWidth="1"/>
    <col min="11526" max="11526" width="4.7109375" style="505" customWidth="1"/>
    <col min="11527" max="11527" width="9.8515625" style="505" customWidth="1"/>
    <col min="11528" max="11528" width="9.7109375" style="505" customWidth="1"/>
    <col min="11529" max="11529" width="13.57421875" style="505" customWidth="1"/>
    <col min="11530" max="11533" width="9.140625" style="505" hidden="1" customWidth="1"/>
    <col min="11534" max="11534" width="5.28125" style="505" customWidth="1"/>
    <col min="11535" max="11540" width="9.140625" style="505" hidden="1" customWidth="1"/>
    <col min="11541" max="11776" width="9.140625" style="505" customWidth="1"/>
    <col min="11777" max="11777" width="5.57421875" style="505" customWidth="1"/>
    <col min="11778" max="11778" width="4.421875" style="505" customWidth="1"/>
    <col min="11779" max="11779" width="4.7109375" style="505" customWidth="1"/>
    <col min="11780" max="11780" width="12.7109375" style="505" customWidth="1"/>
    <col min="11781" max="11781" width="55.57421875" style="505" customWidth="1"/>
    <col min="11782" max="11782" width="4.7109375" style="505" customWidth="1"/>
    <col min="11783" max="11783" width="9.8515625" style="505" customWidth="1"/>
    <col min="11784" max="11784" width="9.7109375" style="505" customWidth="1"/>
    <col min="11785" max="11785" width="13.57421875" style="505" customWidth="1"/>
    <col min="11786" max="11789" width="9.140625" style="505" hidden="1" customWidth="1"/>
    <col min="11790" max="11790" width="5.28125" style="505" customWidth="1"/>
    <col min="11791" max="11796" width="9.140625" style="505" hidden="1" customWidth="1"/>
    <col min="11797" max="12032" width="9.140625" style="505" customWidth="1"/>
    <col min="12033" max="12033" width="5.57421875" style="505" customWidth="1"/>
    <col min="12034" max="12034" width="4.421875" style="505" customWidth="1"/>
    <col min="12035" max="12035" width="4.7109375" style="505" customWidth="1"/>
    <col min="12036" max="12036" width="12.7109375" style="505" customWidth="1"/>
    <col min="12037" max="12037" width="55.57421875" style="505" customWidth="1"/>
    <col min="12038" max="12038" width="4.7109375" style="505" customWidth="1"/>
    <col min="12039" max="12039" width="9.8515625" style="505" customWidth="1"/>
    <col min="12040" max="12040" width="9.7109375" style="505" customWidth="1"/>
    <col min="12041" max="12041" width="13.57421875" style="505" customWidth="1"/>
    <col min="12042" max="12045" width="9.140625" style="505" hidden="1" customWidth="1"/>
    <col min="12046" max="12046" width="5.28125" style="505" customWidth="1"/>
    <col min="12047" max="12052" width="9.140625" style="505" hidden="1" customWidth="1"/>
    <col min="12053" max="12288" width="9.140625" style="505" customWidth="1"/>
    <col min="12289" max="12289" width="5.57421875" style="505" customWidth="1"/>
    <col min="12290" max="12290" width="4.421875" style="505" customWidth="1"/>
    <col min="12291" max="12291" width="4.7109375" style="505" customWidth="1"/>
    <col min="12292" max="12292" width="12.7109375" style="505" customWidth="1"/>
    <col min="12293" max="12293" width="55.57421875" style="505" customWidth="1"/>
    <col min="12294" max="12294" width="4.7109375" style="505" customWidth="1"/>
    <col min="12295" max="12295" width="9.8515625" style="505" customWidth="1"/>
    <col min="12296" max="12296" width="9.7109375" style="505" customWidth="1"/>
    <col min="12297" max="12297" width="13.57421875" style="505" customWidth="1"/>
    <col min="12298" max="12301" width="9.140625" style="505" hidden="1" customWidth="1"/>
    <col min="12302" max="12302" width="5.28125" style="505" customWidth="1"/>
    <col min="12303" max="12308" width="9.140625" style="505" hidden="1" customWidth="1"/>
    <col min="12309" max="12544" width="9.140625" style="505" customWidth="1"/>
    <col min="12545" max="12545" width="5.57421875" style="505" customWidth="1"/>
    <col min="12546" max="12546" width="4.421875" style="505" customWidth="1"/>
    <col min="12547" max="12547" width="4.7109375" style="505" customWidth="1"/>
    <col min="12548" max="12548" width="12.7109375" style="505" customWidth="1"/>
    <col min="12549" max="12549" width="55.57421875" style="505" customWidth="1"/>
    <col min="12550" max="12550" width="4.7109375" style="505" customWidth="1"/>
    <col min="12551" max="12551" width="9.8515625" style="505" customWidth="1"/>
    <col min="12552" max="12552" width="9.7109375" style="505" customWidth="1"/>
    <col min="12553" max="12553" width="13.57421875" style="505" customWidth="1"/>
    <col min="12554" max="12557" width="9.140625" style="505" hidden="1" customWidth="1"/>
    <col min="12558" max="12558" width="5.28125" style="505" customWidth="1"/>
    <col min="12559" max="12564" width="9.140625" style="505" hidden="1" customWidth="1"/>
    <col min="12565" max="12800" width="9.140625" style="505" customWidth="1"/>
    <col min="12801" max="12801" width="5.57421875" style="505" customWidth="1"/>
    <col min="12802" max="12802" width="4.421875" style="505" customWidth="1"/>
    <col min="12803" max="12803" width="4.7109375" style="505" customWidth="1"/>
    <col min="12804" max="12804" width="12.7109375" style="505" customWidth="1"/>
    <col min="12805" max="12805" width="55.57421875" style="505" customWidth="1"/>
    <col min="12806" max="12806" width="4.7109375" style="505" customWidth="1"/>
    <col min="12807" max="12807" width="9.8515625" style="505" customWidth="1"/>
    <col min="12808" max="12808" width="9.7109375" style="505" customWidth="1"/>
    <col min="12809" max="12809" width="13.57421875" style="505" customWidth="1"/>
    <col min="12810" max="12813" width="9.140625" style="505" hidden="1" customWidth="1"/>
    <col min="12814" max="12814" width="5.28125" style="505" customWidth="1"/>
    <col min="12815" max="12820" width="9.140625" style="505" hidden="1" customWidth="1"/>
    <col min="12821" max="13056" width="9.140625" style="505" customWidth="1"/>
    <col min="13057" max="13057" width="5.57421875" style="505" customWidth="1"/>
    <col min="13058" max="13058" width="4.421875" style="505" customWidth="1"/>
    <col min="13059" max="13059" width="4.7109375" style="505" customWidth="1"/>
    <col min="13060" max="13060" width="12.7109375" style="505" customWidth="1"/>
    <col min="13061" max="13061" width="55.57421875" style="505" customWidth="1"/>
    <col min="13062" max="13062" width="4.7109375" style="505" customWidth="1"/>
    <col min="13063" max="13063" width="9.8515625" style="505" customWidth="1"/>
    <col min="13064" max="13064" width="9.7109375" style="505" customWidth="1"/>
    <col min="13065" max="13065" width="13.57421875" style="505" customWidth="1"/>
    <col min="13066" max="13069" width="9.140625" style="505" hidden="1" customWidth="1"/>
    <col min="13070" max="13070" width="5.28125" style="505" customWidth="1"/>
    <col min="13071" max="13076" width="9.140625" style="505" hidden="1" customWidth="1"/>
    <col min="13077" max="13312" width="9.140625" style="505" customWidth="1"/>
    <col min="13313" max="13313" width="5.57421875" style="505" customWidth="1"/>
    <col min="13314" max="13314" width="4.421875" style="505" customWidth="1"/>
    <col min="13315" max="13315" width="4.7109375" style="505" customWidth="1"/>
    <col min="13316" max="13316" width="12.7109375" style="505" customWidth="1"/>
    <col min="13317" max="13317" width="55.57421875" style="505" customWidth="1"/>
    <col min="13318" max="13318" width="4.7109375" style="505" customWidth="1"/>
    <col min="13319" max="13319" width="9.8515625" style="505" customWidth="1"/>
    <col min="13320" max="13320" width="9.7109375" style="505" customWidth="1"/>
    <col min="13321" max="13321" width="13.57421875" style="505" customWidth="1"/>
    <col min="13322" max="13325" width="9.140625" style="505" hidden="1" customWidth="1"/>
    <col min="13326" max="13326" width="5.28125" style="505" customWidth="1"/>
    <col min="13327" max="13332" width="9.140625" style="505" hidden="1" customWidth="1"/>
    <col min="13333" max="13568" width="9.140625" style="505" customWidth="1"/>
    <col min="13569" max="13569" width="5.57421875" style="505" customWidth="1"/>
    <col min="13570" max="13570" width="4.421875" style="505" customWidth="1"/>
    <col min="13571" max="13571" width="4.7109375" style="505" customWidth="1"/>
    <col min="13572" max="13572" width="12.7109375" style="505" customWidth="1"/>
    <col min="13573" max="13573" width="55.57421875" style="505" customWidth="1"/>
    <col min="13574" max="13574" width="4.7109375" style="505" customWidth="1"/>
    <col min="13575" max="13575" width="9.8515625" style="505" customWidth="1"/>
    <col min="13576" max="13576" width="9.7109375" style="505" customWidth="1"/>
    <col min="13577" max="13577" width="13.57421875" style="505" customWidth="1"/>
    <col min="13578" max="13581" width="9.140625" style="505" hidden="1" customWidth="1"/>
    <col min="13582" max="13582" width="5.28125" style="505" customWidth="1"/>
    <col min="13583" max="13588" width="9.140625" style="505" hidden="1" customWidth="1"/>
    <col min="13589" max="13824" width="9.140625" style="505" customWidth="1"/>
    <col min="13825" max="13825" width="5.57421875" style="505" customWidth="1"/>
    <col min="13826" max="13826" width="4.421875" style="505" customWidth="1"/>
    <col min="13827" max="13827" width="4.7109375" style="505" customWidth="1"/>
    <col min="13828" max="13828" width="12.7109375" style="505" customWidth="1"/>
    <col min="13829" max="13829" width="55.57421875" style="505" customWidth="1"/>
    <col min="13830" max="13830" width="4.7109375" style="505" customWidth="1"/>
    <col min="13831" max="13831" width="9.8515625" style="505" customWidth="1"/>
    <col min="13832" max="13832" width="9.7109375" style="505" customWidth="1"/>
    <col min="13833" max="13833" width="13.57421875" style="505" customWidth="1"/>
    <col min="13834" max="13837" width="9.140625" style="505" hidden="1" customWidth="1"/>
    <col min="13838" max="13838" width="5.28125" style="505" customWidth="1"/>
    <col min="13839" max="13844" width="9.140625" style="505" hidden="1" customWidth="1"/>
    <col min="13845" max="14080" width="9.140625" style="505" customWidth="1"/>
    <col min="14081" max="14081" width="5.57421875" style="505" customWidth="1"/>
    <col min="14082" max="14082" width="4.421875" style="505" customWidth="1"/>
    <col min="14083" max="14083" width="4.7109375" style="505" customWidth="1"/>
    <col min="14084" max="14084" width="12.7109375" style="505" customWidth="1"/>
    <col min="14085" max="14085" width="55.57421875" style="505" customWidth="1"/>
    <col min="14086" max="14086" width="4.7109375" style="505" customWidth="1"/>
    <col min="14087" max="14087" width="9.8515625" style="505" customWidth="1"/>
    <col min="14088" max="14088" width="9.7109375" style="505" customWidth="1"/>
    <col min="14089" max="14089" width="13.57421875" style="505" customWidth="1"/>
    <col min="14090" max="14093" width="9.140625" style="505" hidden="1" customWidth="1"/>
    <col min="14094" max="14094" width="5.28125" style="505" customWidth="1"/>
    <col min="14095" max="14100" width="9.140625" style="505" hidden="1" customWidth="1"/>
    <col min="14101" max="14336" width="9.140625" style="505" customWidth="1"/>
    <col min="14337" max="14337" width="5.57421875" style="505" customWidth="1"/>
    <col min="14338" max="14338" width="4.421875" style="505" customWidth="1"/>
    <col min="14339" max="14339" width="4.7109375" style="505" customWidth="1"/>
    <col min="14340" max="14340" width="12.7109375" style="505" customWidth="1"/>
    <col min="14341" max="14341" width="55.57421875" style="505" customWidth="1"/>
    <col min="14342" max="14342" width="4.7109375" style="505" customWidth="1"/>
    <col min="14343" max="14343" width="9.8515625" style="505" customWidth="1"/>
    <col min="14344" max="14344" width="9.7109375" style="505" customWidth="1"/>
    <col min="14345" max="14345" width="13.57421875" style="505" customWidth="1"/>
    <col min="14346" max="14349" width="9.140625" style="505" hidden="1" customWidth="1"/>
    <col min="14350" max="14350" width="5.28125" style="505" customWidth="1"/>
    <col min="14351" max="14356" width="9.140625" style="505" hidden="1" customWidth="1"/>
    <col min="14357" max="14592" width="9.140625" style="505" customWidth="1"/>
    <col min="14593" max="14593" width="5.57421875" style="505" customWidth="1"/>
    <col min="14594" max="14594" width="4.421875" style="505" customWidth="1"/>
    <col min="14595" max="14595" width="4.7109375" style="505" customWidth="1"/>
    <col min="14596" max="14596" width="12.7109375" style="505" customWidth="1"/>
    <col min="14597" max="14597" width="55.57421875" style="505" customWidth="1"/>
    <col min="14598" max="14598" width="4.7109375" style="505" customWidth="1"/>
    <col min="14599" max="14599" width="9.8515625" style="505" customWidth="1"/>
    <col min="14600" max="14600" width="9.7109375" style="505" customWidth="1"/>
    <col min="14601" max="14601" width="13.57421875" style="505" customWidth="1"/>
    <col min="14602" max="14605" width="9.140625" style="505" hidden="1" customWidth="1"/>
    <col min="14606" max="14606" width="5.28125" style="505" customWidth="1"/>
    <col min="14607" max="14612" width="9.140625" style="505" hidden="1" customWidth="1"/>
    <col min="14613" max="14848" width="9.140625" style="505" customWidth="1"/>
    <col min="14849" max="14849" width="5.57421875" style="505" customWidth="1"/>
    <col min="14850" max="14850" width="4.421875" style="505" customWidth="1"/>
    <col min="14851" max="14851" width="4.7109375" style="505" customWidth="1"/>
    <col min="14852" max="14852" width="12.7109375" style="505" customWidth="1"/>
    <col min="14853" max="14853" width="55.57421875" style="505" customWidth="1"/>
    <col min="14854" max="14854" width="4.7109375" style="505" customWidth="1"/>
    <col min="14855" max="14855" width="9.8515625" style="505" customWidth="1"/>
    <col min="14856" max="14856" width="9.7109375" style="505" customWidth="1"/>
    <col min="14857" max="14857" width="13.57421875" style="505" customWidth="1"/>
    <col min="14858" max="14861" width="9.140625" style="505" hidden="1" customWidth="1"/>
    <col min="14862" max="14862" width="5.28125" style="505" customWidth="1"/>
    <col min="14863" max="14868" width="9.140625" style="505" hidden="1" customWidth="1"/>
    <col min="14869" max="15104" width="9.140625" style="505" customWidth="1"/>
    <col min="15105" max="15105" width="5.57421875" style="505" customWidth="1"/>
    <col min="15106" max="15106" width="4.421875" style="505" customWidth="1"/>
    <col min="15107" max="15107" width="4.7109375" style="505" customWidth="1"/>
    <col min="15108" max="15108" width="12.7109375" style="505" customWidth="1"/>
    <col min="15109" max="15109" width="55.57421875" style="505" customWidth="1"/>
    <col min="15110" max="15110" width="4.7109375" style="505" customWidth="1"/>
    <col min="15111" max="15111" width="9.8515625" style="505" customWidth="1"/>
    <col min="15112" max="15112" width="9.7109375" style="505" customWidth="1"/>
    <col min="15113" max="15113" width="13.57421875" style="505" customWidth="1"/>
    <col min="15114" max="15117" width="9.140625" style="505" hidden="1" customWidth="1"/>
    <col min="15118" max="15118" width="5.28125" style="505" customWidth="1"/>
    <col min="15119" max="15124" width="9.140625" style="505" hidden="1" customWidth="1"/>
    <col min="15125" max="15360" width="9.140625" style="505" customWidth="1"/>
    <col min="15361" max="15361" width="5.57421875" style="505" customWidth="1"/>
    <col min="15362" max="15362" width="4.421875" style="505" customWidth="1"/>
    <col min="15363" max="15363" width="4.7109375" style="505" customWidth="1"/>
    <col min="15364" max="15364" width="12.7109375" style="505" customWidth="1"/>
    <col min="15365" max="15365" width="55.57421875" style="505" customWidth="1"/>
    <col min="15366" max="15366" width="4.7109375" style="505" customWidth="1"/>
    <col min="15367" max="15367" width="9.8515625" style="505" customWidth="1"/>
    <col min="15368" max="15368" width="9.7109375" style="505" customWidth="1"/>
    <col min="15369" max="15369" width="13.57421875" style="505" customWidth="1"/>
    <col min="15370" max="15373" width="9.140625" style="505" hidden="1" customWidth="1"/>
    <col min="15374" max="15374" width="5.28125" style="505" customWidth="1"/>
    <col min="15375" max="15380" width="9.140625" style="505" hidden="1" customWidth="1"/>
    <col min="15381" max="15616" width="9.140625" style="505" customWidth="1"/>
    <col min="15617" max="15617" width="5.57421875" style="505" customWidth="1"/>
    <col min="15618" max="15618" width="4.421875" style="505" customWidth="1"/>
    <col min="15619" max="15619" width="4.7109375" style="505" customWidth="1"/>
    <col min="15620" max="15620" width="12.7109375" style="505" customWidth="1"/>
    <col min="15621" max="15621" width="55.57421875" style="505" customWidth="1"/>
    <col min="15622" max="15622" width="4.7109375" style="505" customWidth="1"/>
    <col min="15623" max="15623" width="9.8515625" style="505" customWidth="1"/>
    <col min="15624" max="15624" width="9.7109375" style="505" customWidth="1"/>
    <col min="15625" max="15625" width="13.57421875" style="505" customWidth="1"/>
    <col min="15626" max="15629" width="9.140625" style="505" hidden="1" customWidth="1"/>
    <col min="15630" max="15630" width="5.28125" style="505" customWidth="1"/>
    <col min="15631" max="15636" width="9.140625" style="505" hidden="1" customWidth="1"/>
    <col min="15637" max="15872" width="9.140625" style="505" customWidth="1"/>
    <col min="15873" max="15873" width="5.57421875" style="505" customWidth="1"/>
    <col min="15874" max="15874" width="4.421875" style="505" customWidth="1"/>
    <col min="15875" max="15875" width="4.7109375" style="505" customWidth="1"/>
    <col min="15876" max="15876" width="12.7109375" style="505" customWidth="1"/>
    <col min="15877" max="15877" width="55.57421875" style="505" customWidth="1"/>
    <col min="15878" max="15878" width="4.7109375" style="505" customWidth="1"/>
    <col min="15879" max="15879" width="9.8515625" style="505" customWidth="1"/>
    <col min="15880" max="15880" width="9.7109375" style="505" customWidth="1"/>
    <col min="15881" max="15881" width="13.57421875" style="505" customWidth="1"/>
    <col min="15882" max="15885" width="9.140625" style="505" hidden="1" customWidth="1"/>
    <col min="15886" max="15886" width="5.28125" style="505" customWidth="1"/>
    <col min="15887" max="15892" width="9.140625" style="505" hidden="1" customWidth="1"/>
    <col min="15893" max="16128" width="9.140625" style="505" customWidth="1"/>
    <col min="16129" max="16129" width="5.57421875" style="505" customWidth="1"/>
    <col min="16130" max="16130" width="4.421875" style="505" customWidth="1"/>
    <col min="16131" max="16131" width="4.7109375" style="505" customWidth="1"/>
    <col min="16132" max="16132" width="12.7109375" style="505" customWidth="1"/>
    <col min="16133" max="16133" width="55.57421875" style="505" customWidth="1"/>
    <col min="16134" max="16134" width="4.7109375" style="505" customWidth="1"/>
    <col min="16135" max="16135" width="9.8515625" style="505" customWidth="1"/>
    <col min="16136" max="16136" width="9.7109375" style="505" customWidth="1"/>
    <col min="16137" max="16137" width="13.57421875" style="505" customWidth="1"/>
    <col min="16138" max="16141" width="9.140625" style="505" hidden="1" customWidth="1"/>
    <col min="16142" max="16142" width="5.28125" style="505" customWidth="1"/>
    <col min="16143" max="16148" width="9.140625" style="505" hidden="1" customWidth="1"/>
    <col min="16149" max="16384" width="9.140625" style="505" customWidth="1"/>
  </cols>
  <sheetData>
    <row r="1" spans="1:20" ht="18">
      <c r="A1" s="502" t="s">
        <v>3127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4"/>
      <c r="P1" s="504"/>
      <c r="Q1" s="503"/>
      <c r="R1" s="503"/>
      <c r="S1" s="503"/>
      <c r="T1" s="503"/>
    </row>
    <row r="2" spans="1:20" ht="15">
      <c r="A2" s="506" t="s">
        <v>111</v>
      </c>
      <c r="B2" s="507"/>
      <c r="C2" s="508" t="str">
        <f>'[4]Krycí list'!E5</f>
        <v>Prádelna v areálu nemocnice České Budějovice a.s</v>
      </c>
      <c r="D2" s="509"/>
      <c r="E2" s="509"/>
      <c r="F2" s="507"/>
      <c r="G2" s="507"/>
      <c r="H2" s="507"/>
      <c r="I2" s="507"/>
      <c r="J2" s="507"/>
      <c r="K2" s="507"/>
      <c r="L2" s="503"/>
      <c r="M2" s="503"/>
      <c r="N2" s="503"/>
      <c r="O2" s="504"/>
      <c r="P2" s="504"/>
      <c r="Q2" s="503"/>
      <c r="R2" s="503"/>
      <c r="S2" s="503"/>
      <c r="T2" s="503"/>
    </row>
    <row r="3" spans="1:20" ht="15">
      <c r="A3" s="506" t="s">
        <v>112</v>
      </c>
      <c r="B3" s="507"/>
      <c r="C3" s="508" t="str">
        <f>'[4]Krycí list'!E7</f>
        <v xml:space="preserve">Zpevněné plochy a terénní úpravy </v>
      </c>
      <c r="D3" s="509"/>
      <c r="E3" s="509"/>
      <c r="F3" s="507"/>
      <c r="G3" s="507"/>
      <c r="H3" s="507"/>
      <c r="I3" s="508"/>
      <c r="J3" s="509"/>
      <c r="K3" s="509"/>
      <c r="L3" s="503"/>
      <c r="M3" s="503"/>
      <c r="N3" s="503"/>
      <c r="O3" s="504"/>
      <c r="P3" s="504"/>
      <c r="Q3" s="503"/>
      <c r="R3" s="503"/>
      <c r="S3" s="503"/>
      <c r="T3" s="503"/>
    </row>
    <row r="4" spans="1:20" ht="15">
      <c r="A4" s="506" t="s">
        <v>113</v>
      </c>
      <c r="B4" s="507"/>
      <c r="C4" s="508" t="str">
        <f>'[4]Krycí list'!E9</f>
        <v xml:space="preserve"> </v>
      </c>
      <c r="D4" s="509"/>
      <c r="E4" s="509"/>
      <c r="F4" s="507"/>
      <c r="G4" s="507"/>
      <c r="H4" s="507"/>
      <c r="I4" s="508"/>
      <c r="J4" s="509"/>
      <c r="K4" s="509"/>
      <c r="L4" s="503"/>
      <c r="M4" s="503"/>
      <c r="N4" s="503"/>
      <c r="O4" s="504"/>
      <c r="P4" s="504"/>
      <c r="Q4" s="503"/>
      <c r="R4" s="503"/>
      <c r="S4" s="503"/>
      <c r="T4" s="503"/>
    </row>
    <row r="5" spans="1:20" ht="15">
      <c r="A5" s="507" t="s">
        <v>114</v>
      </c>
      <c r="B5" s="507"/>
      <c r="C5" s="508" t="str">
        <f>'[4]Krycí list'!P5</f>
        <v xml:space="preserve"> </v>
      </c>
      <c r="D5" s="509"/>
      <c r="E5" s="509"/>
      <c r="F5" s="507"/>
      <c r="G5" s="507"/>
      <c r="H5" s="507"/>
      <c r="I5" s="508"/>
      <c r="J5" s="509"/>
      <c r="K5" s="509"/>
      <c r="L5" s="503"/>
      <c r="M5" s="503"/>
      <c r="N5" s="503"/>
      <c r="O5" s="504"/>
      <c r="P5" s="504"/>
      <c r="Q5" s="503"/>
      <c r="R5" s="503"/>
      <c r="S5" s="503"/>
      <c r="T5" s="503"/>
    </row>
    <row r="6" spans="1:20" ht="6" customHeight="1">
      <c r="A6" s="507"/>
      <c r="B6" s="507"/>
      <c r="C6" s="508"/>
      <c r="D6" s="509"/>
      <c r="E6" s="509"/>
      <c r="F6" s="507"/>
      <c r="G6" s="507"/>
      <c r="H6" s="507"/>
      <c r="I6" s="508"/>
      <c r="J6" s="509"/>
      <c r="K6" s="509"/>
      <c r="L6" s="503"/>
      <c r="M6" s="503"/>
      <c r="N6" s="503"/>
      <c r="O6" s="504"/>
      <c r="P6" s="504"/>
      <c r="Q6" s="503"/>
      <c r="R6" s="503"/>
      <c r="S6" s="503"/>
      <c r="T6" s="503"/>
    </row>
    <row r="7" spans="1:20" ht="15">
      <c r="A7" s="507" t="s">
        <v>115</v>
      </c>
      <c r="B7" s="507"/>
      <c r="C7" s="508" t="str">
        <f>'[4]Krycí list'!E26</f>
        <v xml:space="preserve"> </v>
      </c>
      <c r="D7" s="509"/>
      <c r="E7" s="509"/>
      <c r="F7" s="507"/>
      <c r="G7" s="507"/>
      <c r="H7" s="507"/>
      <c r="I7" s="508"/>
      <c r="J7" s="509"/>
      <c r="K7" s="509"/>
      <c r="L7" s="503"/>
      <c r="M7" s="503"/>
      <c r="N7" s="503"/>
      <c r="O7" s="504"/>
      <c r="P7" s="504"/>
      <c r="Q7" s="503"/>
      <c r="R7" s="503"/>
      <c r="S7" s="503"/>
      <c r="T7" s="503"/>
    </row>
    <row r="8" spans="1:20" ht="15">
      <c r="A8" s="507" t="s">
        <v>116</v>
      </c>
      <c r="B8" s="507"/>
      <c r="C8" s="508" t="str">
        <f>'[4]Krycí list'!E28</f>
        <v xml:space="preserve"> </v>
      </c>
      <c r="D8" s="509"/>
      <c r="E8" s="509"/>
      <c r="F8" s="507"/>
      <c r="G8" s="507"/>
      <c r="H8" s="507"/>
      <c r="I8" s="508"/>
      <c r="J8" s="509"/>
      <c r="K8" s="509"/>
      <c r="L8" s="503"/>
      <c r="M8" s="503"/>
      <c r="N8" s="503"/>
      <c r="O8" s="504"/>
      <c r="P8" s="504"/>
      <c r="Q8" s="503"/>
      <c r="R8" s="503"/>
      <c r="S8" s="503"/>
      <c r="T8" s="503"/>
    </row>
    <row r="9" spans="1:20" ht="15">
      <c r="A9" s="507" t="s">
        <v>117</v>
      </c>
      <c r="B9" s="507"/>
      <c r="C9" s="508" t="s">
        <v>2715</v>
      </c>
      <c r="D9" s="509"/>
      <c r="E9" s="509"/>
      <c r="F9" s="507"/>
      <c r="G9" s="507"/>
      <c r="H9" s="507"/>
      <c r="I9" s="508"/>
      <c r="J9" s="509"/>
      <c r="K9" s="509"/>
      <c r="L9" s="503"/>
      <c r="M9" s="503"/>
      <c r="N9" s="503"/>
      <c r="O9" s="504"/>
      <c r="P9" s="504"/>
      <c r="Q9" s="503"/>
      <c r="R9" s="503"/>
      <c r="S9" s="503"/>
      <c r="T9" s="503"/>
    </row>
    <row r="10" spans="1:20" ht="5.25" customHeight="1">
      <c r="A10" s="503"/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3"/>
      <c r="O10" s="504"/>
      <c r="P10" s="504"/>
      <c r="Q10" s="503"/>
      <c r="R10" s="503"/>
      <c r="S10" s="503"/>
      <c r="T10" s="503"/>
    </row>
    <row r="11" spans="1:21" ht="22.5">
      <c r="A11" s="510" t="s">
        <v>118</v>
      </c>
      <c r="B11" s="511" t="s">
        <v>119</v>
      </c>
      <c r="C11" s="511" t="s">
        <v>120</v>
      </c>
      <c r="D11" s="511" t="s">
        <v>121</v>
      </c>
      <c r="E11" s="511" t="s">
        <v>2</v>
      </c>
      <c r="F11" s="511" t="s">
        <v>3</v>
      </c>
      <c r="G11" s="511" t="s">
        <v>122</v>
      </c>
      <c r="H11" s="511" t="s">
        <v>123</v>
      </c>
      <c r="I11" s="511" t="s">
        <v>124</v>
      </c>
      <c r="J11" s="511" t="s">
        <v>5</v>
      </c>
      <c r="K11" s="511" t="s">
        <v>125</v>
      </c>
      <c r="L11" s="511" t="s">
        <v>126</v>
      </c>
      <c r="M11" s="511" t="s">
        <v>127</v>
      </c>
      <c r="N11" s="511" t="s">
        <v>6</v>
      </c>
      <c r="O11" s="512" t="s">
        <v>128</v>
      </c>
      <c r="P11" s="513" t="s">
        <v>129</v>
      </c>
      <c r="Q11" s="511"/>
      <c r="R11" s="511"/>
      <c r="S11" s="511"/>
      <c r="T11" s="514" t="s">
        <v>130</v>
      </c>
      <c r="U11" s="515"/>
    </row>
    <row r="12" spans="1:21" ht="15">
      <c r="A12" s="516">
        <v>1</v>
      </c>
      <c r="B12" s="517">
        <v>2</v>
      </c>
      <c r="C12" s="517">
        <v>3</v>
      </c>
      <c r="D12" s="517">
        <v>4</v>
      </c>
      <c r="E12" s="517">
        <v>5</v>
      </c>
      <c r="F12" s="517">
        <v>6</v>
      </c>
      <c r="G12" s="517">
        <v>7</v>
      </c>
      <c r="H12" s="517"/>
      <c r="I12" s="517">
        <v>9</v>
      </c>
      <c r="J12" s="517"/>
      <c r="K12" s="517"/>
      <c r="L12" s="517"/>
      <c r="M12" s="517"/>
      <c r="N12" s="517">
        <v>10</v>
      </c>
      <c r="O12" s="518">
        <v>11</v>
      </c>
      <c r="P12" s="519">
        <v>12</v>
      </c>
      <c r="Q12" s="517"/>
      <c r="R12" s="517"/>
      <c r="S12" s="517"/>
      <c r="T12" s="520">
        <v>11</v>
      </c>
      <c r="U12" s="515"/>
    </row>
    <row r="13" spans="1:20" ht="4.5" customHeight="1">
      <c r="A13" s="503"/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21"/>
      <c r="O13" s="522"/>
      <c r="P13" s="523"/>
      <c r="Q13" s="521"/>
      <c r="R13" s="521"/>
      <c r="S13" s="521"/>
      <c r="T13" s="521"/>
    </row>
    <row r="14" spans="1:16" s="528" customFormat="1" ht="11.25" customHeight="1">
      <c r="A14" s="524"/>
      <c r="B14" s="525" t="s">
        <v>131</v>
      </c>
      <c r="C14" s="524"/>
      <c r="D14" s="524" t="s">
        <v>132</v>
      </c>
      <c r="E14" s="524" t="s">
        <v>133</v>
      </c>
      <c r="F14" s="524"/>
      <c r="G14" s="524"/>
      <c r="H14" s="524"/>
      <c r="I14" s="526">
        <f>I15+I77+I84+I107+I163+I167+I209+I244</f>
        <v>0</v>
      </c>
      <c r="J14" s="524"/>
      <c r="K14" s="527">
        <f>K15+K77+K84+K107+K163+K167+K209+K244</f>
        <v>870.1641960999999</v>
      </c>
      <c r="L14" s="524"/>
      <c r="M14" s="527">
        <f>M15+M77+M84+M107+M163+M167+M209+M244</f>
        <v>364.144</v>
      </c>
      <c r="N14" s="524"/>
      <c r="P14" s="528" t="s">
        <v>134</v>
      </c>
    </row>
    <row r="15" spans="2:16" s="529" customFormat="1" ht="11.25" customHeight="1">
      <c r="B15" s="530" t="s">
        <v>131</v>
      </c>
      <c r="D15" s="529" t="s">
        <v>137</v>
      </c>
      <c r="E15" s="529" t="s">
        <v>598</v>
      </c>
      <c r="I15" s="531">
        <f>SUM(I16:I76)</f>
        <v>0</v>
      </c>
      <c r="K15" s="532">
        <f>SUM(K16:K76)</f>
        <v>0.054335</v>
      </c>
      <c r="M15" s="532">
        <f>SUM(M16:M76)</f>
        <v>0</v>
      </c>
      <c r="P15" s="529" t="s">
        <v>137</v>
      </c>
    </row>
    <row r="16" spans="1:16" s="541" customFormat="1" ht="11.25" customHeight="1">
      <c r="A16" s="533">
        <v>1</v>
      </c>
      <c r="B16" s="533" t="s">
        <v>138</v>
      </c>
      <c r="C16" s="533" t="s">
        <v>9</v>
      </c>
      <c r="D16" s="534" t="s">
        <v>599</v>
      </c>
      <c r="E16" s="535" t="s">
        <v>600</v>
      </c>
      <c r="F16" s="533" t="s">
        <v>16</v>
      </c>
      <c r="G16" s="536">
        <v>42.8</v>
      </c>
      <c r="H16" s="570"/>
      <c r="I16" s="537">
        <f>ROUND(G16*H16,2)</f>
        <v>0</v>
      </c>
      <c r="J16" s="538">
        <v>0</v>
      </c>
      <c r="K16" s="536">
        <f>G16*J16</f>
        <v>0</v>
      </c>
      <c r="L16" s="538">
        <v>0</v>
      </c>
      <c r="M16" s="536">
        <f>G16*L16</f>
        <v>0</v>
      </c>
      <c r="N16" s="539">
        <v>21</v>
      </c>
      <c r="O16" s="540">
        <v>4</v>
      </c>
      <c r="P16" s="541" t="s">
        <v>140</v>
      </c>
    </row>
    <row r="17" spans="1:19" s="546" customFormat="1" ht="11.25" customHeight="1">
      <c r="A17" s="542"/>
      <c r="B17" s="542"/>
      <c r="C17" s="542"/>
      <c r="D17" s="546" t="s">
        <v>515</v>
      </c>
      <c r="E17" s="547" t="s">
        <v>2716</v>
      </c>
      <c r="G17" s="548">
        <v>42.8</v>
      </c>
      <c r="P17" s="546">
        <v>2</v>
      </c>
      <c r="Q17" s="546" t="s">
        <v>134</v>
      </c>
      <c r="R17" s="546" t="s">
        <v>516</v>
      </c>
      <c r="S17" s="546" t="s">
        <v>134</v>
      </c>
    </row>
    <row r="18" spans="1:19" s="549" customFormat="1" ht="11.25" customHeight="1">
      <c r="A18" s="542"/>
      <c r="B18" s="542"/>
      <c r="C18" s="542"/>
      <c r="D18" s="549" t="s">
        <v>515</v>
      </c>
      <c r="E18" s="550" t="s">
        <v>517</v>
      </c>
      <c r="G18" s="551">
        <v>42.8</v>
      </c>
      <c r="P18" s="549">
        <v>2</v>
      </c>
      <c r="Q18" s="549" t="s">
        <v>134</v>
      </c>
      <c r="R18" s="549" t="s">
        <v>516</v>
      </c>
      <c r="S18" s="549" t="s">
        <v>137</v>
      </c>
    </row>
    <row r="19" spans="1:16" s="541" customFormat="1" ht="11.25" customHeight="1">
      <c r="A19" s="533">
        <v>2</v>
      </c>
      <c r="B19" s="533" t="s">
        <v>138</v>
      </c>
      <c r="C19" s="533" t="s">
        <v>9</v>
      </c>
      <c r="D19" s="534" t="s">
        <v>2717</v>
      </c>
      <c r="E19" s="535" t="s">
        <v>2718</v>
      </c>
      <c r="F19" s="533" t="s">
        <v>16</v>
      </c>
      <c r="G19" s="536">
        <v>133.46</v>
      </c>
      <c r="H19" s="570"/>
      <c r="I19" s="537">
        <f>ROUND(G19*H19,2)</f>
        <v>0</v>
      </c>
      <c r="J19" s="538">
        <v>0</v>
      </c>
      <c r="K19" s="536">
        <f>G19*J19</f>
        <v>0</v>
      </c>
      <c r="L19" s="538">
        <v>0</v>
      </c>
      <c r="M19" s="536">
        <f>G19*L19</f>
        <v>0</v>
      </c>
      <c r="N19" s="539">
        <v>21</v>
      </c>
      <c r="O19" s="540">
        <v>4</v>
      </c>
      <c r="P19" s="541" t="s">
        <v>140</v>
      </c>
    </row>
    <row r="20" spans="1:19" s="543" customFormat="1" ht="11.25" customHeight="1">
      <c r="A20" s="542"/>
      <c r="B20" s="542"/>
      <c r="C20" s="542"/>
      <c r="D20" s="543" t="s">
        <v>515</v>
      </c>
      <c r="E20" s="544" t="s">
        <v>2719</v>
      </c>
      <c r="G20" s="545">
        <v>0</v>
      </c>
      <c r="P20" s="543">
        <v>2</v>
      </c>
      <c r="Q20" s="543" t="s">
        <v>134</v>
      </c>
      <c r="R20" s="543" t="s">
        <v>516</v>
      </c>
      <c r="S20" s="543" t="s">
        <v>134</v>
      </c>
    </row>
    <row r="21" spans="1:19" s="546" customFormat="1" ht="11.25" customHeight="1">
      <c r="A21" s="542"/>
      <c r="B21" s="542"/>
      <c r="C21" s="542"/>
      <c r="D21" s="546" t="s">
        <v>515</v>
      </c>
      <c r="E21" s="547" t="s">
        <v>2720</v>
      </c>
      <c r="G21" s="548">
        <v>133.46</v>
      </c>
      <c r="P21" s="546">
        <v>2</v>
      </c>
      <c r="Q21" s="546" t="s">
        <v>134</v>
      </c>
      <c r="R21" s="546" t="s">
        <v>516</v>
      </c>
      <c r="S21" s="546" t="s">
        <v>134</v>
      </c>
    </row>
    <row r="22" spans="1:19" s="549" customFormat="1" ht="11.25" customHeight="1">
      <c r="A22" s="542"/>
      <c r="B22" s="542"/>
      <c r="C22" s="542"/>
      <c r="D22" s="549" t="s">
        <v>515</v>
      </c>
      <c r="E22" s="550" t="s">
        <v>517</v>
      </c>
      <c r="G22" s="551">
        <v>133.46</v>
      </c>
      <c r="P22" s="549">
        <v>2</v>
      </c>
      <c r="Q22" s="549" t="s">
        <v>134</v>
      </c>
      <c r="R22" s="549" t="s">
        <v>516</v>
      </c>
      <c r="S22" s="549" t="s">
        <v>137</v>
      </c>
    </row>
    <row r="23" spans="1:16" s="541" customFormat="1" ht="11.25" customHeight="1">
      <c r="A23" s="533">
        <v>3</v>
      </c>
      <c r="B23" s="533" t="s">
        <v>138</v>
      </c>
      <c r="C23" s="533" t="s">
        <v>9</v>
      </c>
      <c r="D23" s="534" t="s">
        <v>2721</v>
      </c>
      <c r="E23" s="535" t="s">
        <v>2722</v>
      </c>
      <c r="F23" s="533" t="s">
        <v>16</v>
      </c>
      <c r="G23" s="536">
        <v>42.8</v>
      </c>
      <c r="H23" s="570"/>
      <c r="I23" s="537">
        <f>ROUND(G23*H23,2)</f>
        <v>0</v>
      </c>
      <c r="J23" s="538">
        <v>0</v>
      </c>
      <c r="K23" s="536">
        <f>G23*J23</f>
        <v>0</v>
      </c>
      <c r="L23" s="538">
        <v>0</v>
      </c>
      <c r="M23" s="536">
        <f>G23*L23</f>
        <v>0</v>
      </c>
      <c r="N23" s="539">
        <v>21</v>
      </c>
      <c r="O23" s="540">
        <v>4</v>
      </c>
      <c r="P23" s="541" t="s">
        <v>140</v>
      </c>
    </row>
    <row r="24" spans="1:16" s="541" customFormat="1" ht="11.25" customHeight="1">
      <c r="A24" s="533">
        <v>4</v>
      </c>
      <c r="B24" s="533" t="s">
        <v>138</v>
      </c>
      <c r="C24" s="533" t="s">
        <v>9</v>
      </c>
      <c r="D24" s="534" t="s">
        <v>1729</v>
      </c>
      <c r="E24" s="535" t="s">
        <v>1730</v>
      </c>
      <c r="F24" s="533" t="s">
        <v>16</v>
      </c>
      <c r="G24" s="536">
        <v>90.66</v>
      </c>
      <c r="H24" s="570"/>
      <c r="I24" s="537">
        <f>ROUND(G24*H24,2)</f>
        <v>0</v>
      </c>
      <c r="J24" s="538">
        <v>0</v>
      </c>
      <c r="K24" s="536">
        <f>G24*J24</f>
        <v>0</v>
      </c>
      <c r="L24" s="538">
        <v>0</v>
      </c>
      <c r="M24" s="536">
        <f>G24*L24</f>
        <v>0</v>
      </c>
      <c r="N24" s="539">
        <v>21</v>
      </c>
      <c r="O24" s="540">
        <v>4</v>
      </c>
      <c r="P24" s="541" t="s">
        <v>140</v>
      </c>
    </row>
    <row r="25" spans="1:19" s="543" customFormat="1" ht="11.25" customHeight="1">
      <c r="A25" s="542"/>
      <c r="B25" s="542"/>
      <c r="C25" s="542"/>
      <c r="D25" s="543" t="s">
        <v>515</v>
      </c>
      <c r="E25" s="544" t="s">
        <v>2723</v>
      </c>
      <c r="G25" s="545">
        <v>0</v>
      </c>
      <c r="P25" s="543">
        <v>2</v>
      </c>
      <c r="Q25" s="543" t="s">
        <v>134</v>
      </c>
      <c r="R25" s="543" t="s">
        <v>516</v>
      </c>
      <c r="S25" s="543" t="s">
        <v>134</v>
      </c>
    </row>
    <row r="26" spans="1:19" s="546" customFormat="1" ht="11.25" customHeight="1">
      <c r="A26" s="542"/>
      <c r="B26" s="542"/>
      <c r="C26" s="542"/>
      <c r="D26" s="546" t="s">
        <v>515</v>
      </c>
      <c r="E26" s="547" t="s">
        <v>2724</v>
      </c>
      <c r="G26" s="548">
        <v>133.46</v>
      </c>
      <c r="P26" s="546">
        <v>2</v>
      </c>
      <c r="Q26" s="546" t="s">
        <v>134</v>
      </c>
      <c r="R26" s="546" t="s">
        <v>516</v>
      </c>
      <c r="S26" s="546" t="s">
        <v>134</v>
      </c>
    </row>
    <row r="27" spans="1:19" s="546" customFormat="1" ht="11.25" customHeight="1">
      <c r="A27" s="542"/>
      <c r="B27" s="542"/>
      <c r="C27" s="542"/>
      <c r="D27" s="546" t="s">
        <v>515</v>
      </c>
      <c r="E27" s="547" t="s">
        <v>2725</v>
      </c>
      <c r="G27" s="548">
        <v>-42.8</v>
      </c>
      <c r="P27" s="546">
        <v>2</v>
      </c>
      <c r="Q27" s="546" t="s">
        <v>134</v>
      </c>
      <c r="R27" s="546" t="s">
        <v>516</v>
      </c>
      <c r="S27" s="546" t="s">
        <v>134</v>
      </c>
    </row>
    <row r="28" spans="1:19" s="549" customFormat="1" ht="11.25" customHeight="1">
      <c r="A28" s="542"/>
      <c r="B28" s="542"/>
      <c r="C28" s="542"/>
      <c r="D28" s="549" t="s">
        <v>515</v>
      </c>
      <c r="E28" s="550" t="s">
        <v>517</v>
      </c>
      <c r="G28" s="551">
        <v>90.66</v>
      </c>
      <c r="P28" s="549">
        <v>2</v>
      </c>
      <c r="Q28" s="549" t="s">
        <v>134</v>
      </c>
      <c r="R28" s="549" t="s">
        <v>516</v>
      </c>
      <c r="S28" s="549" t="s">
        <v>137</v>
      </c>
    </row>
    <row r="29" spans="1:16" s="541" customFormat="1" ht="22.5" customHeight="1">
      <c r="A29" s="533">
        <v>5</v>
      </c>
      <c r="B29" s="533" t="s">
        <v>138</v>
      </c>
      <c r="C29" s="533" t="s">
        <v>9</v>
      </c>
      <c r="D29" s="534" t="s">
        <v>2726</v>
      </c>
      <c r="E29" s="535" t="s">
        <v>2727</v>
      </c>
      <c r="F29" s="533" t="s">
        <v>10</v>
      </c>
      <c r="G29" s="536">
        <v>1334.6</v>
      </c>
      <c r="H29" s="570"/>
      <c r="I29" s="537">
        <f>ROUND(G29*H29,2)</f>
        <v>0</v>
      </c>
      <c r="J29" s="538">
        <v>0</v>
      </c>
      <c r="K29" s="536">
        <f>G29*J29</f>
        <v>0</v>
      </c>
      <c r="L29" s="538">
        <v>0</v>
      </c>
      <c r="M29" s="536">
        <f>G29*L29</f>
        <v>0</v>
      </c>
      <c r="N29" s="539">
        <v>21</v>
      </c>
      <c r="O29" s="540">
        <v>4</v>
      </c>
      <c r="P29" s="541" t="s">
        <v>140</v>
      </c>
    </row>
    <row r="30" spans="1:19" s="543" customFormat="1" ht="11.25" customHeight="1">
      <c r="A30" s="542"/>
      <c r="B30" s="542"/>
      <c r="C30" s="542"/>
      <c r="D30" s="543" t="s">
        <v>515</v>
      </c>
      <c r="E30" s="544" t="s">
        <v>617</v>
      </c>
      <c r="G30" s="545">
        <v>0</v>
      </c>
      <c r="P30" s="543">
        <v>2</v>
      </c>
      <c r="Q30" s="543" t="s">
        <v>134</v>
      </c>
      <c r="R30" s="543" t="s">
        <v>516</v>
      </c>
      <c r="S30" s="543" t="s">
        <v>134</v>
      </c>
    </row>
    <row r="31" spans="1:19" s="546" customFormat="1" ht="11.25" customHeight="1">
      <c r="A31" s="542"/>
      <c r="B31" s="542"/>
      <c r="C31" s="542"/>
      <c r="D31" s="546" t="s">
        <v>515</v>
      </c>
      <c r="E31" s="547" t="s">
        <v>2728</v>
      </c>
      <c r="G31" s="548">
        <v>1334.6</v>
      </c>
      <c r="P31" s="546">
        <v>2</v>
      </c>
      <c r="Q31" s="546" t="s">
        <v>134</v>
      </c>
      <c r="R31" s="546" t="s">
        <v>516</v>
      </c>
      <c r="S31" s="546" t="s">
        <v>134</v>
      </c>
    </row>
    <row r="32" spans="1:19" s="549" customFormat="1" ht="11.25" customHeight="1">
      <c r="A32" s="542"/>
      <c r="B32" s="542"/>
      <c r="C32" s="542"/>
      <c r="D32" s="549" t="s">
        <v>515</v>
      </c>
      <c r="E32" s="550" t="s">
        <v>517</v>
      </c>
      <c r="G32" s="551">
        <v>1334.6</v>
      </c>
      <c r="P32" s="549">
        <v>2</v>
      </c>
      <c r="Q32" s="549" t="s">
        <v>134</v>
      </c>
      <c r="R32" s="549" t="s">
        <v>516</v>
      </c>
      <c r="S32" s="549" t="s">
        <v>137</v>
      </c>
    </row>
    <row r="33" spans="1:16" s="541" customFormat="1" ht="22.5" customHeight="1">
      <c r="A33" s="533">
        <v>6</v>
      </c>
      <c r="B33" s="533" t="s">
        <v>138</v>
      </c>
      <c r="C33" s="533" t="s">
        <v>601</v>
      </c>
      <c r="D33" s="534" t="s">
        <v>602</v>
      </c>
      <c r="E33" s="535" t="s">
        <v>603</v>
      </c>
      <c r="F33" s="533" t="s">
        <v>10</v>
      </c>
      <c r="G33" s="536">
        <v>1811.17</v>
      </c>
      <c r="H33" s="570"/>
      <c r="I33" s="537">
        <f>ROUND(G33*H33,2)</f>
        <v>0</v>
      </c>
      <c r="J33" s="538">
        <v>0</v>
      </c>
      <c r="K33" s="536">
        <f>G33*J33</f>
        <v>0</v>
      </c>
      <c r="L33" s="538">
        <v>0</v>
      </c>
      <c r="M33" s="536">
        <f>G33*L33</f>
        <v>0</v>
      </c>
      <c r="N33" s="539">
        <v>21</v>
      </c>
      <c r="O33" s="540">
        <v>4</v>
      </c>
      <c r="P33" s="541" t="s">
        <v>140</v>
      </c>
    </row>
    <row r="34" spans="1:19" s="546" customFormat="1" ht="11.25" customHeight="1">
      <c r="A34" s="542"/>
      <c r="B34" s="542"/>
      <c r="C34" s="542"/>
      <c r="D34" s="546" t="s">
        <v>515</v>
      </c>
      <c r="E34" s="547" t="s">
        <v>2729</v>
      </c>
      <c r="G34" s="548">
        <v>1334.17</v>
      </c>
      <c r="P34" s="546">
        <v>2</v>
      </c>
      <c r="Q34" s="546" t="s">
        <v>134</v>
      </c>
      <c r="R34" s="546" t="s">
        <v>516</v>
      </c>
      <c r="S34" s="546" t="s">
        <v>134</v>
      </c>
    </row>
    <row r="35" spans="1:19" s="543" customFormat="1" ht="11.25" customHeight="1">
      <c r="A35" s="542"/>
      <c r="B35" s="542"/>
      <c r="C35" s="542"/>
      <c r="D35" s="543" t="s">
        <v>515</v>
      </c>
      <c r="E35" s="544" t="s">
        <v>2730</v>
      </c>
      <c r="G35" s="545">
        <v>0</v>
      </c>
      <c r="P35" s="543">
        <v>2</v>
      </c>
      <c r="Q35" s="543" t="s">
        <v>134</v>
      </c>
      <c r="R35" s="543" t="s">
        <v>516</v>
      </c>
      <c r="S35" s="543" t="s">
        <v>134</v>
      </c>
    </row>
    <row r="36" spans="1:19" s="546" customFormat="1" ht="11.25" customHeight="1">
      <c r="A36" s="542"/>
      <c r="B36" s="542"/>
      <c r="C36" s="542"/>
      <c r="D36" s="546" t="s">
        <v>515</v>
      </c>
      <c r="E36" s="547" t="s">
        <v>2731</v>
      </c>
      <c r="G36" s="548">
        <v>477</v>
      </c>
      <c r="P36" s="546">
        <v>2</v>
      </c>
      <c r="Q36" s="546" t="s">
        <v>134</v>
      </c>
      <c r="R36" s="546" t="s">
        <v>516</v>
      </c>
      <c r="S36" s="546" t="s">
        <v>134</v>
      </c>
    </row>
    <row r="37" spans="1:19" s="549" customFormat="1" ht="11.25" customHeight="1">
      <c r="A37" s="542"/>
      <c r="B37" s="542"/>
      <c r="C37" s="542"/>
      <c r="D37" s="549" t="s">
        <v>515</v>
      </c>
      <c r="E37" s="550" t="s">
        <v>517</v>
      </c>
      <c r="G37" s="551">
        <v>1811.17</v>
      </c>
      <c r="P37" s="549">
        <v>2</v>
      </c>
      <c r="Q37" s="549" t="s">
        <v>134</v>
      </c>
      <c r="R37" s="549" t="s">
        <v>516</v>
      </c>
      <c r="S37" s="549" t="s">
        <v>137</v>
      </c>
    </row>
    <row r="38" spans="1:16" s="563" customFormat="1" ht="11.25" customHeight="1">
      <c r="A38" s="555">
        <v>7</v>
      </c>
      <c r="B38" s="555" t="s">
        <v>141</v>
      </c>
      <c r="C38" s="555" t="s">
        <v>142</v>
      </c>
      <c r="D38" s="556" t="s">
        <v>604</v>
      </c>
      <c r="E38" s="557" t="s">
        <v>605</v>
      </c>
      <c r="F38" s="555" t="s">
        <v>71</v>
      </c>
      <c r="G38" s="558">
        <v>54.335</v>
      </c>
      <c r="H38" s="571"/>
      <c r="I38" s="559">
        <f>ROUND(G38*H38,2)</f>
        <v>0</v>
      </c>
      <c r="J38" s="560">
        <v>0.001</v>
      </c>
      <c r="K38" s="558">
        <f>G38*J38</f>
        <v>0.054335</v>
      </c>
      <c r="L38" s="560">
        <v>0</v>
      </c>
      <c r="M38" s="558">
        <f>G38*L38</f>
        <v>0</v>
      </c>
      <c r="N38" s="561">
        <v>21</v>
      </c>
      <c r="O38" s="562">
        <v>8</v>
      </c>
      <c r="P38" s="563" t="s">
        <v>140</v>
      </c>
    </row>
    <row r="39" spans="1:19" s="543" customFormat="1" ht="11.25" customHeight="1">
      <c r="A39" s="542"/>
      <c r="B39" s="542"/>
      <c r="C39" s="542"/>
      <c r="D39" s="543" t="s">
        <v>515</v>
      </c>
      <c r="E39" s="544" t="s">
        <v>2732</v>
      </c>
      <c r="G39" s="545">
        <v>0</v>
      </c>
      <c r="P39" s="543">
        <v>2</v>
      </c>
      <c r="Q39" s="543" t="s">
        <v>134</v>
      </c>
      <c r="R39" s="543" t="s">
        <v>516</v>
      </c>
      <c r="S39" s="543" t="s">
        <v>134</v>
      </c>
    </row>
    <row r="40" spans="1:19" s="546" customFormat="1" ht="11.25" customHeight="1">
      <c r="A40" s="542"/>
      <c r="B40" s="542"/>
      <c r="C40" s="542"/>
      <c r="D40" s="546" t="s">
        <v>515</v>
      </c>
      <c r="E40" s="547" t="s">
        <v>2733</v>
      </c>
      <c r="G40" s="548">
        <v>40.025</v>
      </c>
      <c r="P40" s="546">
        <v>2</v>
      </c>
      <c r="Q40" s="546" t="s">
        <v>134</v>
      </c>
      <c r="R40" s="546" t="s">
        <v>516</v>
      </c>
      <c r="S40" s="546" t="s">
        <v>134</v>
      </c>
    </row>
    <row r="41" spans="1:19" s="543" customFormat="1" ht="11.25" customHeight="1">
      <c r="A41" s="542"/>
      <c r="B41" s="542"/>
      <c r="C41" s="542"/>
      <c r="D41" s="543" t="s">
        <v>515</v>
      </c>
      <c r="E41" s="544" t="s">
        <v>2730</v>
      </c>
      <c r="G41" s="545">
        <v>0</v>
      </c>
      <c r="P41" s="543">
        <v>2</v>
      </c>
      <c r="Q41" s="543" t="s">
        <v>134</v>
      </c>
      <c r="R41" s="543" t="s">
        <v>516</v>
      </c>
      <c r="S41" s="543" t="s">
        <v>134</v>
      </c>
    </row>
    <row r="42" spans="1:19" s="546" customFormat="1" ht="11.25" customHeight="1">
      <c r="A42" s="542"/>
      <c r="B42" s="542"/>
      <c r="C42" s="542"/>
      <c r="D42" s="546" t="s">
        <v>515</v>
      </c>
      <c r="E42" s="547" t="s">
        <v>2734</v>
      </c>
      <c r="G42" s="548">
        <v>14.31</v>
      </c>
      <c r="P42" s="546">
        <v>2</v>
      </c>
      <c r="Q42" s="546" t="s">
        <v>134</v>
      </c>
      <c r="R42" s="546" t="s">
        <v>516</v>
      </c>
      <c r="S42" s="546" t="s">
        <v>134</v>
      </c>
    </row>
    <row r="43" spans="1:19" s="549" customFormat="1" ht="11.25" customHeight="1">
      <c r="A43" s="542"/>
      <c r="B43" s="542"/>
      <c r="C43" s="542"/>
      <c r="D43" s="549" t="s">
        <v>515</v>
      </c>
      <c r="E43" s="550" t="s">
        <v>517</v>
      </c>
      <c r="G43" s="551">
        <v>54.335</v>
      </c>
      <c r="P43" s="549">
        <v>2</v>
      </c>
      <c r="Q43" s="549" t="s">
        <v>134</v>
      </c>
      <c r="R43" s="549" t="s">
        <v>516</v>
      </c>
      <c r="S43" s="549" t="s">
        <v>137</v>
      </c>
    </row>
    <row r="44" spans="1:16" s="541" customFormat="1" ht="11.25" customHeight="1">
      <c r="A44" s="533">
        <v>8</v>
      </c>
      <c r="B44" s="533" t="s">
        <v>138</v>
      </c>
      <c r="C44" s="533" t="s">
        <v>9</v>
      </c>
      <c r="D44" s="534" t="s">
        <v>609</v>
      </c>
      <c r="E44" s="535" t="s">
        <v>610</v>
      </c>
      <c r="F44" s="533" t="s">
        <v>10</v>
      </c>
      <c r="G44" s="536">
        <v>1334</v>
      </c>
      <c r="H44" s="570"/>
      <c r="I44" s="537">
        <f>ROUND(G44*H44,2)</f>
        <v>0</v>
      </c>
      <c r="J44" s="538">
        <v>0</v>
      </c>
      <c r="K44" s="536">
        <f>G44*J44</f>
        <v>0</v>
      </c>
      <c r="L44" s="538">
        <v>0</v>
      </c>
      <c r="M44" s="536">
        <f>G44*L44</f>
        <v>0</v>
      </c>
      <c r="N44" s="539">
        <v>21</v>
      </c>
      <c r="O44" s="540">
        <v>4</v>
      </c>
      <c r="P44" s="541" t="s">
        <v>140</v>
      </c>
    </row>
    <row r="45" spans="1:19" s="546" customFormat="1" ht="11.25" customHeight="1">
      <c r="A45" s="542"/>
      <c r="B45" s="542"/>
      <c r="C45" s="542"/>
      <c r="D45" s="546" t="s">
        <v>515</v>
      </c>
      <c r="E45" s="547" t="s">
        <v>2735</v>
      </c>
      <c r="G45" s="548">
        <v>1334</v>
      </c>
      <c r="P45" s="546">
        <v>2</v>
      </c>
      <c r="Q45" s="546" t="s">
        <v>134</v>
      </c>
      <c r="R45" s="546" t="s">
        <v>516</v>
      </c>
      <c r="S45" s="546" t="s">
        <v>134</v>
      </c>
    </row>
    <row r="46" spans="1:19" s="549" customFormat="1" ht="11.25" customHeight="1">
      <c r="A46" s="542"/>
      <c r="B46" s="542"/>
      <c r="C46" s="542"/>
      <c r="D46" s="549" t="s">
        <v>515</v>
      </c>
      <c r="E46" s="550" t="s">
        <v>517</v>
      </c>
      <c r="G46" s="551">
        <v>1334</v>
      </c>
      <c r="P46" s="549">
        <v>2</v>
      </c>
      <c r="Q46" s="549" t="s">
        <v>134</v>
      </c>
      <c r="R46" s="549" t="s">
        <v>516</v>
      </c>
      <c r="S46" s="549" t="s">
        <v>137</v>
      </c>
    </row>
    <row r="47" spans="1:16" s="541" customFormat="1" ht="11.25" customHeight="1">
      <c r="A47" s="533">
        <v>9</v>
      </c>
      <c r="B47" s="533" t="s">
        <v>138</v>
      </c>
      <c r="C47" s="533" t="s">
        <v>9</v>
      </c>
      <c r="D47" s="534" t="s">
        <v>611</v>
      </c>
      <c r="E47" s="535" t="s">
        <v>612</v>
      </c>
      <c r="F47" s="533" t="s">
        <v>10</v>
      </c>
      <c r="G47" s="536">
        <v>596.99</v>
      </c>
      <c r="H47" s="570"/>
      <c r="I47" s="537">
        <f>ROUND(G47*H47,2)</f>
        <v>0</v>
      </c>
      <c r="J47" s="538">
        <v>0</v>
      </c>
      <c r="K47" s="536">
        <f>G47*J47</f>
        <v>0</v>
      </c>
      <c r="L47" s="538">
        <v>0</v>
      </c>
      <c r="M47" s="536">
        <f>G47*L47</f>
        <v>0</v>
      </c>
      <c r="N47" s="539">
        <v>21</v>
      </c>
      <c r="O47" s="540">
        <v>4</v>
      </c>
      <c r="P47" s="541" t="s">
        <v>140</v>
      </c>
    </row>
    <row r="48" spans="1:19" s="543" customFormat="1" ht="11.25" customHeight="1">
      <c r="A48" s="542"/>
      <c r="B48" s="542"/>
      <c r="C48" s="542"/>
      <c r="D48" s="543" t="s">
        <v>515</v>
      </c>
      <c r="E48" s="544" t="s">
        <v>2736</v>
      </c>
      <c r="G48" s="545">
        <v>0</v>
      </c>
      <c r="P48" s="543">
        <v>2</v>
      </c>
      <c r="Q48" s="543" t="s">
        <v>134</v>
      </c>
      <c r="R48" s="543" t="s">
        <v>516</v>
      </c>
      <c r="S48" s="543" t="s">
        <v>134</v>
      </c>
    </row>
    <row r="49" spans="1:19" s="546" customFormat="1" ht="11.25" customHeight="1">
      <c r="A49" s="542"/>
      <c r="B49" s="542"/>
      <c r="C49" s="542"/>
      <c r="D49" s="546" t="s">
        <v>515</v>
      </c>
      <c r="E49" s="547" t="s">
        <v>2737</v>
      </c>
      <c r="G49" s="548">
        <v>596.99</v>
      </c>
      <c r="P49" s="546">
        <v>2</v>
      </c>
      <c r="Q49" s="546" t="s">
        <v>134</v>
      </c>
      <c r="R49" s="546" t="s">
        <v>516</v>
      </c>
      <c r="S49" s="546" t="s">
        <v>134</v>
      </c>
    </row>
    <row r="50" spans="1:19" s="549" customFormat="1" ht="11.25" customHeight="1">
      <c r="A50" s="542"/>
      <c r="B50" s="542"/>
      <c r="C50" s="542"/>
      <c r="D50" s="549" t="s">
        <v>515</v>
      </c>
      <c r="E50" s="550" t="s">
        <v>517</v>
      </c>
      <c r="G50" s="551">
        <v>596.99</v>
      </c>
      <c r="P50" s="549">
        <v>2</v>
      </c>
      <c r="Q50" s="549" t="s">
        <v>134</v>
      </c>
      <c r="R50" s="549" t="s">
        <v>516</v>
      </c>
      <c r="S50" s="549" t="s">
        <v>137</v>
      </c>
    </row>
    <row r="51" spans="1:16" s="541" customFormat="1" ht="11.25" customHeight="1">
      <c r="A51" s="533">
        <v>10</v>
      </c>
      <c r="B51" s="533" t="s">
        <v>138</v>
      </c>
      <c r="C51" s="533" t="s">
        <v>601</v>
      </c>
      <c r="D51" s="534" t="s">
        <v>606</v>
      </c>
      <c r="E51" s="535" t="s">
        <v>607</v>
      </c>
      <c r="F51" s="533" t="s">
        <v>16</v>
      </c>
      <c r="G51" s="536">
        <v>66.7</v>
      </c>
      <c r="H51" s="570"/>
      <c r="I51" s="537">
        <f>ROUND(G51*H51,2)</f>
        <v>0</v>
      </c>
      <c r="J51" s="538">
        <v>0</v>
      </c>
      <c r="K51" s="536">
        <f>G51*J51</f>
        <v>0</v>
      </c>
      <c r="L51" s="538">
        <v>0</v>
      </c>
      <c r="M51" s="536">
        <f>G51*L51</f>
        <v>0</v>
      </c>
      <c r="N51" s="539">
        <v>21</v>
      </c>
      <c r="O51" s="540">
        <v>4</v>
      </c>
      <c r="P51" s="541" t="s">
        <v>140</v>
      </c>
    </row>
    <row r="52" spans="1:19" s="543" customFormat="1" ht="11.25" customHeight="1">
      <c r="A52" s="542"/>
      <c r="B52" s="542"/>
      <c r="C52" s="542"/>
      <c r="D52" s="543" t="s">
        <v>515</v>
      </c>
      <c r="E52" s="544" t="s">
        <v>608</v>
      </c>
      <c r="G52" s="545">
        <v>0</v>
      </c>
      <c r="P52" s="543">
        <v>2</v>
      </c>
      <c r="Q52" s="543" t="s">
        <v>134</v>
      </c>
      <c r="R52" s="543" t="s">
        <v>516</v>
      </c>
      <c r="S52" s="543" t="s">
        <v>134</v>
      </c>
    </row>
    <row r="53" spans="1:19" s="546" customFormat="1" ht="11.25" customHeight="1">
      <c r="A53" s="542"/>
      <c r="B53" s="542"/>
      <c r="C53" s="542"/>
      <c r="D53" s="546" t="s">
        <v>515</v>
      </c>
      <c r="E53" s="547" t="s">
        <v>2738</v>
      </c>
      <c r="G53" s="548">
        <v>66.7</v>
      </c>
      <c r="P53" s="546">
        <v>2</v>
      </c>
      <c r="Q53" s="546" t="s">
        <v>134</v>
      </c>
      <c r="R53" s="546" t="s">
        <v>516</v>
      </c>
      <c r="S53" s="546" t="s">
        <v>134</v>
      </c>
    </row>
    <row r="54" spans="1:19" s="549" customFormat="1" ht="11.25" customHeight="1">
      <c r="A54" s="542"/>
      <c r="B54" s="542"/>
      <c r="C54" s="542"/>
      <c r="D54" s="549" t="s">
        <v>515</v>
      </c>
      <c r="E54" s="550" t="s">
        <v>517</v>
      </c>
      <c r="G54" s="551">
        <v>66.7</v>
      </c>
      <c r="P54" s="549">
        <v>2</v>
      </c>
      <c r="Q54" s="549" t="s">
        <v>134</v>
      </c>
      <c r="R54" s="549" t="s">
        <v>516</v>
      </c>
      <c r="S54" s="549" t="s">
        <v>137</v>
      </c>
    </row>
    <row r="55" spans="1:16" s="541" customFormat="1" ht="11.25" customHeight="1">
      <c r="A55" s="533">
        <v>11</v>
      </c>
      <c r="B55" s="533" t="s">
        <v>138</v>
      </c>
      <c r="C55" s="533" t="s">
        <v>9</v>
      </c>
      <c r="D55" s="534" t="s">
        <v>2739</v>
      </c>
      <c r="E55" s="535" t="s">
        <v>2740</v>
      </c>
      <c r="F55" s="533" t="s">
        <v>16</v>
      </c>
      <c r="G55" s="536">
        <v>0.729</v>
      </c>
      <c r="H55" s="570"/>
      <c r="I55" s="537">
        <f>ROUND(G55*H55,2)</f>
        <v>0</v>
      </c>
      <c r="J55" s="538">
        <v>0</v>
      </c>
      <c r="K55" s="536">
        <f>G55*J55</f>
        <v>0</v>
      </c>
      <c r="L55" s="538">
        <v>0</v>
      </c>
      <c r="M55" s="536">
        <f>G55*L55</f>
        <v>0</v>
      </c>
      <c r="N55" s="539">
        <v>21</v>
      </c>
      <c r="O55" s="540">
        <v>4</v>
      </c>
      <c r="P55" s="541" t="s">
        <v>140</v>
      </c>
    </row>
    <row r="56" spans="1:19" s="546" customFormat="1" ht="11.25" customHeight="1">
      <c r="A56" s="542"/>
      <c r="B56" s="542"/>
      <c r="C56" s="542"/>
      <c r="D56" s="546" t="s">
        <v>515</v>
      </c>
      <c r="E56" s="547" t="s">
        <v>2741</v>
      </c>
      <c r="G56" s="548">
        <v>0.729</v>
      </c>
      <c r="P56" s="546">
        <v>2</v>
      </c>
      <c r="Q56" s="546" t="s">
        <v>134</v>
      </c>
      <c r="R56" s="546" t="s">
        <v>516</v>
      </c>
      <c r="S56" s="546" t="s">
        <v>134</v>
      </c>
    </row>
    <row r="57" spans="1:19" s="549" customFormat="1" ht="11.25" customHeight="1">
      <c r="A57" s="542"/>
      <c r="B57" s="542"/>
      <c r="C57" s="542"/>
      <c r="D57" s="549" t="s">
        <v>515</v>
      </c>
      <c r="E57" s="550" t="s">
        <v>517</v>
      </c>
      <c r="G57" s="551">
        <v>0.729</v>
      </c>
      <c r="P57" s="549">
        <v>2</v>
      </c>
      <c r="Q57" s="549" t="s">
        <v>134</v>
      </c>
      <c r="R57" s="549" t="s">
        <v>516</v>
      </c>
      <c r="S57" s="549" t="s">
        <v>137</v>
      </c>
    </row>
    <row r="58" spans="1:16" s="541" customFormat="1" ht="11.25" customHeight="1">
      <c r="A58" s="533">
        <v>12</v>
      </c>
      <c r="B58" s="533" t="s">
        <v>138</v>
      </c>
      <c r="C58" s="533" t="s">
        <v>9</v>
      </c>
      <c r="D58" s="534" t="s">
        <v>2742</v>
      </c>
      <c r="E58" s="535" t="s">
        <v>2743</v>
      </c>
      <c r="F58" s="533" t="s">
        <v>16</v>
      </c>
      <c r="G58" s="536">
        <v>253</v>
      </c>
      <c r="H58" s="570"/>
      <c r="I58" s="537">
        <f>ROUND(G58*H58,2)</f>
        <v>0</v>
      </c>
      <c r="J58" s="538">
        <v>0</v>
      </c>
      <c r="K58" s="536">
        <f>G58*J58</f>
        <v>0</v>
      </c>
      <c r="L58" s="538">
        <v>0</v>
      </c>
      <c r="M58" s="536">
        <f>G58*L58</f>
        <v>0</v>
      </c>
      <c r="N58" s="539">
        <v>21</v>
      </c>
      <c r="O58" s="540">
        <v>4</v>
      </c>
      <c r="P58" s="541" t="s">
        <v>140</v>
      </c>
    </row>
    <row r="59" spans="1:19" s="543" customFormat="1" ht="11.25" customHeight="1">
      <c r="A59" s="542"/>
      <c r="B59" s="542"/>
      <c r="C59" s="542"/>
      <c r="D59" s="543" t="s">
        <v>515</v>
      </c>
      <c r="E59" s="544" t="s">
        <v>2744</v>
      </c>
      <c r="G59" s="545">
        <v>0</v>
      </c>
      <c r="P59" s="543">
        <v>2</v>
      </c>
      <c r="Q59" s="543" t="s">
        <v>134</v>
      </c>
      <c r="R59" s="543" t="s">
        <v>516</v>
      </c>
      <c r="S59" s="543" t="s">
        <v>134</v>
      </c>
    </row>
    <row r="60" spans="1:19" s="543" customFormat="1" ht="11.25" customHeight="1">
      <c r="A60" s="542"/>
      <c r="B60" s="542"/>
      <c r="C60" s="542"/>
      <c r="D60" s="543" t="s">
        <v>515</v>
      </c>
      <c r="E60" s="544" t="s">
        <v>2745</v>
      </c>
      <c r="G60" s="545">
        <v>0</v>
      </c>
      <c r="P60" s="543">
        <v>2</v>
      </c>
      <c r="Q60" s="543" t="s">
        <v>134</v>
      </c>
      <c r="R60" s="543" t="s">
        <v>516</v>
      </c>
      <c r="S60" s="543" t="s">
        <v>134</v>
      </c>
    </row>
    <row r="61" spans="1:19" s="546" customFormat="1" ht="11.25" customHeight="1">
      <c r="A61" s="542"/>
      <c r="B61" s="542"/>
      <c r="C61" s="542"/>
      <c r="D61" s="546" t="s">
        <v>515</v>
      </c>
      <c r="E61" s="547" t="s">
        <v>2746</v>
      </c>
      <c r="G61" s="548">
        <v>253</v>
      </c>
      <c r="P61" s="546">
        <v>2</v>
      </c>
      <c r="Q61" s="546" t="s">
        <v>134</v>
      </c>
      <c r="R61" s="546" t="s">
        <v>516</v>
      </c>
      <c r="S61" s="546" t="s">
        <v>134</v>
      </c>
    </row>
    <row r="62" spans="1:19" s="549" customFormat="1" ht="11.25" customHeight="1">
      <c r="A62" s="542"/>
      <c r="B62" s="542"/>
      <c r="C62" s="542"/>
      <c r="D62" s="549" t="s">
        <v>515</v>
      </c>
      <c r="E62" s="550" t="s">
        <v>517</v>
      </c>
      <c r="G62" s="551">
        <v>253</v>
      </c>
      <c r="P62" s="549">
        <v>2</v>
      </c>
      <c r="Q62" s="549" t="s">
        <v>134</v>
      </c>
      <c r="R62" s="549" t="s">
        <v>516</v>
      </c>
      <c r="S62" s="549" t="s">
        <v>137</v>
      </c>
    </row>
    <row r="63" spans="1:16" s="541" customFormat="1" ht="11.25" customHeight="1">
      <c r="A63" s="533">
        <v>13</v>
      </c>
      <c r="B63" s="533" t="s">
        <v>138</v>
      </c>
      <c r="C63" s="533" t="s">
        <v>9</v>
      </c>
      <c r="D63" s="534" t="s">
        <v>1727</v>
      </c>
      <c r="E63" s="535" t="s">
        <v>1728</v>
      </c>
      <c r="F63" s="533" t="s">
        <v>16</v>
      </c>
      <c r="G63" s="536">
        <v>253</v>
      </c>
      <c r="H63" s="570"/>
      <c r="I63" s="537">
        <f>ROUND(G63*H63,2)</f>
        <v>0</v>
      </c>
      <c r="J63" s="538">
        <v>0</v>
      </c>
      <c r="K63" s="536">
        <f>G63*J63</f>
        <v>0</v>
      </c>
      <c r="L63" s="538">
        <v>0</v>
      </c>
      <c r="M63" s="536">
        <f>G63*L63</f>
        <v>0</v>
      </c>
      <c r="N63" s="539">
        <v>21</v>
      </c>
      <c r="O63" s="540">
        <v>4</v>
      </c>
      <c r="P63" s="541" t="s">
        <v>140</v>
      </c>
    </row>
    <row r="64" spans="1:16" s="541" customFormat="1" ht="11.25" customHeight="1">
      <c r="A64" s="533">
        <v>14</v>
      </c>
      <c r="B64" s="533" t="s">
        <v>138</v>
      </c>
      <c r="C64" s="533" t="s">
        <v>9</v>
      </c>
      <c r="D64" s="534" t="s">
        <v>702</v>
      </c>
      <c r="E64" s="535" t="s">
        <v>703</v>
      </c>
      <c r="F64" s="533" t="s">
        <v>16</v>
      </c>
      <c r="G64" s="536">
        <v>145</v>
      </c>
      <c r="H64" s="570"/>
      <c r="I64" s="537">
        <f>ROUND(G64*H64,2)</f>
        <v>0</v>
      </c>
      <c r="J64" s="538">
        <v>0</v>
      </c>
      <c r="K64" s="536">
        <f>G64*J64</f>
        <v>0</v>
      </c>
      <c r="L64" s="538">
        <v>0</v>
      </c>
      <c r="M64" s="536">
        <f>G64*L64</f>
        <v>0</v>
      </c>
      <c r="N64" s="539">
        <v>21</v>
      </c>
      <c r="O64" s="540">
        <v>4</v>
      </c>
      <c r="P64" s="541" t="s">
        <v>140</v>
      </c>
    </row>
    <row r="65" spans="1:16" s="541" customFormat="1" ht="22.5" customHeight="1">
      <c r="A65" s="533">
        <v>15</v>
      </c>
      <c r="B65" s="533" t="s">
        <v>138</v>
      </c>
      <c r="C65" s="533" t="s">
        <v>9</v>
      </c>
      <c r="D65" s="534" t="s">
        <v>2747</v>
      </c>
      <c r="E65" s="535" t="s">
        <v>2748</v>
      </c>
      <c r="F65" s="533" t="s">
        <v>16</v>
      </c>
      <c r="G65" s="536">
        <v>379.04</v>
      </c>
      <c r="H65" s="570"/>
      <c r="I65" s="537">
        <f>ROUND(G65*H65,2)</f>
        <v>0</v>
      </c>
      <c r="J65" s="538">
        <v>0</v>
      </c>
      <c r="K65" s="536">
        <f>G65*J65</f>
        <v>0</v>
      </c>
      <c r="L65" s="538">
        <v>0</v>
      </c>
      <c r="M65" s="536">
        <f>G65*L65</f>
        <v>0</v>
      </c>
      <c r="N65" s="539">
        <v>21</v>
      </c>
      <c r="O65" s="540">
        <v>4</v>
      </c>
      <c r="P65" s="541" t="s">
        <v>140</v>
      </c>
    </row>
    <row r="66" spans="1:19" s="543" customFormat="1" ht="11.25" customHeight="1">
      <c r="A66" s="542"/>
      <c r="B66" s="542"/>
      <c r="C66" s="542"/>
      <c r="D66" s="543" t="s">
        <v>515</v>
      </c>
      <c r="E66" s="544" t="s">
        <v>2749</v>
      </c>
      <c r="G66" s="545">
        <v>0</v>
      </c>
      <c r="P66" s="543">
        <v>2</v>
      </c>
      <c r="Q66" s="543" t="s">
        <v>134</v>
      </c>
      <c r="R66" s="543" t="s">
        <v>516</v>
      </c>
      <c r="S66" s="543" t="s">
        <v>134</v>
      </c>
    </row>
    <row r="67" spans="1:19" s="546" customFormat="1" ht="11.25" customHeight="1">
      <c r="A67" s="542"/>
      <c r="B67" s="542"/>
      <c r="C67" s="542"/>
      <c r="D67" s="546" t="s">
        <v>515</v>
      </c>
      <c r="E67" s="547" t="s">
        <v>2750</v>
      </c>
      <c r="G67" s="548">
        <v>379.04</v>
      </c>
      <c r="P67" s="546">
        <v>2</v>
      </c>
      <c r="Q67" s="546" t="s">
        <v>134</v>
      </c>
      <c r="R67" s="546" t="s">
        <v>516</v>
      </c>
      <c r="S67" s="546" t="s">
        <v>134</v>
      </c>
    </row>
    <row r="68" spans="1:19" s="549" customFormat="1" ht="11.25" customHeight="1">
      <c r="A68" s="542"/>
      <c r="B68" s="542"/>
      <c r="C68" s="542"/>
      <c r="D68" s="549" t="s">
        <v>515</v>
      </c>
      <c r="E68" s="550" t="s">
        <v>517</v>
      </c>
      <c r="G68" s="551">
        <v>379.04</v>
      </c>
      <c r="P68" s="549">
        <v>2</v>
      </c>
      <c r="Q68" s="549" t="s">
        <v>134</v>
      </c>
      <c r="R68" s="549" t="s">
        <v>516</v>
      </c>
      <c r="S68" s="549" t="s">
        <v>137</v>
      </c>
    </row>
    <row r="69" spans="1:16" s="541" customFormat="1" ht="11.25" customHeight="1">
      <c r="A69" s="533">
        <v>16</v>
      </c>
      <c r="B69" s="533" t="s">
        <v>138</v>
      </c>
      <c r="C69" s="533" t="s">
        <v>9</v>
      </c>
      <c r="D69" s="534" t="s">
        <v>2751</v>
      </c>
      <c r="E69" s="535" t="s">
        <v>2752</v>
      </c>
      <c r="F69" s="533" t="s">
        <v>10</v>
      </c>
      <c r="G69" s="536">
        <v>197</v>
      </c>
      <c r="H69" s="570"/>
      <c r="I69" s="537">
        <f>ROUND(G69*H69,2)</f>
        <v>0</v>
      </c>
      <c r="J69" s="538">
        <v>0</v>
      </c>
      <c r="K69" s="536">
        <f>G69*J69</f>
        <v>0</v>
      </c>
      <c r="L69" s="538">
        <v>0</v>
      </c>
      <c r="M69" s="536">
        <f>G69*L69</f>
        <v>0</v>
      </c>
      <c r="N69" s="539">
        <v>21</v>
      </c>
      <c r="O69" s="540">
        <v>4</v>
      </c>
      <c r="P69" s="541" t="s">
        <v>140</v>
      </c>
    </row>
    <row r="70" spans="1:19" s="546" customFormat="1" ht="11.25" customHeight="1">
      <c r="A70" s="542"/>
      <c r="B70" s="542"/>
      <c r="C70" s="542"/>
      <c r="D70" s="546" t="s">
        <v>515</v>
      </c>
      <c r="E70" s="547" t="s">
        <v>2753</v>
      </c>
      <c r="G70" s="548">
        <v>78</v>
      </c>
      <c r="P70" s="546">
        <v>2</v>
      </c>
      <c r="Q70" s="546" t="s">
        <v>134</v>
      </c>
      <c r="R70" s="546" t="s">
        <v>516</v>
      </c>
      <c r="S70" s="546" t="s">
        <v>134</v>
      </c>
    </row>
    <row r="71" spans="1:19" s="546" customFormat="1" ht="11.25" customHeight="1">
      <c r="A71" s="542"/>
      <c r="B71" s="542"/>
      <c r="C71" s="542"/>
      <c r="D71" s="546" t="s">
        <v>515</v>
      </c>
      <c r="E71" s="547" t="s">
        <v>2754</v>
      </c>
      <c r="G71" s="548">
        <v>119</v>
      </c>
      <c r="P71" s="546">
        <v>2</v>
      </c>
      <c r="Q71" s="546" t="s">
        <v>134</v>
      </c>
      <c r="R71" s="546" t="s">
        <v>516</v>
      </c>
      <c r="S71" s="546" t="s">
        <v>134</v>
      </c>
    </row>
    <row r="72" spans="1:19" s="549" customFormat="1" ht="11.25" customHeight="1">
      <c r="A72" s="542"/>
      <c r="B72" s="542"/>
      <c r="C72" s="542"/>
      <c r="D72" s="549" t="s">
        <v>515</v>
      </c>
      <c r="E72" s="550" t="s">
        <v>517</v>
      </c>
      <c r="G72" s="551">
        <v>197</v>
      </c>
      <c r="P72" s="549">
        <v>2</v>
      </c>
      <c r="Q72" s="549" t="s">
        <v>134</v>
      </c>
      <c r="R72" s="549" t="s">
        <v>516</v>
      </c>
      <c r="S72" s="549" t="s">
        <v>137</v>
      </c>
    </row>
    <row r="73" spans="1:16" s="541" customFormat="1" ht="11.25" customHeight="1">
      <c r="A73" s="533">
        <v>17</v>
      </c>
      <c r="B73" s="533" t="s">
        <v>138</v>
      </c>
      <c r="C73" s="533" t="s">
        <v>9</v>
      </c>
      <c r="D73" s="534" t="s">
        <v>2755</v>
      </c>
      <c r="E73" s="535" t="s">
        <v>2756</v>
      </c>
      <c r="F73" s="533" t="s">
        <v>16</v>
      </c>
      <c r="G73" s="536">
        <v>170</v>
      </c>
      <c r="H73" s="570"/>
      <c r="I73" s="537">
        <f>ROUND(G73*H73,2)</f>
        <v>0</v>
      </c>
      <c r="J73" s="538">
        <v>0</v>
      </c>
      <c r="K73" s="536">
        <f>G73*J73</f>
        <v>0</v>
      </c>
      <c r="L73" s="538">
        <v>0</v>
      </c>
      <c r="M73" s="536">
        <f>G73*L73</f>
        <v>0</v>
      </c>
      <c r="N73" s="539">
        <v>21</v>
      </c>
      <c r="O73" s="540">
        <v>4</v>
      </c>
      <c r="P73" s="541" t="s">
        <v>140</v>
      </c>
    </row>
    <row r="74" spans="1:19" s="543" customFormat="1" ht="11.25" customHeight="1">
      <c r="A74" s="542"/>
      <c r="B74" s="542"/>
      <c r="C74" s="542"/>
      <c r="D74" s="543" t="s">
        <v>515</v>
      </c>
      <c r="E74" s="544" t="s">
        <v>2757</v>
      </c>
      <c r="G74" s="545">
        <v>0</v>
      </c>
      <c r="P74" s="543">
        <v>2</v>
      </c>
      <c r="Q74" s="543" t="s">
        <v>134</v>
      </c>
      <c r="R74" s="543" t="s">
        <v>516</v>
      </c>
      <c r="S74" s="543" t="s">
        <v>134</v>
      </c>
    </row>
    <row r="75" spans="1:19" s="546" customFormat="1" ht="11.25" customHeight="1">
      <c r="A75" s="542"/>
      <c r="B75" s="542"/>
      <c r="C75" s="542"/>
      <c r="D75" s="546" t="s">
        <v>515</v>
      </c>
      <c r="E75" s="547" t="s">
        <v>2758</v>
      </c>
      <c r="G75" s="548">
        <v>170</v>
      </c>
      <c r="P75" s="546">
        <v>2</v>
      </c>
      <c r="Q75" s="546" t="s">
        <v>134</v>
      </c>
      <c r="R75" s="546" t="s">
        <v>516</v>
      </c>
      <c r="S75" s="546" t="s">
        <v>134</v>
      </c>
    </row>
    <row r="76" spans="1:19" s="549" customFormat="1" ht="11.25" customHeight="1">
      <c r="A76" s="542"/>
      <c r="B76" s="542"/>
      <c r="C76" s="542"/>
      <c r="D76" s="549" t="s">
        <v>515</v>
      </c>
      <c r="E76" s="550" t="s">
        <v>517</v>
      </c>
      <c r="G76" s="551">
        <v>170</v>
      </c>
      <c r="P76" s="549">
        <v>2</v>
      </c>
      <c r="Q76" s="549" t="s">
        <v>134</v>
      </c>
      <c r="R76" s="549" t="s">
        <v>516</v>
      </c>
      <c r="S76" s="549" t="s">
        <v>137</v>
      </c>
    </row>
    <row r="77" spans="2:16" s="529" customFormat="1" ht="11.25" customHeight="1">
      <c r="B77" s="530" t="s">
        <v>131</v>
      </c>
      <c r="D77" s="529" t="s">
        <v>140</v>
      </c>
      <c r="E77" s="529" t="s">
        <v>752</v>
      </c>
      <c r="I77" s="531">
        <f>SUM(I78:I83)</f>
        <v>0</v>
      </c>
      <c r="K77" s="532">
        <f>SUM(K78:K83)</f>
        <v>0</v>
      </c>
      <c r="M77" s="532">
        <f>SUM(M78:M83)</f>
        <v>0</v>
      </c>
      <c r="P77" s="529" t="s">
        <v>137</v>
      </c>
    </row>
    <row r="78" spans="1:16" s="541" customFormat="1" ht="11.25" customHeight="1">
      <c r="A78" s="533">
        <v>18</v>
      </c>
      <c r="B78" s="533" t="s">
        <v>138</v>
      </c>
      <c r="C78" s="533" t="s">
        <v>9</v>
      </c>
      <c r="D78" s="534" t="s">
        <v>749</v>
      </c>
      <c r="E78" s="535" t="s">
        <v>2759</v>
      </c>
      <c r="F78" s="533" t="s">
        <v>10</v>
      </c>
      <c r="G78" s="536">
        <v>597</v>
      </c>
      <c r="H78" s="570"/>
      <c r="I78" s="537">
        <f>ROUND(G78*H78,2)</f>
        <v>0</v>
      </c>
      <c r="J78" s="538">
        <v>0</v>
      </c>
      <c r="K78" s="536">
        <f>G78*J78</f>
        <v>0</v>
      </c>
      <c r="L78" s="538">
        <v>0</v>
      </c>
      <c r="M78" s="536">
        <f>G78*L78</f>
        <v>0</v>
      </c>
      <c r="N78" s="539">
        <v>21</v>
      </c>
      <c r="O78" s="540">
        <v>4</v>
      </c>
      <c r="P78" s="541" t="s">
        <v>140</v>
      </c>
    </row>
    <row r="79" spans="1:19" s="546" customFormat="1" ht="11.25" customHeight="1">
      <c r="A79" s="542"/>
      <c r="B79" s="542"/>
      <c r="C79" s="542"/>
      <c r="D79" s="546" t="s">
        <v>515</v>
      </c>
      <c r="E79" s="547" t="s">
        <v>2760</v>
      </c>
      <c r="G79" s="548">
        <v>597</v>
      </c>
      <c r="P79" s="546">
        <v>2</v>
      </c>
      <c r="Q79" s="546" t="s">
        <v>134</v>
      </c>
      <c r="R79" s="546" t="s">
        <v>516</v>
      </c>
      <c r="S79" s="546" t="s">
        <v>134</v>
      </c>
    </row>
    <row r="80" spans="1:19" s="549" customFormat="1" ht="11.25" customHeight="1">
      <c r="A80" s="542"/>
      <c r="B80" s="542"/>
      <c r="C80" s="542"/>
      <c r="D80" s="549" t="s">
        <v>515</v>
      </c>
      <c r="E80" s="550" t="s">
        <v>517</v>
      </c>
      <c r="G80" s="551">
        <v>597</v>
      </c>
      <c r="P80" s="549">
        <v>2</v>
      </c>
      <c r="Q80" s="549" t="s">
        <v>134</v>
      </c>
      <c r="R80" s="549" t="s">
        <v>516</v>
      </c>
      <c r="S80" s="549" t="s">
        <v>137</v>
      </c>
    </row>
    <row r="81" spans="1:16" s="541" customFormat="1" ht="11.25" customHeight="1">
      <c r="A81" s="533">
        <v>19</v>
      </c>
      <c r="B81" s="533" t="s">
        <v>138</v>
      </c>
      <c r="C81" s="533" t="s">
        <v>9</v>
      </c>
      <c r="D81" s="534" t="s">
        <v>747</v>
      </c>
      <c r="E81" s="535" t="s">
        <v>748</v>
      </c>
      <c r="F81" s="533" t="s">
        <v>80</v>
      </c>
      <c r="G81" s="536">
        <v>1</v>
      </c>
      <c r="H81" s="570"/>
      <c r="I81" s="537">
        <f>ROUND(G81*H81,2)</f>
        <v>0</v>
      </c>
      <c r="J81" s="538">
        <v>0</v>
      </c>
      <c r="K81" s="536">
        <f>G81*J81</f>
        <v>0</v>
      </c>
      <c r="L81" s="538">
        <v>0</v>
      </c>
      <c r="M81" s="536">
        <f>G81*L81</f>
        <v>0</v>
      </c>
      <c r="N81" s="539">
        <v>21</v>
      </c>
      <c r="O81" s="540">
        <v>4</v>
      </c>
      <c r="P81" s="541" t="s">
        <v>140</v>
      </c>
    </row>
    <row r="82" spans="1:19" s="546" customFormat="1" ht="11.25" customHeight="1">
      <c r="A82" s="542"/>
      <c r="B82" s="542"/>
      <c r="C82" s="542"/>
      <c r="D82" s="546" t="s">
        <v>515</v>
      </c>
      <c r="E82" s="547" t="s">
        <v>137</v>
      </c>
      <c r="G82" s="548">
        <v>1</v>
      </c>
      <c r="P82" s="546">
        <v>2</v>
      </c>
      <c r="Q82" s="546" t="s">
        <v>134</v>
      </c>
      <c r="R82" s="546" t="s">
        <v>516</v>
      </c>
      <c r="S82" s="546" t="s">
        <v>134</v>
      </c>
    </row>
    <row r="83" spans="1:19" s="549" customFormat="1" ht="11.25" customHeight="1">
      <c r="A83" s="542"/>
      <c r="B83" s="542"/>
      <c r="C83" s="542"/>
      <c r="D83" s="549" t="s">
        <v>515</v>
      </c>
      <c r="E83" s="550" t="s">
        <v>517</v>
      </c>
      <c r="G83" s="551">
        <v>1</v>
      </c>
      <c r="P83" s="549">
        <v>2</v>
      </c>
      <c r="Q83" s="549" t="s">
        <v>134</v>
      </c>
      <c r="R83" s="549" t="s">
        <v>516</v>
      </c>
      <c r="S83" s="549" t="s">
        <v>137</v>
      </c>
    </row>
    <row r="84" spans="2:16" s="529" customFormat="1" ht="11.25" customHeight="1">
      <c r="B84" s="530" t="s">
        <v>131</v>
      </c>
      <c r="D84" s="529" t="s">
        <v>208</v>
      </c>
      <c r="E84" s="529" t="s">
        <v>514</v>
      </c>
      <c r="I84" s="531">
        <f>SUM(I85:I106)</f>
        <v>0</v>
      </c>
      <c r="K84" s="532">
        <f>SUM(K85:K106)</f>
        <v>2.4579299999999997</v>
      </c>
      <c r="M84" s="532">
        <f>SUM(M85:M106)</f>
        <v>0</v>
      </c>
      <c r="P84" s="529" t="s">
        <v>137</v>
      </c>
    </row>
    <row r="85" spans="1:16" s="541" customFormat="1" ht="22.5" customHeight="1">
      <c r="A85" s="533">
        <v>20</v>
      </c>
      <c r="B85" s="533" t="s">
        <v>138</v>
      </c>
      <c r="C85" s="533" t="s">
        <v>601</v>
      </c>
      <c r="D85" s="534" t="s">
        <v>2761</v>
      </c>
      <c r="E85" s="535" t="s">
        <v>2762</v>
      </c>
      <c r="F85" s="533" t="s">
        <v>8</v>
      </c>
      <c r="G85" s="536">
        <v>9</v>
      </c>
      <c r="H85" s="570"/>
      <c r="I85" s="537">
        <f>ROUND(G85*H85,2)</f>
        <v>0</v>
      </c>
      <c r="J85" s="538">
        <v>0.17489</v>
      </c>
      <c r="K85" s="536">
        <f>G85*J85</f>
        <v>1.57401</v>
      </c>
      <c r="L85" s="538">
        <v>0</v>
      </c>
      <c r="M85" s="536">
        <f>G85*L85</f>
        <v>0</v>
      </c>
      <c r="N85" s="539">
        <v>21</v>
      </c>
      <c r="O85" s="540">
        <v>4</v>
      </c>
      <c r="P85" s="541" t="s">
        <v>140</v>
      </c>
    </row>
    <row r="86" spans="1:19" s="546" customFormat="1" ht="11.25" customHeight="1">
      <c r="A86" s="542"/>
      <c r="B86" s="542"/>
      <c r="C86" s="542"/>
      <c r="D86" s="546" t="s">
        <v>515</v>
      </c>
      <c r="E86" s="547" t="s">
        <v>531</v>
      </c>
      <c r="G86" s="548">
        <v>9</v>
      </c>
      <c r="P86" s="546">
        <v>2</v>
      </c>
      <c r="Q86" s="546" t="s">
        <v>134</v>
      </c>
      <c r="R86" s="546" t="s">
        <v>516</v>
      </c>
      <c r="S86" s="546" t="s">
        <v>134</v>
      </c>
    </row>
    <row r="87" spans="1:19" s="549" customFormat="1" ht="11.25" customHeight="1">
      <c r="A87" s="542"/>
      <c r="B87" s="542"/>
      <c r="C87" s="542"/>
      <c r="D87" s="549" t="s">
        <v>515</v>
      </c>
      <c r="E87" s="550" t="s">
        <v>517</v>
      </c>
      <c r="G87" s="551">
        <v>9</v>
      </c>
      <c r="P87" s="549">
        <v>2</v>
      </c>
      <c r="Q87" s="549" t="s">
        <v>134</v>
      </c>
      <c r="R87" s="549" t="s">
        <v>516</v>
      </c>
      <c r="S87" s="549" t="s">
        <v>137</v>
      </c>
    </row>
    <row r="88" spans="1:16" s="541" customFormat="1" ht="11.25" customHeight="1">
      <c r="A88" s="533">
        <v>21</v>
      </c>
      <c r="B88" s="533" t="s">
        <v>138</v>
      </c>
      <c r="C88" s="533" t="s">
        <v>601</v>
      </c>
      <c r="D88" s="534" t="s">
        <v>2763</v>
      </c>
      <c r="E88" s="535" t="s">
        <v>2764</v>
      </c>
      <c r="F88" s="533" t="s">
        <v>8</v>
      </c>
      <c r="G88" s="536">
        <v>1</v>
      </c>
      <c r="H88" s="570"/>
      <c r="I88" s="537">
        <f>ROUND(G88*H88,2)</f>
        <v>0</v>
      </c>
      <c r="J88" s="538">
        <v>0.0004</v>
      </c>
      <c r="K88" s="536">
        <f>G88*J88</f>
        <v>0.0004</v>
      </c>
      <c r="L88" s="538">
        <v>0</v>
      </c>
      <c r="M88" s="536">
        <f>G88*L88</f>
        <v>0</v>
      </c>
      <c r="N88" s="539">
        <v>21</v>
      </c>
      <c r="O88" s="540">
        <v>4</v>
      </c>
      <c r="P88" s="541" t="s">
        <v>140</v>
      </c>
    </row>
    <row r="89" spans="1:19" s="546" customFormat="1" ht="11.25" customHeight="1">
      <c r="A89" s="542"/>
      <c r="B89" s="542"/>
      <c r="C89" s="542"/>
      <c r="D89" s="546" t="s">
        <v>515</v>
      </c>
      <c r="E89" s="547" t="s">
        <v>137</v>
      </c>
      <c r="G89" s="548">
        <v>1</v>
      </c>
      <c r="P89" s="546">
        <v>2</v>
      </c>
      <c r="Q89" s="546" t="s">
        <v>134</v>
      </c>
      <c r="R89" s="546" t="s">
        <v>516</v>
      </c>
      <c r="S89" s="546" t="s">
        <v>134</v>
      </c>
    </row>
    <row r="90" spans="1:19" s="549" customFormat="1" ht="11.25" customHeight="1">
      <c r="A90" s="542"/>
      <c r="B90" s="542"/>
      <c r="C90" s="542"/>
      <c r="D90" s="549" t="s">
        <v>515</v>
      </c>
      <c r="E90" s="550" t="s">
        <v>517</v>
      </c>
      <c r="G90" s="551">
        <v>1</v>
      </c>
      <c r="P90" s="549">
        <v>2</v>
      </c>
      <c r="Q90" s="549" t="s">
        <v>134</v>
      </c>
      <c r="R90" s="549" t="s">
        <v>516</v>
      </c>
      <c r="S90" s="549" t="s">
        <v>137</v>
      </c>
    </row>
    <row r="91" spans="1:16" s="541" customFormat="1" ht="11.25" customHeight="1">
      <c r="A91" s="533">
        <v>22</v>
      </c>
      <c r="B91" s="533" t="s">
        <v>138</v>
      </c>
      <c r="C91" s="533" t="s">
        <v>601</v>
      </c>
      <c r="D91" s="534" t="s">
        <v>2765</v>
      </c>
      <c r="E91" s="535" t="s">
        <v>2766</v>
      </c>
      <c r="F91" s="533" t="s">
        <v>8</v>
      </c>
      <c r="G91" s="536">
        <v>7</v>
      </c>
      <c r="H91" s="570"/>
      <c r="I91" s="537">
        <f>ROUND(G91*H91,2)</f>
        <v>0</v>
      </c>
      <c r="J91" s="538">
        <v>0.0004</v>
      </c>
      <c r="K91" s="536">
        <f>G91*J91</f>
        <v>0.0028</v>
      </c>
      <c r="L91" s="538">
        <v>0</v>
      </c>
      <c r="M91" s="536">
        <f>G91*L91</f>
        <v>0</v>
      </c>
      <c r="N91" s="539">
        <v>21</v>
      </c>
      <c r="O91" s="540">
        <v>16</v>
      </c>
      <c r="P91" s="541" t="s">
        <v>140</v>
      </c>
    </row>
    <row r="92" spans="1:19" s="546" customFormat="1" ht="11.25" customHeight="1">
      <c r="A92" s="542"/>
      <c r="B92" s="542"/>
      <c r="C92" s="542"/>
      <c r="D92" s="546" t="s">
        <v>515</v>
      </c>
      <c r="E92" s="547" t="s">
        <v>1107</v>
      </c>
      <c r="G92" s="548">
        <v>7</v>
      </c>
      <c r="P92" s="546">
        <v>2</v>
      </c>
      <c r="Q92" s="546" t="s">
        <v>134</v>
      </c>
      <c r="R92" s="546" t="s">
        <v>516</v>
      </c>
      <c r="S92" s="546" t="s">
        <v>134</v>
      </c>
    </row>
    <row r="93" spans="1:19" s="549" customFormat="1" ht="11.25" customHeight="1">
      <c r="A93" s="542"/>
      <c r="B93" s="542"/>
      <c r="C93" s="542"/>
      <c r="D93" s="549" t="s">
        <v>515</v>
      </c>
      <c r="E93" s="550" t="s">
        <v>517</v>
      </c>
      <c r="G93" s="551">
        <v>7</v>
      </c>
      <c r="P93" s="549">
        <v>2</v>
      </c>
      <c r="Q93" s="549" t="s">
        <v>134</v>
      </c>
      <c r="R93" s="549" t="s">
        <v>516</v>
      </c>
      <c r="S93" s="549" t="s">
        <v>137</v>
      </c>
    </row>
    <row r="94" spans="1:16" s="563" customFormat="1" ht="11.25" customHeight="1">
      <c r="A94" s="555">
        <v>23</v>
      </c>
      <c r="B94" s="555" t="s">
        <v>141</v>
      </c>
      <c r="C94" s="555" t="s">
        <v>142</v>
      </c>
      <c r="D94" s="556" t="s">
        <v>2767</v>
      </c>
      <c r="E94" s="557" t="s">
        <v>2768</v>
      </c>
      <c r="F94" s="555" t="s">
        <v>8</v>
      </c>
      <c r="G94" s="558">
        <v>8.08</v>
      </c>
      <c r="H94" s="571"/>
      <c r="I94" s="559">
        <f>ROUND(G94*H94,2)</f>
        <v>0</v>
      </c>
      <c r="J94" s="560">
        <v>0.109</v>
      </c>
      <c r="K94" s="558">
        <f>G94*J94</f>
        <v>0.8807200000000001</v>
      </c>
      <c r="L94" s="560">
        <v>0</v>
      </c>
      <c r="M94" s="558">
        <f>G94*L94</f>
        <v>0</v>
      </c>
      <c r="N94" s="561">
        <v>21</v>
      </c>
      <c r="O94" s="562">
        <v>8</v>
      </c>
      <c r="P94" s="563" t="s">
        <v>140</v>
      </c>
    </row>
    <row r="95" spans="1:19" s="546" customFormat="1" ht="11.25" customHeight="1">
      <c r="A95" s="542"/>
      <c r="B95" s="542"/>
      <c r="C95" s="542"/>
      <c r="D95" s="546" t="s">
        <v>515</v>
      </c>
      <c r="E95" s="547" t="s">
        <v>2769</v>
      </c>
      <c r="G95" s="548">
        <v>8.08</v>
      </c>
      <c r="P95" s="546">
        <v>2</v>
      </c>
      <c r="Q95" s="546" t="s">
        <v>134</v>
      </c>
      <c r="R95" s="546" t="s">
        <v>516</v>
      </c>
      <c r="S95" s="546" t="s">
        <v>134</v>
      </c>
    </row>
    <row r="96" spans="1:19" s="543" customFormat="1" ht="11.25" customHeight="1">
      <c r="A96" s="542"/>
      <c r="B96" s="542"/>
      <c r="C96" s="542"/>
      <c r="D96" s="543" t="s">
        <v>515</v>
      </c>
      <c r="E96" s="544" t="s">
        <v>2770</v>
      </c>
      <c r="G96" s="545">
        <v>0</v>
      </c>
      <c r="P96" s="543">
        <v>2</v>
      </c>
      <c r="Q96" s="543" t="s">
        <v>134</v>
      </c>
      <c r="R96" s="543" t="s">
        <v>516</v>
      </c>
      <c r="S96" s="543" t="s">
        <v>134</v>
      </c>
    </row>
    <row r="97" spans="1:19" s="549" customFormat="1" ht="11.25" customHeight="1">
      <c r="A97" s="542"/>
      <c r="B97" s="542"/>
      <c r="C97" s="542"/>
      <c r="D97" s="549" t="s">
        <v>515</v>
      </c>
      <c r="E97" s="550" t="s">
        <v>517</v>
      </c>
      <c r="G97" s="551">
        <v>8.08</v>
      </c>
      <c r="P97" s="549">
        <v>2</v>
      </c>
      <c r="Q97" s="549" t="s">
        <v>134</v>
      </c>
      <c r="R97" s="549" t="s">
        <v>516</v>
      </c>
      <c r="S97" s="549" t="s">
        <v>137</v>
      </c>
    </row>
    <row r="98" spans="1:16" s="541" customFormat="1" ht="11.25" customHeight="1">
      <c r="A98" s="533">
        <v>24</v>
      </c>
      <c r="B98" s="533" t="s">
        <v>138</v>
      </c>
      <c r="C98" s="533" t="s">
        <v>143</v>
      </c>
      <c r="D98" s="534" t="s">
        <v>2771</v>
      </c>
      <c r="E98" s="535" t="s">
        <v>2772</v>
      </c>
      <c r="F98" s="533" t="s">
        <v>8</v>
      </c>
      <c r="G98" s="536">
        <v>2</v>
      </c>
      <c r="H98" s="570"/>
      <c r="I98" s="537">
        <f>ROUND(G98*H98,2)</f>
        <v>0</v>
      </c>
      <c r="J98" s="538">
        <v>0</v>
      </c>
      <c r="K98" s="536">
        <f>G98*J98</f>
        <v>0</v>
      </c>
      <c r="L98" s="538">
        <v>0</v>
      </c>
      <c r="M98" s="536">
        <f>G98*L98</f>
        <v>0</v>
      </c>
      <c r="N98" s="539">
        <v>21</v>
      </c>
      <c r="O98" s="540">
        <v>4</v>
      </c>
      <c r="P98" s="541" t="s">
        <v>140</v>
      </c>
    </row>
    <row r="99" spans="1:19" s="546" customFormat="1" ht="11.25" customHeight="1">
      <c r="A99" s="542"/>
      <c r="B99" s="542"/>
      <c r="C99" s="542"/>
      <c r="D99" s="546" t="s">
        <v>515</v>
      </c>
      <c r="E99" s="547" t="s">
        <v>140</v>
      </c>
      <c r="G99" s="548">
        <v>2</v>
      </c>
      <c r="P99" s="546">
        <v>2</v>
      </c>
      <c r="Q99" s="546" t="s">
        <v>134</v>
      </c>
      <c r="R99" s="546" t="s">
        <v>516</v>
      </c>
      <c r="S99" s="546" t="s">
        <v>134</v>
      </c>
    </row>
    <row r="100" spans="1:19" s="549" customFormat="1" ht="11.25" customHeight="1">
      <c r="A100" s="542"/>
      <c r="B100" s="542"/>
      <c r="C100" s="542"/>
      <c r="D100" s="549" t="s">
        <v>515</v>
      </c>
      <c r="E100" s="550" t="s">
        <v>517</v>
      </c>
      <c r="G100" s="551">
        <v>2</v>
      </c>
      <c r="P100" s="549">
        <v>2</v>
      </c>
      <c r="Q100" s="549" t="s">
        <v>134</v>
      </c>
      <c r="R100" s="549" t="s">
        <v>516</v>
      </c>
      <c r="S100" s="549" t="s">
        <v>137</v>
      </c>
    </row>
    <row r="101" spans="1:16" s="541" customFormat="1" ht="11.25" customHeight="1">
      <c r="A101" s="533">
        <v>25</v>
      </c>
      <c r="B101" s="533" t="s">
        <v>138</v>
      </c>
      <c r="C101" s="533" t="s">
        <v>143</v>
      </c>
      <c r="D101" s="534" t="s">
        <v>2773</v>
      </c>
      <c r="E101" s="535" t="s">
        <v>2774</v>
      </c>
      <c r="F101" s="533" t="s">
        <v>8</v>
      </c>
      <c r="G101" s="536">
        <v>1</v>
      </c>
      <c r="H101" s="570"/>
      <c r="I101" s="537">
        <f>ROUND(G101*H101,2)</f>
        <v>0</v>
      </c>
      <c r="J101" s="538">
        <v>0</v>
      </c>
      <c r="K101" s="536">
        <f>G101*J101</f>
        <v>0</v>
      </c>
      <c r="L101" s="538">
        <v>0</v>
      </c>
      <c r="M101" s="536">
        <f>G101*L101</f>
        <v>0</v>
      </c>
      <c r="N101" s="539">
        <v>21</v>
      </c>
      <c r="O101" s="540">
        <v>4</v>
      </c>
      <c r="P101" s="541" t="s">
        <v>140</v>
      </c>
    </row>
    <row r="102" spans="1:19" s="546" customFormat="1" ht="11.25" customHeight="1">
      <c r="A102" s="542"/>
      <c r="B102" s="542"/>
      <c r="C102" s="542"/>
      <c r="D102" s="546" t="s">
        <v>515</v>
      </c>
      <c r="E102" s="547" t="s">
        <v>137</v>
      </c>
      <c r="G102" s="548">
        <v>1</v>
      </c>
      <c r="P102" s="546">
        <v>2</v>
      </c>
      <c r="Q102" s="546" t="s">
        <v>134</v>
      </c>
      <c r="R102" s="546" t="s">
        <v>516</v>
      </c>
      <c r="S102" s="546" t="s">
        <v>134</v>
      </c>
    </row>
    <row r="103" spans="1:19" s="549" customFormat="1" ht="11.25" customHeight="1">
      <c r="A103" s="542"/>
      <c r="B103" s="542"/>
      <c r="C103" s="542"/>
      <c r="D103" s="549" t="s">
        <v>515</v>
      </c>
      <c r="E103" s="550" t="s">
        <v>517</v>
      </c>
      <c r="G103" s="551">
        <v>1</v>
      </c>
      <c r="P103" s="549">
        <v>2</v>
      </c>
      <c r="Q103" s="549" t="s">
        <v>134</v>
      </c>
      <c r="R103" s="549" t="s">
        <v>516</v>
      </c>
      <c r="S103" s="549" t="s">
        <v>137</v>
      </c>
    </row>
    <row r="104" spans="1:16" s="541" customFormat="1" ht="11.25" customHeight="1">
      <c r="A104" s="533">
        <v>26</v>
      </c>
      <c r="B104" s="533" t="s">
        <v>138</v>
      </c>
      <c r="C104" s="533" t="s">
        <v>143</v>
      </c>
      <c r="D104" s="534" t="s">
        <v>2775</v>
      </c>
      <c r="E104" s="535" t="s">
        <v>2776</v>
      </c>
      <c r="F104" s="533" t="s">
        <v>8</v>
      </c>
      <c r="G104" s="536">
        <v>6</v>
      </c>
      <c r="H104" s="570"/>
      <c r="I104" s="537">
        <f>ROUND(G104*H104,2)</f>
        <v>0</v>
      </c>
      <c r="J104" s="538">
        <v>0</v>
      </c>
      <c r="K104" s="536">
        <f>G104*J104</f>
        <v>0</v>
      </c>
      <c r="L104" s="538">
        <v>0</v>
      </c>
      <c r="M104" s="536">
        <f>G104*L104</f>
        <v>0</v>
      </c>
      <c r="N104" s="539">
        <v>21</v>
      </c>
      <c r="O104" s="540">
        <v>4</v>
      </c>
      <c r="P104" s="541" t="s">
        <v>140</v>
      </c>
    </row>
    <row r="105" spans="1:19" s="546" customFormat="1" ht="11.25" customHeight="1">
      <c r="A105" s="542"/>
      <c r="B105" s="542"/>
      <c r="C105" s="542"/>
      <c r="D105" s="546" t="s">
        <v>515</v>
      </c>
      <c r="E105" s="547" t="s">
        <v>489</v>
      </c>
      <c r="G105" s="548">
        <v>6</v>
      </c>
      <c r="P105" s="546">
        <v>2</v>
      </c>
      <c r="Q105" s="546" t="s">
        <v>134</v>
      </c>
      <c r="R105" s="546" t="s">
        <v>516</v>
      </c>
      <c r="S105" s="546" t="s">
        <v>134</v>
      </c>
    </row>
    <row r="106" spans="1:19" s="549" customFormat="1" ht="11.25" customHeight="1">
      <c r="A106" s="542"/>
      <c r="B106" s="542"/>
      <c r="C106" s="542"/>
      <c r="D106" s="549" t="s">
        <v>515</v>
      </c>
      <c r="E106" s="550" t="s">
        <v>517</v>
      </c>
      <c r="G106" s="551">
        <v>6</v>
      </c>
      <c r="P106" s="549">
        <v>2</v>
      </c>
      <c r="Q106" s="549" t="s">
        <v>134</v>
      </c>
      <c r="R106" s="549" t="s">
        <v>516</v>
      </c>
      <c r="S106" s="549" t="s">
        <v>137</v>
      </c>
    </row>
    <row r="107" spans="2:16" s="529" customFormat="1" ht="11.25" customHeight="1">
      <c r="B107" s="530" t="s">
        <v>131</v>
      </c>
      <c r="D107" s="529" t="s">
        <v>613</v>
      </c>
      <c r="E107" s="529" t="s">
        <v>614</v>
      </c>
      <c r="I107" s="531">
        <f>SUM(I108:I162)</f>
        <v>0</v>
      </c>
      <c r="K107" s="532">
        <f>SUM(K108:K162)</f>
        <v>867.6446311</v>
      </c>
      <c r="M107" s="532">
        <f>SUM(M108:M162)</f>
        <v>0</v>
      </c>
      <c r="P107" s="529" t="s">
        <v>137</v>
      </c>
    </row>
    <row r="108" spans="1:16" s="541" customFormat="1" ht="11.25" customHeight="1">
      <c r="A108" s="533">
        <v>27</v>
      </c>
      <c r="B108" s="533" t="s">
        <v>138</v>
      </c>
      <c r="C108" s="533" t="s">
        <v>286</v>
      </c>
      <c r="D108" s="534" t="s">
        <v>2777</v>
      </c>
      <c r="E108" s="535" t="s">
        <v>2778</v>
      </c>
      <c r="F108" s="533" t="s">
        <v>10</v>
      </c>
      <c r="G108" s="536">
        <v>508</v>
      </c>
      <c r="H108" s="570"/>
      <c r="I108" s="537">
        <f>ROUND(G108*H108,2)</f>
        <v>0</v>
      </c>
      <c r="J108" s="538">
        <v>0.2916</v>
      </c>
      <c r="K108" s="536">
        <f>G108*J108</f>
        <v>148.1328</v>
      </c>
      <c r="L108" s="538">
        <v>0</v>
      </c>
      <c r="M108" s="536">
        <f>G108*L108</f>
        <v>0</v>
      </c>
      <c r="N108" s="539">
        <v>21</v>
      </c>
      <c r="O108" s="540">
        <v>4</v>
      </c>
      <c r="P108" s="541" t="s">
        <v>140</v>
      </c>
    </row>
    <row r="109" spans="1:19" s="546" customFormat="1" ht="11.25" customHeight="1">
      <c r="A109" s="542"/>
      <c r="B109" s="542"/>
      <c r="C109" s="542"/>
      <c r="D109" s="546" t="s">
        <v>515</v>
      </c>
      <c r="E109" s="547" t="s">
        <v>2779</v>
      </c>
      <c r="G109" s="548">
        <v>508</v>
      </c>
      <c r="P109" s="546">
        <v>2</v>
      </c>
      <c r="Q109" s="546" t="s">
        <v>134</v>
      </c>
      <c r="R109" s="546" t="s">
        <v>516</v>
      </c>
      <c r="S109" s="546" t="s">
        <v>134</v>
      </c>
    </row>
    <row r="110" spans="1:19" s="549" customFormat="1" ht="11.25" customHeight="1">
      <c r="A110" s="542"/>
      <c r="B110" s="542"/>
      <c r="C110" s="542"/>
      <c r="D110" s="549" t="s">
        <v>515</v>
      </c>
      <c r="E110" s="550" t="s">
        <v>517</v>
      </c>
      <c r="G110" s="551">
        <v>508</v>
      </c>
      <c r="P110" s="549">
        <v>2</v>
      </c>
      <c r="Q110" s="549" t="s">
        <v>134</v>
      </c>
      <c r="R110" s="549" t="s">
        <v>516</v>
      </c>
      <c r="S110" s="549" t="s">
        <v>137</v>
      </c>
    </row>
    <row r="111" spans="1:16" s="541" customFormat="1" ht="11.25" customHeight="1">
      <c r="A111" s="533">
        <v>28</v>
      </c>
      <c r="B111" s="533" t="s">
        <v>138</v>
      </c>
      <c r="C111" s="533" t="s">
        <v>286</v>
      </c>
      <c r="D111" s="534" t="s">
        <v>2780</v>
      </c>
      <c r="E111" s="535" t="s">
        <v>2781</v>
      </c>
      <c r="F111" s="533" t="s">
        <v>10</v>
      </c>
      <c r="G111" s="536">
        <v>89</v>
      </c>
      <c r="H111" s="570"/>
      <c r="I111" s="537">
        <f>ROUND(G111*H111,2)</f>
        <v>0</v>
      </c>
      <c r="J111" s="538">
        <v>0.38625</v>
      </c>
      <c r="K111" s="536">
        <f>G111*J111</f>
        <v>34.37625</v>
      </c>
      <c r="L111" s="538">
        <v>0</v>
      </c>
      <c r="M111" s="536">
        <f>G111*L111</f>
        <v>0</v>
      </c>
      <c r="N111" s="539">
        <v>21</v>
      </c>
      <c r="O111" s="540">
        <v>4</v>
      </c>
      <c r="P111" s="541" t="s">
        <v>140</v>
      </c>
    </row>
    <row r="112" spans="1:19" s="546" customFormat="1" ht="11.25" customHeight="1">
      <c r="A112" s="542"/>
      <c r="B112" s="542"/>
      <c r="C112" s="542"/>
      <c r="D112" s="546" t="s">
        <v>515</v>
      </c>
      <c r="E112" s="547" t="s">
        <v>2782</v>
      </c>
      <c r="G112" s="548">
        <v>89</v>
      </c>
      <c r="P112" s="546">
        <v>2</v>
      </c>
      <c r="Q112" s="546" t="s">
        <v>134</v>
      </c>
      <c r="R112" s="546" t="s">
        <v>516</v>
      </c>
      <c r="S112" s="546" t="s">
        <v>134</v>
      </c>
    </row>
    <row r="113" spans="1:19" s="549" customFormat="1" ht="11.25" customHeight="1">
      <c r="A113" s="542"/>
      <c r="B113" s="542"/>
      <c r="C113" s="542"/>
      <c r="D113" s="549" t="s">
        <v>515</v>
      </c>
      <c r="E113" s="550" t="s">
        <v>517</v>
      </c>
      <c r="G113" s="551">
        <v>89</v>
      </c>
      <c r="P113" s="549">
        <v>2</v>
      </c>
      <c r="Q113" s="549" t="s">
        <v>134</v>
      </c>
      <c r="R113" s="549" t="s">
        <v>516</v>
      </c>
      <c r="S113" s="549" t="s">
        <v>137</v>
      </c>
    </row>
    <row r="114" spans="1:16" s="541" customFormat="1" ht="11.25" customHeight="1">
      <c r="A114" s="533">
        <v>29</v>
      </c>
      <c r="B114" s="533" t="s">
        <v>138</v>
      </c>
      <c r="C114" s="533" t="s">
        <v>286</v>
      </c>
      <c r="D114" s="534" t="s">
        <v>2783</v>
      </c>
      <c r="E114" s="535" t="s">
        <v>2784</v>
      </c>
      <c r="F114" s="533" t="s">
        <v>10</v>
      </c>
      <c r="G114" s="536">
        <v>508</v>
      </c>
      <c r="H114" s="570"/>
      <c r="I114" s="537">
        <f>ROUND(G114*H114,2)</f>
        <v>0</v>
      </c>
      <c r="J114" s="538">
        <v>0.38314</v>
      </c>
      <c r="K114" s="536">
        <f>G114*J114</f>
        <v>194.63512</v>
      </c>
      <c r="L114" s="538">
        <v>0</v>
      </c>
      <c r="M114" s="536">
        <f>G114*L114</f>
        <v>0</v>
      </c>
      <c r="N114" s="539">
        <v>21</v>
      </c>
      <c r="O114" s="540">
        <v>4</v>
      </c>
      <c r="P114" s="541" t="s">
        <v>140</v>
      </c>
    </row>
    <row r="115" spans="1:19" s="546" customFormat="1" ht="11.25" customHeight="1">
      <c r="A115" s="542"/>
      <c r="B115" s="542"/>
      <c r="C115" s="542"/>
      <c r="D115" s="546" t="s">
        <v>515</v>
      </c>
      <c r="E115" s="547" t="s">
        <v>2779</v>
      </c>
      <c r="G115" s="548">
        <v>508</v>
      </c>
      <c r="P115" s="546">
        <v>2</v>
      </c>
      <c r="Q115" s="546" t="s">
        <v>134</v>
      </c>
      <c r="R115" s="546" t="s">
        <v>516</v>
      </c>
      <c r="S115" s="546" t="s">
        <v>134</v>
      </c>
    </row>
    <row r="116" spans="1:19" s="549" customFormat="1" ht="11.25" customHeight="1">
      <c r="A116" s="542"/>
      <c r="B116" s="542"/>
      <c r="C116" s="542"/>
      <c r="D116" s="549" t="s">
        <v>515</v>
      </c>
      <c r="E116" s="550" t="s">
        <v>517</v>
      </c>
      <c r="G116" s="551">
        <v>508</v>
      </c>
      <c r="P116" s="549">
        <v>2</v>
      </c>
      <c r="Q116" s="549" t="s">
        <v>134</v>
      </c>
      <c r="R116" s="549" t="s">
        <v>516</v>
      </c>
      <c r="S116" s="549" t="s">
        <v>137</v>
      </c>
    </row>
    <row r="117" spans="1:16" s="541" customFormat="1" ht="22.5" customHeight="1">
      <c r="A117" s="533">
        <v>30</v>
      </c>
      <c r="B117" s="533" t="s">
        <v>138</v>
      </c>
      <c r="C117" s="533" t="s">
        <v>286</v>
      </c>
      <c r="D117" s="534" t="s">
        <v>615</v>
      </c>
      <c r="E117" s="535" t="s">
        <v>616</v>
      </c>
      <c r="F117" s="533" t="s">
        <v>10</v>
      </c>
      <c r="G117" s="536">
        <v>31</v>
      </c>
      <c r="H117" s="570"/>
      <c r="I117" s="537">
        <f>ROUND(G117*H117,2)</f>
        <v>0</v>
      </c>
      <c r="J117" s="538">
        <v>0.10373</v>
      </c>
      <c r="K117" s="536">
        <f>G117*J117</f>
        <v>3.21563</v>
      </c>
      <c r="L117" s="538">
        <v>0</v>
      </c>
      <c r="M117" s="536">
        <f>G117*L117</f>
        <v>0</v>
      </c>
      <c r="N117" s="539">
        <v>21</v>
      </c>
      <c r="O117" s="540">
        <v>4</v>
      </c>
      <c r="P117" s="541" t="s">
        <v>140</v>
      </c>
    </row>
    <row r="118" spans="1:19" s="543" customFormat="1" ht="11.25" customHeight="1">
      <c r="A118" s="542"/>
      <c r="B118" s="542"/>
      <c r="C118" s="542"/>
      <c r="D118" s="543" t="s">
        <v>515</v>
      </c>
      <c r="E118" s="544" t="s">
        <v>617</v>
      </c>
      <c r="G118" s="545">
        <v>0</v>
      </c>
      <c r="P118" s="543">
        <v>2</v>
      </c>
      <c r="Q118" s="543" t="s">
        <v>134</v>
      </c>
      <c r="R118" s="543" t="s">
        <v>516</v>
      </c>
      <c r="S118" s="543" t="s">
        <v>134</v>
      </c>
    </row>
    <row r="119" spans="1:19" s="546" customFormat="1" ht="11.25" customHeight="1">
      <c r="A119" s="542"/>
      <c r="B119" s="542"/>
      <c r="C119" s="542"/>
      <c r="D119" s="546" t="s">
        <v>515</v>
      </c>
      <c r="E119" s="547" t="s">
        <v>2785</v>
      </c>
      <c r="G119" s="548">
        <v>31</v>
      </c>
      <c r="P119" s="546">
        <v>2</v>
      </c>
      <c r="Q119" s="546" t="s">
        <v>134</v>
      </c>
      <c r="R119" s="546" t="s">
        <v>516</v>
      </c>
      <c r="S119" s="546" t="s">
        <v>134</v>
      </c>
    </row>
    <row r="120" spans="1:19" s="549" customFormat="1" ht="11.25" customHeight="1">
      <c r="A120" s="542"/>
      <c r="B120" s="542"/>
      <c r="C120" s="542"/>
      <c r="D120" s="549" t="s">
        <v>515</v>
      </c>
      <c r="E120" s="550" t="s">
        <v>517</v>
      </c>
      <c r="G120" s="551">
        <v>31</v>
      </c>
      <c r="P120" s="549">
        <v>2</v>
      </c>
      <c r="Q120" s="549" t="s">
        <v>134</v>
      </c>
      <c r="R120" s="549" t="s">
        <v>516</v>
      </c>
      <c r="S120" s="549" t="s">
        <v>137</v>
      </c>
    </row>
    <row r="121" spans="1:16" s="541" customFormat="1" ht="11.25" customHeight="1">
      <c r="A121" s="533">
        <v>31</v>
      </c>
      <c r="B121" s="533" t="s">
        <v>138</v>
      </c>
      <c r="C121" s="533" t="s">
        <v>286</v>
      </c>
      <c r="D121" s="534" t="s">
        <v>2786</v>
      </c>
      <c r="E121" s="535" t="s">
        <v>2787</v>
      </c>
      <c r="F121" s="533" t="s">
        <v>10</v>
      </c>
      <c r="G121" s="536">
        <v>62</v>
      </c>
      <c r="H121" s="570"/>
      <c r="I121" s="537">
        <f>ROUND(G121*H121,2)</f>
        <v>0</v>
      </c>
      <c r="J121" s="538">
        <v>0.00021</v>
      </c>
      <c r="K121" s="536">
        <f>G121*J121</f>
        <v>0.01302</v>
      </c>
      <c r="L121" s="538">
        <v>0</v>
      </c>
      <c r="M121" s="536">
        <f>G121*L121</f>
        <v>0</v>
      </c>
      <c r="N121" s="539">
        <v>21</v>
      </c>
      <c r="O121" s="540">
        <v>4</v>
      </c>
      <c r="P121" s="541" t="s">
        <v>140</v>
      </c>
    </row>
    <row r="122" spans="1:19" s="546" customFormat="1" ht="11.25" customHeight="1">
      <c r="A122" s="542"/>
      <c r="B122" s="542"/>
      <c r="C122" s="542"/>
      <c r="D122" s="546" t="s">
        <v>515</v>
      </c>
      <c r="E122" s="547" t="s">
        <v>2788</v>
      </c>
      <c r="G122" s="548">
        <v>62</v>
      </c>
      <c r="P122" s="546">
        <v>2</v>
      </c>
      <c r="Q122" s="546" t="s">
        <v>134</v>
      </c>
      <c r="R122" s="546" t="s">
        <v>516</v>
      </c>
      <c r="S122" s="546" t="s">
        <v>134</v>
      </c>
    </row>
    <row r="123" spans="1:19" s="549" customFormat="1" ht="11.25" customHeight="1">
      <c r="A123" s="542"/>
      <c r="B123" s="542"/>
      <c r="C123" s="542"/>
      <c r="D123" s="549" t="s">
        <v>515</v>
      </c>
      <c r="E123" s="550" t="s">
        <v>517</v>
      </c>
      <c r="G123" s="551">
        <v>62</v>
      </c>
      <c r="P123" s="549">
        <v>2</v>
      </c>
      <c r="Q123" s="549" t="s">
        <v>134</v>
      </c>
      <c r="R123" s="549" t="s">
        <v>516</v>
      </c>
      <c r="S123" s="549" t="s">
        <v>137</v>
      </c>
    </row>
    <row r="124" spans="1:16" s="541" customFormat="1" ht="22.5" customHeight="1">
      <c r="A124" s="533">
        <v>32</v>
      </c>
      <c r="B124" s="533" t="s">
        <v>138</v>
      </c>
      <c r="C124" s="533" t="s">
        <v>286</v>
      </c>
      <c r="D124" s="534" t="s">
        <v>2789</v>
      </c>
      <c r="E124" s="535" t="s">
        <v>2790</v>
      </c>
      <c r="F124" s="533" t="s">
        <v>10</v>
      </c>
      <c r="G124" s="536">
        <v>31</v>
      </c>
      <c r="H124" s="570"/>
      <c r="I124" s="537">
        <f>ROUND(G124*H124,2)</f>
        <v>0</v>
      </c>
      <c r="J124" s="538">
        <v>0.15826</v>
      </c>
      <c r="K124" s="536">
        <f>G124*J124</f>
        <v>4.90606</v>
      </c>
      <c r="L124" s="538">
        <v>0</v>
      </c>
      <c r="M124" s="536">
        <f>G124*L124</f>
        <v>0</v>
      </c>
      <c r="N124" s="539">
        <v>21</v>
      </c>
      <c r="O124" s="540">
        <v>4</v>
      </c>
      <c r="P124" s="541" t="s">
        <v>140</v>
      </c>
    </row>
    <row r="125" spans="1:16" s="541" customFormat="1" ht="22.5" customHeight="1">
      <c r="A125" s="533">
        <v>33</v>
      </c>
      <c r="B125" s="533" t="s">
        <v>138</v>
      </c>
      <c r="C125" s="533" t="s">
        <v>286</v>
      </c>
      <c r="D125" s="534" t="s">
        <v>2791</v>
      </c>
      <c r="E125" s="535" t="s">
        <v>2792</v>
      </c>
      <c r="F125" s="533" t="s">
        <v>10</v>
      </c>
      <c r="G125" s="536">
        <v>89</v>
      </c>
      <c r="H125" s="570"/>
      <c r="I125" s="537">
        <f>ROUND(G125*H125,2)</f>
        <v>0</v>
      </c>
      <c r="J125" s="538">
        <v>0.08425</v>
      </c>
      <c r="K125" s="536">
        <f>G125*J125</f>
        <v>7.4982500000000005</v>
      </c>
      <c r="L125" s="538">
        <v>0</v>
      </c>
      <c r="M125" s="536">
        <f>G125*L125</f>
        <v>0</v>
      </c>
      <c r="N125" s="539">
        <v>21</v>
      </c>
      <c r="O125" s="540">
        <v>4</v>
      </c>
      <c r="P125" s="541" t="s">
        <v>140</v>
      </c>
    </row>
    <row r="126" spans="1:19" s="546" customFormat="1" ht="11.25" customHeight="1">
      <c r="A126" s="542"/>
      <c r="B126" s="542"/>
      <c r="C126" s="542"/>
      <c r="D126" s="546" t="s">
        <v>515</v>
      </c>
      <c r="E126" s="547" t="s">
        <v>2782</v>
      </c>
      <c r="G126" s="548">
        <v>89</v>
      </c>
      <c r="P126" s="546">
        <v>2</v>
      </c>
      <c r="Q126" s="546" t="s">
        <v>134</v>
      </c>
      <c r="R126" s="546" t="s">
        <v>516</v>
      </c>
      <c r="S126" s="546" t="s">
        <v>134</v>
      </c>
    </row>
    <row r="127" spans="1:19" s="549" customFormat="1" ht="11.25" customHeight="1">
      <c r="A127" s="542"/>
      <c r="B127" s="542"/>
      <c r="C127" s="542"/>
      <c r="D127" s="549" t="s">
        <v>515</v>
      </c>
      <c r="E127" s="550" t="s">
        <v>517</v>
      </c>
      <c r="G127" s="551">
        <v>89</v>
      </c>
      <c r="P127" s="549">
        <v>2</v>
      </c>
      <c r="Q127" s="549" t="s">
        <v>134</v>
      </c>
      <c r="R127" s="549" t="s">
        <v>516</v>
      </c>
      <c r="S127" s="549" t="s">
        <v>137</v>
      </c>
    </row>
    <row r="128" spans="1:16" s="563" customFormat="1" ht="11.25" customHeight="1">
      <c r="A128" s="555">
        <v>34</v>
      </c>
      <c r="B128" s="555" t="s">
        <v>141</v>
      </c>
      <c r="C128" s="555" t="s">
        <v>142</v>
      </c>
      <c r="D128" s="556" t="s">
        <v>2793</v>
      </c>
      <c r="E128" s="557" t="s">
        <v>2794</v>
      </c>
      <c r="F128" s="555" t="s">
        <v>10</v>
      </c>
      <c r="G128" s="558">
        <v>89</v>
      </c>
      <c r="H128" s="571"/>
      <c r="I128" s="559">
        <f>ROUND(G128*H128,2)</f>
        <v>0</v>
      </c>
      <c r="J128" s="560">
        <v>0.14</v>
      </c>
      <c r="K128" s="558">
        <f>G128*J128</f>
        <v>12.46</v>
      </c>
      <c r="L128" s="560">
        <v>0</v>
      </c>
      <c r="M128" s="558">
        <f>G128*L128</f>
        <v>0</v>
      </c>
      <c r="N128" s="561">
        <v>21</v>
      </c>
      <c r="O128" s="562">
        <v>8</v>
      </c>
      <c r="P128" s="563" t="s">
        <v>140</v>
      </c>
    </row>
    <row r="129" spans="1:16" s="541" customFormat="1" ht="22.5" customHeight="1">
      <c r="A129" s="533">
        <v>35</v>
      </c>
      <c r="B129" s="533" t="s">
        <v>138</v>
      </c>
      <c r="C129" s="533" t="s">
        <v>286</v>
      </c>
      <c r="D129" s="534" t="s">
        <v>2795</v>
      </c>
      <c r="E129" s="535" t="s">
        <v>2796</v>
      </c>
      <c r="F129" s="533" t="s">
        <v>10</v>
      </c>
      <c r="G129" s="536">
        <v>477</v>
      </c>
      <c r="H129" s="570"/>
      <c r="I129" s="537">
        <f>ROUND(G129*H129,2)</f>
        <v>0</v>
      </c>
      <c r="J129" s="538">
        <v>0.098</v>
      </c>
      <c r="K129" s="536">
        <f>G129*J129</f>
        <v>46.746</v>
      </c>
      <c r="L129" s="538">
        <v>0</v>
      </c>
      <c r="M129" s="536">
        <f>G129*L129</f>
        <v>0</v>
      </c>
      <c r="N129" s="539">
        <v>21</v>
      </c>
      <c r="O129" s="540">
        <v>4</v>
      </c>
      <c r="P129" s="541" t="s">
        <v>140</v>
      </c>
    </row>
    <row r="130" spans="1:19" s="546" customFormat="1" ht="11.25" customHeight="1">
      <c r="A130" s="542"/>
      <c r="B130" s="542"/>
      <c r="C130" s="542"/>
      <c r="D130" s="546" t="s">
        <v>515</v>
      </c>
      <c r="E130" s="547" t="s">
        <v>2731</v>
      </c>
      <c r="G130" s="548">
        <v>477</v>
      </c>
      <c r="P130" s="546">
        <v>2</v>
      </c>
      <c r="Q130" s="546" t="s">
        <v>134</v>
      </c>
      <c r="R130" s="546" t="s">
        <v>516</v>
      </c>
      <c r="S130" s="546" t="s">
        <v>134</v>
      </c>
    </row>
    <row r="131" spans="1:19" s="549" customFormat="1" ht="11.25" customHeight="1">
      <c r="A131" s="542"/>
      <c r="B131" s="542"/>
      <c r="C131" s="542"/>
      <c r="D131" s="549" t="s">
        <v>515</v>
      </c>
      <c r="E131" s="550" t="s">
        <v>517</v>
      </c>
      <c r="G131" s="551">
        <v>477</v>
      </c>
      <c r="P131" s="549">
        <v>2</v>
      </c>
      <c r="Q131" s="549" t="s">
        <v>134</v>
      </c>
      <c r="R131" s="549" t="s">
        <v>516</v>
      </c>
      <c r="S131" s="549" t="s">
        <v>137</v>
      </c>
    </row>
    <row r="132" spans="1:16" s="563" customFormat="1" ht="11.25" customHeight="1">
      <c r="A132" s="555">
        <v>36</v>
      </c>
      <c r="B132" s="555" t="s">
        <v>141</v>
      </c>
      <c r="C132" s="555" t="s">
        <v>142</v>
      </c>
      <c r="D132" s="556" t="s">
        <v>2797</v>
      </c>
      <c r="E132" s="557" t="s">
        <v>2798</v>
      </c>
      <c r="F132" s="555" t="s">
        <v>8</v>
      </c>
      <c r="G132" s="558">
        <v>2023.434</v>
      </c>
      <c r="H132" s="571"/>
      <c r="I132" s="559">
        <f>ROUND(G132*H132,2)</f>
        <v>0</v>
      </c>
      <c r="J132" s="560">
        <v>0.033</v>
      </c>
      <c r="K132" s="558">
        <f>G132*J132</f>
        <v>66.77332200000001</v>
      </c>
      <c r="L132" s="560">
        <v>0</v>
      </c>
      <c r="M132" s="558">
        <f>G132*L132</f>
        <v>0</v>
      </c>
      <c r="N132" s="561">
        <v>21</v>
      </c>
      <c r="O132" s="562">
        <v>8</v>
      </c>
      <c r="P132" s="563" t="s">
        <v>140</v>
      </c>
    </row>
    <row r="133" spans="1:19" s="546" customFormat="1" ht="11.25" customHeight="1">
      <c r="A133" s="542"/>
      <c r="B133" s="542"/>
      <c r="C133" s="542"/>
      <c r="D133" s="546" t="s">
        <v>515</v>
      </c>
      <c r="E133" s="547" t="s">
        <v>2799</v>
      </c>
      <c r="G133" s="548">
        <v>2023.434</v>
      </c>
      <c r="P133" s="546">
        <v>2</v>
      </c>
      <c r="Q133" s="546" t="s">
        <v>134</v>
      </c>
      <c r="R133" s="546" t="s">
        <v>516</v>
      </c>
      <c r="S133" s="546" t="s">
        <v>134</v>
      </c>
    </row>
    <row r="134" spans="1:19" s="549" customFormat="1" ht="11.25" customHeight="1">
      <c r="A134" s="542"/>
      <c r="B134" s="542"/>
      <c r="C134" s="542"/>
      <c r="D134" s="549" t="s">
        <v>515</v>
      </c>
      <c r="E134" s="550" t="s">
        <v>517</v>
      </c>
      <c r="G134" s="551">
        <v>2023.434</v>
      </c>
      <c r="P134" s="549">
        <v>2</v>
      </c>
      <c r="Q134" s="549" t="s">
        <v>134</v>
      </c>
      <c r="R134" s="549" t="s">
        <v>516</v>
      </c>
      <c r="S134" s="549" t="s">
        <v>137</v>
      </c>
    </row>
    <row r="135" spans="1:16" s="541" customFormat="1" ht="22.5" customHeight="1">
      <c r="A135" s="533">
        <v>37</v>
      </c>
      <c r="B135" s="533" t="s">
        <v>138</v>
      </c>
      <c r="C135" s="533" t="s">
        <v>286</v>
      </c>
      <c r="D135" s="534" t="s">
        <v>2800</v>
      </c>
      <c r="E135" s="535" t="s">
        <v>2801</v>
      </c>
      <c r="F135" s="533" t="s">
        <v>10</v>
      </c>
      <c r="G135" s="536">
        <v>565.9</v>
      </c>
      <c r="H135" s="570"/>
      <c r="I135" s="537">
        <f>ROUND(G135*H135,2)</f>
        <v>0</v>
      </c>
      <c r="J135" s="538">
        <v>0.16192</v>
      </c>
      <c r="K135" s="536">
        <f>G135*J135</f>
        <v>91.630528</v>
      </c>
      <c r="L135" s="538">
        <v>0</v>
      </c>
      <c r="M135" s="536">
        <f>G135*L135</f>
        <v>0</v>
      </c>
      <c r="N135" s="539">
        <v>21</v>
      </c>
      <c r="O135" s="540">
        <v>4</v>
      </c>
      <c r="P135" s="541" t="s">
        <v>140</v>
      </c>
    </row>
    <row r="136" spans="1:19" s="546" customFormat="1" ht="11.25" customHeight="1">
      <c r="A136" s="542"/>
      <c r="B136" s="542"/>
      <c r="C136" s="542"/>
      <c r="D136" s="546" t="s">
        <v>515</v>
      </c>
      <c r="E136" s="547" t="s">
        <v>2802</v>
      </c>
      <c r="G136" s="548">
        <v>565.9</v>
      </c>
      <c r="P136" s="546">
        <v>2</v>
      </c>
      <c r="Q136" s="546" t="s">
        <v>134</v>
      </c>
      <c r="R136" s="546" t="s">
        <v>516</v>
      </c>
      <c r="S136" s="546" t="s">
        <v>134</v>
      </c>
    </row>
    <row r="137" spans="1:19" s="549" customFormat="1" ht="11.25" customHeight="1">
      <c r="A137" s="542"/>
      <c r="B137" s="542"/>
      <c r="C137" s="542"/>
      <c r="D137" s="549" t="s">
        <v>515</v>
      </c>
      <c r="E137" s="550" t="s">
        <v>517</v>
      </c>
      <c r="G137" s="551">
        <v>565.9</v>
      </c>
      <c r="P137" s="549">
        <v>2</v>
      </c>
      <c r="Q137" s="549" t="s">
        <v>134</v>
      </c>
      <c r="R137" s="549" t="s">
        <v>516</v>
      </c>
      <c r="S137" s="549" t="s">
        <v>137</v>
      </c>
    </row>
    <row r="138" spans="1:16" s="541" customFormat="1" ht="11.25" customHeight="1">
      <c r="A138" s="533">
        <v>38</v>
      </c>
      <c r="B138" s="533" t="s">
        <v>138</v>
      </c>
      <c r="C138" s="533" t="s">
        <v>286</v>
      </c>
      <c r="D138" s="534" t="s">
        <v>2803</v>
      </c>
      <c r="E138" s="535" t="s">
        <v>2804</v>
      </c>
      <c r="F138" s="533" t="s">
        <v>10</v>
      </c>
      <c r="G138" s="536">
        <v>477</v>
      </c>
      <c r="H138" s="570"/>
      <c r="I138" s="537">
        <f>ROUND(G138*H138,2)</f>
        <v>0</v>
      </c>
      <c r="J138" s="538">
        <v>0.10354</v>
      </c>
      <c r="K138" s="536">
        <f>G138*J138</f>
        <v>49.38858</v>
      </c>
      <c r="L138" s="538">
        <v>0</v>
      </c>
      <c r="M138" s="536">
        <f>G138*L138</f>
        <v>0</v>
      </c>
      <c r="N138" s="539">
        <v>21</v>
      </c>
      <c r="O138" s="540">
        <v>4</v>
      </c>
      <c r="P138" s="541" t="s">
        <v>140</v>
      </c>
    </row>
    <row r="139" spans="1:19" s="546" customFormat="1" ht="11.25" customHeight="1">
      <c r="A139" s="542"/>
      <c r="B139" s="542"/>
      <c r="C139" s="542"/>
      <c r="D139" s="546" t="s">
        <v>515</v>
      </c>
      <c r="E139" s="547" t="s">
        <v>2731</v>
      </c>
      <c r="G139" s="548">
        <v>477</v>
      </c>
      <c r="P139" s="546">
        <v>2</v>
      </c>
      <c r="Q139" s="546" t="s">
        <v>134</v>
      </c>
      <c r="R139" s="546" t="s">
        <v>516</v>
      </c>
      <c r="S139" s="546" t="s">
        <v>134</v>
      </c>
    </row>
    <row r="140" spans="1:19" s="549" customFormat="1" ht="11.25" customHeight="1">
      <c r="A140" s="542"/>
      <c r="B140" s="542"/>
      <c r="C140" s="542"/>
      <c r="D140" s="549" t="s">
        <v>515</v>
      </c>
      <c r="E140" s="550" t="s">
        <v>517</v>
      </c>
      <c r="G140" s="551">
        <v>477</v>
      </c>
      <c r="P140" s="549">
        <v>2</v>
      </c>
      <c r="Q140" s="549" t="s">
        <v>134</v>
      </c>
      <c r="R140" s="549" t="s">
        <v>516</v>
      </c>
      <c r="S140" s="549" t="s">
        <v>137</v>
      </c>
    </row>
    <row r="141" spans="1:16" s="541" customFormat="1" ht="11.25" customHeight="1">
      <c r="A141" s="533">
        <v>39</v>
      </c>
      <c r="B141" s="533" t="s">
        <v>138</v>
      </c>
      <c r="C141" s="533" t="s">
        <v>286</v>
      </c>
      <c r="D141" s="534" t="s">
        <v>2805</v>
      </c>
      <c r="E141" s="535" t="s">
        <v>2806</v>
      </c>
      <c r="F141" s="533" t="s">
        <v>25</v>
      </c>
      <c r="G141" s="536">
        <v>76.32</v>
      </c>
      <c r="H141" s="570"/>
      <c r="I141" s="537">
        <f>ROUND(G141*H141,2)</f>
        <v>0</v>
      </c>
      <c r="J141" s="538">
        <v>1</v>
      </c>
      <c r="K141" s="536">
        <f>G141*J141</f>
        <v>76.32</v>
      </c>
      <c r="L141" s="538">
        <v>0</v>
      </c>
      <c r="M141" s="536">
        <f>G141*L141</f>
        <v>0</v>
      </c>
      <c r="N141" s="539">
        <v>21</v>
      </c>
      <c r="O141" s="540">
        <v>4</v>
      </c>
      <c r="P141" s="541" t="s">
        <v>140</v>
      </c>
    </row>
    <row r="142" spans="1:19" s="546" customFormat="1" ht="11.25" customHeight="1">
      <c r="A142" s="542"/>
      <c r="B142" s="542"/>
      <c r="C142" s="542"/>
      <c r="D142" s="546" t="s">
        <v>515</v>
      </c>
      <c r="E142" s="547" t="s">
        <v>2807</v>
      </c>
      <c r="G142" s="548">
        <v>76.32</v>
      </c>
      <c r="P142" s="546">
        <v>2</v>
      </c>
      <c r="Q142" s="546" t="s">
        <v>134</v>
      </c>
      <c r="R142" s="546" t="s">
        <v>516</v>
      </c>
      <c r="S142" s="546" t="s">
        <v>134</v>
      </c>
    </row>
    <row r="143" spans="1:19" s="549" customFormat="1" ht="11.25" customHeight="1">
      <c r="A143" s="542"/>
      <c r="B143" s="542"/>
      <c r="C143" s="542"/>
      <c r="D143" s="549" t="s">
        <v>515</v>
      </c>
      <c r="E143" s="550" t="s">
        <v>517</v>
      </c>
      <c r="G143" s="551">
        <v>76.32</v>
      </c>
      <c r="P143" s="549">
        <v>2</v>
      </c>
      <c r="Q143" s="549" t="s">
        <v>134</v>
      </c>
      <c r="R143" s="549" t="s">
        <v>516</v>
      </c>
      <c r="S143" s="549" t="s">
        <v>137</v>
      </c>
    </row>
    <row r="144" spans="1:16" s="541" customFormat="1" ht="22.5" customHeight="1">
      <c r="A144" s="533">
        <v>40</v>
      </c>
      <c r="B144" s="533" t="s">
        <v>138</v>
      </c>
      <c r="C144" s="533" t="s">
        <v>286</v>
      </c>
      <c r="D144" s="534" t="s">
        <v>618</v>
      </c>
      <c r="E144" s="535" t="s">
        <v>619</v>
      </c>
      <c r="F144" s="533" t="s">
        <v>15</v>
      </c>
      <c r="G144" s="536">
        <v>227.1</v>
      </c>
      <c r="H144" s="570"/>
      <c r="I144" s="537">
        <f>ROUND(G144*H144,2)</f>
        <v>0</v>
      </c>
      <c r="J144" s="538">
        <v>0.1554</v>
      </c>
      <c r="K144" s="536">
        <f>G144*J144</f>
        <v>35.29134</v>
      </c>
      <c r="L144" s="538">
        <v>0</v>
      </c>
      <c r="M144" s="536">
        <f>G144*L144</f>
        <v>0</v>
      </c>
      <c r="N144" s="539">
        <v>21</v>
      </c>
      <c r="O144" s="540">
        <v>4</v>
      </c>
      <c r="P144" s="541" t="s">
        <v>140</v>
      </c>
    </row>
    <row r="145" spans="1:19" s="543" customFormat="1" ht="11.25" customHeight="1">
      <c r="A145" s="542"/>
      <c r="B145" s="542"/>
      <c r="C145" s="542"/>
      <c r="D145" s="543" t="s">
        <v>515</v>
      </c>
      <c r="E145" s="544" t="s">
        <v>2808</v>
      </c>
      <c r="G145" s="545">
        <v>0</v>
      </c>
      <c r="P145" s="543">
        <v>2</v>
      </c>
      <c r="Q145" s="543" t="s">
        <v>134</v>
      </c>
      <c r="R145" s="543" t="s">
        <v>516</v>
      </c>
      <c r="S145" s="543" t="s">
        <v>134</v>
      </c>
    </row>
    <row r="146" spans="1:19" s="546" customFormat="1" ht="11.25" customHeight="1">
      <c r="A146" s="542"/>
      <c r="B146" s="542"/>
      <c r="C146" s="542"/>
      <c r="D146" s="546" t="s">
        <v>515</v>
      </c>
      <c r="E146" s="547" t="s">
        <v>2809</v>
      </c>
      <c r="G146" s="548">
        <v>189.1</v>
      </c>
      <c r="P146" s="546">
        <v>2</v>
      </c>
      <c r="Q146" s="546" t="s">
        <v>134</v>
      </c>
      <c r="R146" s="546" t="s">
        <v>516</v>
      </c>
      <c r="S146" s="546" t="s">
        <v>134</v>
      </c>
    </row>
    <row r="147" spans="1:19" s="543" customFormat="1" ht="11.25" customHeight="1">
      <c r="A147" s="542"/>
      <c r="B147" s="542"/>
      <c r="C147" s="542"/>
      <c r="D147" s="543" t="s">
        <v>515</v>
      </c>
      <c r="E147" s="544" t="s">
        <v>2810</v>
      </c>
      <c r="G147" s="545">
        <v>0</v>
      </c>
      <c r="P147" s="543">
        <v>2</v>
      </c>
      <c r="Q147" s="543" t="s">
        <v>134</v>
      </c>
      <c r="R147" s="543" t="s">
        <v>516</v>
      </c>
      <c r="S147" s="543" t="s">
        <v>134</v>
      </c>
    </row>
    <row r="148" spans="1:19" s="546" customFormat="1" ht="11.25" customHeight="1">
      <c r="A148" s="542"/>
      <c r="B148" s="542"/>
      <c r="C148" s="542"/>
      <c r="D148" s="546" t="s">
        <v>515</v>
      </c>
      <c r="E148" s="547" t="s">
        <v>2811</v>
      </c>
      <c r="G148" s="548">
        <v>38</v>
      </c>
      <c r="P148" s="546">
        <v>2</v>
      </c>
      <c r="Q148" s="546" t="s">
        <v>134</v>
      </c>
      <c r="R148" s="546" t="s">
        <v>516</v>
      </c>
      <c r="S148" s="546" t="s">
        <v>134</v>
      </c>
    </row>
    <row r="149" spans="1:19" s="549" customFormat="1" ht="11.25" customHeight="1">
      <c r="A149" s="542"/>
      <c r="B149" s="542"/>
      <c r="C149" s="542"/>
      <c r="D149" s="549" t="s">
        <v>515</v>
      </c>
      <c r="E149" s="550" t="s">
        <v>517</v>
      </c>
      <c r="G149" s="551">
        <v>227.1</v>
      </c>
      <c r="P149" s="549">
        <v>2</v>
      </c>
      <c r="Q149" s="549" t="s">
        <v>134</v>
      </c>
      <c r="R149" s="549" t="s">
        <v>516</v>
      </c>
      <c r="S149" s="549" t="s">
        <v>137</v>
      </c>
    </row>
    <row r="150" spans="1:16" s="563" customFormat="1" ht="11.25" customHeight="1">
      <c r="A150" s="555">
        <v>41</v>
      </c>
      <c r="B150" s="555" t="s">
        <v>141</v>
      </c>
      <c r="C150" s="555" t="s">
        <v>142</v>
      </c>
      <c r="D150" s="556" t="s">
        <v>620</v>
      </c>
      <c r="E150" s="557" t="s">
        <v>2812</v>
      </c>
      <c r="F150" s="555" t="s">
        <v>8</v>
      </c>
      <c r="G150" s="558">
        <v>229.371</v>
      </c>
      <c r="H150" s="571"/>
      <c r="I150" s="559">
        <f>ROUND(G150*H150,2)</f>
        <v>0</v>
      </c>
      <c r="J150" s="560">
        <v>0.0821</v>
      </c>
      <c r="K150" s="558">
        <f>G150*J150</f>
        <v>18.831359100000004</v>
      </c>
      <c r="L150" s="560">
        <v>0</v>
      </c>
      <c r="M150" s="558">
        <f>G150*L150</f>
        <v>0</v>
      </c>
      <c r="N150" s="561">
        <v>21</v>
      </c>
      <c r="O150" s="562">
        <v>8</v>
      </c>
      <c r="P150" s="563" t="s">
        <v>140</v>
      </c>
    </row>
    <row r="151" spans="1:19" s="546" customFormat="1" ht="11.25" customHeight="1">
      <c r="A151" s="542"/>
      <c r="B151" s="542"/>
      <c r="C151" s="542"/>
      <c r="D151" s="546" t="s">
        <v>515</v>
      </c>
      <c r="E151" s="547" t="s">
        <v>2813</v>
      </c>
      <c r="G151" s="548">
        <v>229.371</v>
      </c>
      <c r="P151" s="546">
        <v>2</v>
      </c>
      <c r="Q151" s="546" t="s">
        <v>134</v>
      </c>
      <c r="R151" s="546" t="s">
        <v>516</v>
      </c>
      <c r="S151" s="546" t="s">
        <v>134</v>
      </c>
    </row>
    <row r="152" spans="1:19" s="549" customFormat="1" ht="11.25" customHeight="1">
      <c r="A152" s="542"/>
      <c r="B152" s="542"/>
      <c r="C152" s="542"/>
      <c r="D152" s="549" t="s">
        <v>515</v>
      </c>
      <c r="E152" s="550" t="s">
        <v>517</v>
      </c>
      <c r="G152" s="551">
        <v>229.371</v>
      </c>
      <c r="P152" s="549">
        <v>2</v>
      </c>
      <c r="Q152" s="549" t="s">
        <v>134</v>
      </c>
      <c r="R152" s="549" t="s">
        <v>516</v>
      </c>
      <c r="S152" s="549" t="s">
        <v>137</v>
      </c>
    </row>
    <row r="153" spans="1:16" s="541" customFormat="1" ht="22.5" customHeight="1">
      <c r="A153" s="533">
        <v>42</v>
      </c>
      <c r="B153" s="533" t="s">
        <v>138</v>
      </c>
      <c r="C153" s="533" t="s">
        <v>286</v>
      </c>
      <c r="D153" s="534" t="s">
        <v>621</v>
      </c>
      <c r="E153" s="535" t="s">
        <v>622</v>
      </c>
      <c r="F153" s="533" t="s">
        <v>15</v>
      </c>
      <c r="G153" s="536">
        <v>67.2</v>
      </c>
      <c r="H153" s="570"/>
      <c r="I153" s="537">
        <f>ROUND(G153*H153,2)</f>
        <v>0</v>
      </c>
      <c r="J153" s="538">
        <v>0.1295</v>
      </c>
      <c r="K153" s="536">
        <f>G153*J153</f>
        <v>8.7024</v>
      </c>
      <c r="L153" s="538">
        <v>0</v>
      </c>
      <c r="M153" s="536">
        <f>G153*L153</f>
        <v>0</v>
      </c>
      <c r="N153" s="539">
        <v>21</v>
      </c>
      <c r="O153" s="540">
        <v>4</v>
      </c>
      <c r="P153" s="541" t="s">
        <v>140</v>
      </c>
    </row>
    <row r="154" spans="1:19" s="543" customFormat="1" ht="11.25" customHeight="1">
      <c r="A154" s="542"/>
      <c r="B154" s="542"/>
      <c r="C154" s="542"/>
      <c r="D154" s="543" t="s">
        <v>515</v>
      </c>
      <c r="E154" s="544" t="s">
        <v>2808</v>
      </c>
      <c r="G154" s="545">
        <v>0</v>
      </c>
      <c r="P154" s="543">
        <v>2</v>
      </c>
      <c r="Q154" s="543" t="s">
        <v>134</v>
      </c>
      <c r="R154" s="543" t="s">
        <v>516</v>
      </c>
      <c r="S154" s="543" t="s">
        <v>134</v>
      </c>
    </row>
    <row r="155" spans="1:19" s="546" customFormat="1" ht="11.25" customHeight="1">
      <c r="A155" s="542"/>
      <c r="B155" s="542"/>
      <c r="C155" s="542"/>
      <c r="D155" s="546" t="s">
        <v>515</v>
      </c>
      <c r="E155" s="547" t="s">
        <v>2814</v>
      </c>
      <c r="G155" s="548">
        <v>67.2</v>
      </c>
      <c r="P155" s="546">
        <v>2</v>
      </c>
      <c r="Q155" s="546" t="s">
        <v>134</v>
      </c>
      <c r="R155" s="546" t="s">
        <v>516</v>
      </c>
      <c r="S155" s="546" t="s">
        <v>134</v>
      </c>
    </row>
    <row r="156" spans="1:19" s="549" customFormat="1" ht="11.25" customHeight="1">
      <c r="A156" s="542"/>
      <c r="B156" s="542"/>
      <c r="C156" s="542"/>
      <c r="D156" s="549" t="s">
        <v>515</v>
      </c>
      <c r="E156" s="550" t="s">
        <v>517</v>
      </c>
      <c r="G156" s="551">
        <v>67.2</v>
      </c>
      <c r="P156" s="549">
        <v>2</v>
      </c>
      <c r="Q156" s="549" t="s">
        <v>134</v>
      </c>
      <c r="R156" s="549" t="s">
        <v>516</v>
      </c>
      <c r="S156" s="549" t="s">
        <v>137</v>
      </c>
    </row>
    <row r="157" spans="1:16" s="563" customFormat="1" ht="11.25" customHeight="1">
      <c r="A157" s="555">
        <v>43</v>
      </c>
      <c r="B157" s="555" t="s">
        <v>141</v>
      </c>
      <c r="C157" s="555" t="s">
        <v>142</v>
      </c>
      <c r="D157" s="556" t="s">
        <v>623</v>
      </c>
      <c r="E157" s="557" t="s">
        <v>2815</v>
      </c>
      <c r="F157" s="555" t="s">
        <v>8</v>
      </c>
      <c r="G157" s="558">
        <v>137.088</v>
      </c>
      <c r="H157" s="571"/>
      <c r="I157" s="559">
        <f>ROUND(G157*H157,2)</f>
        <v>0</v>
      </c>
      <c r="J157" s="560">
        <v>0.024</v>
      </c>
      <c r="K157" s="558">
        <f>G157*J157</f>
        <v>3.2901119999999997</v>
      </c>
      <c r="L157" s="560">
        <v>0</v>
      </c>
      <c r="M157" s="558">
        <f>G157*L157</f>
        <v>0</v>
      </c>
      <c r="N157" s="561">
        <v>21</v>
      </c>
      <c r="O157" s="562">
        <v>8</v>
      </c>
      <c r="P157" s="563" t="s">
        <v>140</v>
      </c>
    </row>
    <row r="158" spans="1:19" s="546" customFormat="1" ht="11.25" customHeight="1">
      <c r="A158" s="542"/>
      <c r="B158" s="542"/>
      <c r="C158" s="542"/>
      <c r="D158" s="546" t="s">
        <v>515</v>
      </c>
      <c r="E158" s="547" t="s">
        <v>2816</v>
      </c>
      <c r="G158" s="548">
        <v>137.088</v>
      </c>
      <c r="P158" s="546">
        <v>2</v>
      </c>
      <c r="Q158" s="546" t="s">
        <v>134</v>
      </c>
      <c r="R158" s="546" t="s">
        <v>516</v>
      </c>
      <c r="S158" s="546" t="s">
        <v>134</v>
      </c>
    </row>
    <row r="159" spans="1:19" s="549" customFormat="1" ht="11.25" customHeight="1">
      <c r="A159" s="542"/>
      <c r="B159" s="542"/>
      <c r="C159" s="542"/>
      <c r="D159" s="549" t="s">
        <v>515</v>
      </c>
      <c r="E159" s="550" t="s">
        <v>517</v>
      </c>
      <c r="G159" s="551">
        <v>137.088</v>
      </c>
      <c r="P159" s="549">
        <v>2</v>
      </c>
      <c r="Q159" s="549" t="s">
        <v>134</v>
      </c>
      <c r="R159" s="549" t="s">
        <v>516</v>
      </c>
      <c r="S159" s="549" t="s">
        <v>137</v>
      </c>
    </row>
    <row r="160" spans="1:16" s="541" customFormat="1" ht="22.5" customHeight="1">
      <c r="A160" s="533">
        <v>44</v>
      </c>
      <c r="B160" s="533" t="s">
        <v>138</v>
      </c>
      <c r="C160" s="533" t="s">
        <v>286</v>
      </c>
      <c r="D160" s="534" t="s">
        <v>624</v>
      </c>
      <c r="E160" s="535" t="s">
        <v>2817</v>
      </c>
      <c r="F160" s="533" t="s">
        <v>16</v>
      </c>
      <c r="G160" s="536">
        <v>29</v>
      </c>
      <c r="H160" s="570"/>
      <c r="I160" s="537">
        <f>ROUND(G160*H160,2)</f>
        <v>0</v>
      </c>
      <c r="J160" s="538">
        <v>2.25634</v>
      </c>
      <c r="K160" s="536">
        <f>G160*J160</f>
        <v>65.43386</v>
      </c>
      <c r="L160" s="538">
        <v>0</v>
      </c>
      <c r="M160" s="536">
        <f>G160*L160</f>
        <v>0</v>
      </c>
      <c r="N160" s="539">
        <v>21</v>
      </c>
      <c r="O160" s="540">
        <v>4</v>
      </c>
      <c r="P160" s="541" t="s">
        <v>140</v>
      </c>
    </row>
    <row r="161" spans="1:19" s="546" customFormat="1" ht="11.25" customHeight="1">
      <c r="A161" s="542"/>
      <c r="B161" s="542"/>
      <c r="C161" s="542"/>
      <c r="D161" s="546" t="s">
        <v>515</v>
      </c>
      <c r="E161" s="547" t="s">
        <v>2818</v>
      </c>
      <c r="G161" s="548">
        <v>29</v>
      </c>
      <c r="P161" s="546">
        <v>2</v>
      </c>
      <c r="Q161" s="546" t="s">
        <v>134</v>
      </c>
      <c r="R161" s="546" t="s">
        <v>516</v>
      </c>
      <c r="S161" s="546" t="s">
        <v>134</v>
      </c>
    </row>
    <row r="162" spans="1:19" s="549" customFormat="1" ht="11.25" customHeight="1">
      <c r="A162" s="542"/>
      <c r="B162" s="542"/>
      <c r="C162" s="542"/>
      <c r="D162" s="549" t="s">
        <v>515</v>
      </c>
      <c r="E162" s="550" t="s">
        <v>517</v>
      </c>
      <c r="G162" s="551">
        <v>29</v>
      </c>
      <c r="P162" s="549">
        <v>2</v>
      </c>
      <c r="Q162" s="549" t="s">
        <v>134</v>
      </c>
      <c r="R162" s="549" t="s">
        <v>516</v>
      </c>
      <c r="S162" s="549" t="s">
        <v>137</v>
      </c>
    </row>
    <row r="163" spans="2:16" s="529" customFormat="1" ht="11.25" customHeight="1">
      <c r="B163" s="530" t="s">
        <v>131</v>
      </c>
      <c r="D163" s="529" t="s">
        <v>531</v>
      </c>
      <c r="E163" s="529" t="s">
        <v>825</v>
      </c>
      <c r="I163" s="531">
        <f>SUM(I164:I166)</f>
        <v>0</v>
      </c>
      <c r="K163" s="532">
        <f>SUM(K164:K166)</f>
        <v>0.0049</v>
      </c>
      <c r="M163" s="532">
        <f>SUM(M164:M166)</f>
        <v>0</v>
      </c>
      <c r="P163" s="529" t="s">
        <v>137</v>
      </c>
    </row>
    <row r="164" spans="1:16" s="541" customFormat="1" ht="22.5" customHeight="1">
      <c r="A164" s="533">
        <v>45</v>
      </c>
      <c r="B164" s="533" t="s">
        <v>138</v>
      </c>
      <c r="C164" s="533" t="s">
        <v>286</v>
      </c>
      <c r="D164" s="534" t="s">
        <v>2819</v>
      </c>
      <c r="E164" s="535" t="s">
        <v>2820</v>
      </c>
      <c r="F164" s="533" t="s">
        <v>8</v>
      </c>
      <c r="G164" s="536">
        <v>7</v>
      </c>
      <c r="H164" s="570"/>
      <c r="I164" s="537">
        <f>ROUND(G164*H164,2)</f>
        <v>0</v>
      </c>
      <c r="J164" s="538">
        <v>0.0007</v>
      </c>
      <c r="K164" s="536">
        <f>G164*J164</f>
        <v>0.0049</v>
      </c>
      <c r="L164" s="538">
        <v>0</v>
      </c>
      <c r="M164" s="536">
        <f>G164*L164</f>
        <v>0</v>
      </c>
      <c r="N164" s="539">
        <v>21</v>
      </c>
      <c r="O164" s="540">
        <v>4</v>
      </c>
      <c r="P164" s="541" t="s">
        <v>140</v>
      </c>
    </row>
    <row r="165" spans="1:19" s="546" customFormat="1" ht="11.25" customHeight="1">
      <c r="A165" s="542"/>
      <c r="B165" s="542"/>
      <c r="C165" s="542"/>
      <c r="D165" s="546" t="s">
        <v>515</v>
      </c>
      <c r="E165" s="547" t="s">
        <v>1107</v>
      </c>
      <c r="G165" s="548">
        <v>7</v>
      </c>
      <c r="P165" s="546">
        <v>2</v>
      </c>
      <c r="Q165" s="546" t="s">
        <v>134</v>
      </c>
      <c r="R165" s="546" t="s">
        <v>516</v>
      </c>
      <c r="S165" s="546" t="s">
        <v>134</v>
      </c>
    </row>
    <row r="166" spans="1:19" s="549" customFormat="1" ht="11.25" customHeight="1">
      <c r="A166" s="542"/>
      <c r="B166" s="542"/>
      <c r="C166" s="542"/>
      <c r="D166" s="549" t="s">
        <v>515</v>
      </c>
      <c r="E166" s="550" t="s">
        <v>517</v>
      </c>
      <c r="G166" s="551">
        <v>7</v>
      </c>
      <c r="P166" s="549">
        <v>2</v>
      </c>
      <c r="Q166" s="549" t="s">
        <v>134</v>
      </c>
      <c r="R166" s="549" t="s">
        <v>516</v>
      </c>
      <c r="S166" s="549" t="s">
        <v>137</v>
      </c>
    </row>
    <row r="167" spans="2:16" s="529" customFormat="1" ht="11.25" customHeight="1">
      <c r="B167" s="530" t="s">
        <v>131</v>
      </c>
      <c r="D167" s="529" t="s">
        <v>536</v>
      </c>
      <c r="E167" s="529" t="s">
        <v>537</v>
      </c>
      <c r="I167" s="531">
        <f>SUM(I168:I208)</f>
        <v>0</v>
      </c>
      <c r="K167" s="532">
        <f>SUM(K168:K208)</f>
        <v>0.0024000000000000002</v>
      </c>
      <c r="M167" s="532">
        <f>SUM(M168:M208)</f>
        <v>364.144</v>
      </c>
      <c r="P167" s="529" t="s">
        <v>137</v>
      </c>
    </row>
    <row r="168" spans="1:16" s="541" customFormat="1" ht="22.5" customHeight="1">
      <c r="A168" s="533">
        <v>46</v>
      </c>
      <c r="B168" s="533" t="s">
        <v>138</v>
      </c>
      <c r="C168" s="533" t="s">
        <v>286</v>
      </c>
      <c r="D168" s="534" t="s">
        <v>11</v>
      </c>
      <c r="E168" s="535" t="s">
        <v>12</v>
      </c>
      <c r="F168" s="533" t="s">
        <v>10</v>
      </c>
      <c r="G168" s="536">
        <v>213</v>
      </c>
      <c r="H168" s="570"/>
      <c r="I168" s="537">
        <f>ROUND(G168*H168,2)</f>
        <v>0</v>
      </c>
      <c r="J168" s="538">
        <v>0</v>
      </c>
      <c r="K168" s="536">
        <f>G168*J168</f>
        <v>0</v>
      </c>
      <c r="L168" s="538">
        <v>0.295</v>
      </c>
      <c r="M168" s="536">
        <f>G168*L168</f>
        <v>62.834999999999994</v>
      </c>
      <c r="N168" s="539">
        <v>21</v>
      </c>
      <c r="O168" s="540">
        <v>4</v>
      </c>
      <c r="P168" s="541" t="s">
        <v>140</v>
      </c>
    </row>
    <row r="169" spans="1:19" s="546" customFormat="1" ht="11.25" customHeight="1">
      <c r="A169" s="542"/>
      <c r="B169" s="542"/>
      <c r="C169" s="542"/>
      <c r="D169" s="546" t="s">
        <v>515</v>
      </c>
      <c r="E169" s="547" t="s">
        <v>2821</v>
      </c>
      <c r="G169" s="548">
        <v>174</v>
      </c>
      <c r="P169" s="546">
        <v>2</v>
      </c>
      <c r="Q169" s="546" t="s">
        <v>134</v>
      </c>
      <c r="R169" s="546" t="s">
        <v>516</v>
      </c>
      <c r="S169" s="546" t="s">
        <v>134</v>
      </c>
    </row>
    <row r="170" spans="1:19" s="546" customFormat="1" ht="11.25" customHeight="1">
      <c r="A170" s="542"/>
      <c r="B170" s="542"/>
      <c r="C170" s="542"/>
      <c r="D170" s="546" t="s">
        <v>515</v>
      </c>
      <c r="E170" s="547" t="s">
        <v>2822</v>
      </c>
      <c r="G170" s="548">
        <v>39</v>
      </c>
      <c r="P170" s="546">
        <v>2</v>
      </c>
      <c r="Q170" s="546" t="s">
        <v>134</v>
      </c>
      <c r="R170" s="546" t="s">
        <v>516</v>
      </c>
      <c r="S170" s="546" t="s">
        <v>134</v>
      </c>
    </row>
    <row r="171" spans="1:19" s="549" customFormat="1" ht="11.25" customHeight="1">
      <c r="A171" s="542"/>
      <c r="B171" s="542"/>
      <c r="C171" s="542"/>
      <c r="D171" s="549" t="s">
        <v>515</v>
      </c>
      <c r="E171" s="550" t="s">
        <v>517</v>
      </c>
      <c r="G171" s="551">
        <v>213</v>
      </c>
      <c r="P171" s="549">
        <v>2</v>
      </c>
      <c r="Q171" s="549" t="s">
        <v>134</v>
      </c>
      <c r="R171" s="549" t="s">
        <v>516</v>
      </c>
      <c r="S171" s="549" t="s">
        <v>137</v>
      </c>
    </row>
    <row r="172" spans="1:16" s="541" customFormat="1" ht="22.5" customHeight="1">
      <c r="A172" s="533">
        <v>47</v>
      </c>
      <c r="B172" s="533" t="s">
        <v>138</v>
      </c>
      <c r="C172" s="533" t="s">
        <v>286</v>
      </c>
      <c r="D172" s="534" t="s">
        <v>625</v>
      </c>
      <c r="E172" s="535" t="s">
        <v>626</v>
      </c>
      <c r="F172" s="533" t="s">
        <v>10</v>
      </c>
      <c r="G172" s="536">
        <v>84.8</v>
      </c>
      <c r="H172" s="570"/>
      <c r="I172" s="537">
        <f>ROUND(G172*H172,2)</f>
        <v>0</v>
      </c>
      <c r="J172" s="538">
        <v>0</v>
      </c>
      <c r="K172" s="536">
        <f>G172*J172</f>
        <v>0</v>
      </c>
      <c r="L172" s="538">
        <v>0.295</v>
      </c>
      <c r="M172" s="536">
        <f>G172*L172</f>
        <v>25.016</v>
      </c>
      <c r="N172" s="539">
        <v>21</v>
      </c>
      <c r="O172" s="540">
        <v>4</v>
      </c>
      <c r="P172" s="541" t="s">
        <v>140</v>
      </c>
    </row>
    <row r="173" spans="1:19" s="546" customFormat="1" ht="11.25" customHeight="1">
      <c r="A173" s="542"/>
      <c r="B173" s="542"/>
      <c r="C173" s="542"/>
      <c r="D173" s="546" t="s">
        <v>515</v>
      </c>
      <c r="E173" s="547" t="s">
        <v>2823</v>
      </c>
      <c r="G173" s="548">
        <v>50</v>
      </c>
      <c r="P173" s="546">
        <v>2</v>
      </c>
      <c r="Q173" s="546" t="s">
        <v>134</v>
      </c>
      <c r="R173" s="546" t="s">
        <v>516</v>
      </c>
      <c r="S173" s="546" t="s">
        <v>134</v>
      </c>
    </row>
    <row r="174" spans="1:19" s="546" customFormat="1" ht="11.25" customHeight="1">
      <c r="A174" s="542"/>
      <c r="B174" s="542"/>
      <c r="C174" s="542"/>
      <c r="D174" s="546" t="s">
        <v>515</v>
      </c>
      <c r="E174" s="547" t="s">
        <v>2824</v>
      </c>
      <c r="G174" s="548">
        <v>34.8</v>
      </c>
      <c r="P174" s="546">
        <v>2</v>
      </c>
      <c r="Q174" s="546" t="s">
        <v>134</v>
      </c>
      <c r="R174" s="546" t="s">
        <v>516</v>
      </c>
      <c r="S174" s="546" t="s">
        <v>134</v>
      </c>
    </row>
    <row r="175" spans="1:19" s="549" customFormat="1" ht="11.25" customHeight="1">
      <c r="A175" s="542"/>
      <c r="B175" s="542"/>
      <c r="C175" s="542"/>
      <c r="D175" s="549" t="s">
        <v>515</v>
      </c>
      <c r="E175" s="550" t="s">
        <v>517</v>
      </c>
      <c r="G175" s="551">
        <v>84.8</v>
      </c>
      <c r="P175" s="549">
        <v>2</v>
      </c>
      <c r="Q175" s="549" t="s">
        <v>134</v>
      </c>
      <c r="R175" s="549" t="s">
        <v>516</v>
      </c>
      <c r="S175" s="549" t="s">
        <v>137</v>
      </c>
    </row>
    <row r="176" spans="1:16" s="541" customFormat="1" ht="11.25" customHeight="1">
      <c r="A176" s="533">
        <v>48</v>
      </c>
      <c r="B176" s="533" t="s">
        <v>138</v>
      </c>
      <c r="C176" s="533" t="s">
        <v>286</v>
      </c>
      <c r="D176" s="534" t="s">
        <v>2825</v>
      </c>
      <c r="E176" s="535" t="s">
        <v>2826</v>
      </c>
      <c r="F176" s="533" t="s">
        <v>10</v>
      </c>
      <c r="G176" s="536">
        <v>41.2</v>
      </c>
      <c r="H176" s="570"/>
      <c r="I176" s="537">
        <f>ROUND(G176*H176,2)</f>
        <v>0</v>
      </c>
      <c r="J176" s="538">
        <v>0</v>
      </c>
      <c r="K176" s="536">
        <f>G176*J176</f>
        <v>0</v>
      </c>
      <c r="L176" s="538">
        <v>0.33</v>
      </c>
      <c r="M176" s="536">
        <f>G176*L176</f>
        <v>13.596000000000002</v>
      </c>
      <c r="N176" s="539">
        <v>21</v>
      </c>
      <c r="O176" s="540">
        <v>4</v>
      </c>
      <c r="P176" s="541" t="s">
        <v>140</v>
      </c>
    </row>
    <row r="177" spans="1:19" s="546" customFormat="1" ht="11.25" customHeight="1">
      <c r="A177" s="542"/>
      <c r="B177" s="542"/>
      <c r="C177" s="542"/>
      <c r="D177" s="546" t="s">
        <v>515</v>
      </c>
      <c r="E177" s="547" t="s">
        <v>2827</v>
      </c>
      <c r="G177" s="548">
        <v>41.2</v>
      </c>
      <c r="P177" s="546">
        <v>2</v>
      </c>
      <c r="Q177" s="546" t="s">
        <v>134</v>
      </c>
      <c r="R177" s="546" t="s">
        <v>516</v>
      </c>
      <c r="S177" s="546" t="s">
        <v>134</v>
      </c>
    </row>
    <row r="178" spans="1:19" s="549" customFormat="1" ht="11.25" customHeight="1">
      <c r="A178" s="542"/>
      <c r="B178" s="542"/>
      <c r="C178" s="542"/>
      <c r="D178" s="549" t="s">
        <v>515</v>
      </c>
      <c r="E178" s="550" t="s">
        <v>517</v>
      </c>
      <c r="G178" s="551">
        <v>41.2</v>
      </c>
      <c r="P178" s="549">
        <v>2</v>
      </c>
      <c r="Q178" s="549" t="s">
        <v>134</v>
      </c>
      <c r="R178" s="549" t="s">
        <v>516</v>
      </c>
      <c r="S178" s="549" t="s">
        <v>137</v>
      </c>
    </row>
    <row r="179" spans="1:16" s="541" customFormat="1" ht="11.25" customHeight="1">
      <c r="A179" s="533">
        <v>49</v>
      </c>
      <c r="B179" s="533" t="s">
        <v>138</v>
      </c>
      <c r="C179" s="533" t="s">
        <v>286</v>
      </c>
      <c r="D179" s="534" t="s">
        <v>13</v>
      </c>
      <c r="E179" s="535" t="s">
        <v>14</v>
      </c>
      <c r="F179" s="533" t="s">
        <v>15</v>
      </c>
      <c r="G179" s="536">
        <v>264</v>
      </c>
      <c r="H179" s="570"/>
      <c r="I179" s="537">
        <f>ROUND(G179*H179,2)</f>
        <v>0</v>
      </c>
      <c r="J179" s="538">
        <v>0</v>
      </c>
      <c r="K179" s="536">
        <f>G179*J179</f>
        <v>0</v>
      </c>
      <c r="L179" s="538">
        <v>0.205</v>
      </c>
      <c r="M179" s="536">
        <f>G179*L179</f>
        <v>54.12</v>
      </c>
      <c r="N179" s="539">
        <v>21</v>
      </c>
      <c r="O179" s="540">
        <v>4</v>
      </c>
      <c r="P179" s="541" t="s">
        <v>140</v>
      </c>
    </row>
    <row r="180" spans="1:19" s="546" customFormat="1" ht="11.25" customHeight="1">
      <c r="A180" s="542"/>
      <c r="B180" s="542"/>
      <c r="C180" s="542"/>
      <c r="D180" s="546" t="s">
        <v>515</v>
      </c>
      <c r="E180" s="547" t="s">
        <v>2828</v>
      </c>
      <c r="G180" s="548">
        <v>208</v>
      </c>
      <c r="P180" s="546">
        <v>2</v>
      </c>
      <c r="Q180" s="546" t="s">
        <v>134</v>
      </c>
      <c r="R180" s="546" t="s">
        <v>516</v>
      </c>
      <c r="S180" s="546" t="s">
        <v>134</v>
      </c>
    </row>
    <row r="181" spans="1:19" s="543" customFormat="1" ht="11.25" customHeight="1">
      <c r="A181" s="542"/>
      <c r="B181" s="542"/>
      <c r="C181" s="542"/>
      <c r="D181" s="543" t="s">
        <v>515</v>
      </c>
      <c r="E181" s="544" t="s">
        <v>2829</v>
      </c>
      <c r="G181" s="545">
        <v>0</v>
      </c>
      <c r="P181" s="543">
        <v>2</v>
      </c>
      <c r="Q181" s="543" t="s">
        <v>134</v>
      </c>
      <c r="R181" s="543" t="s">
        <v>516</v>
      </c>
      <c r="S181" s="543" t="s">
        <v>134</v>
      </c>
    </row>
    <row r="182" spans="1:19" s="546" customFormat="1" ht="11.25" customHeight="1">
      <c r="A182" s="542"/>
      <c r="B182" s="542"/>
      <c r="C182" s="542"/>
      <c r="D182" s="546" t="s">
        <v>515</v>
      </c>
      <c r="E182" s="547" t="s">
        <v>2830</v>
      </c>
      <c r="G182" s="548">
        <v>56</v>
      </c>
      <c r="P182" s="546">
        <v>2</v>
      </c>
      <c r="Q182" s="546" t="s">
        <v>134</v>
      </c>
      <c r="R182" s="546" t="s">
        <v>516</v>
      </c>
      <c r="S182" s="546" t="s">
        <v>134</v>
      </c>
    </row>
    <row r="183" spans="1:19" s="549" customFormat="1" ht="11.25" customHeight="1">
      <c r="A183" s="542"/>
      <c r="B183" s="542"/>
      <c r="C183" s="542"/>
      <c r="D183" s="549" t="s">
        <v>515</v>
      </c>
      <c r="E183" s="550" t="s">
        <v>517</v>
      </c>
      <c r="G183" s="551">
        <v>264</v>
      </c>
      <c r="P183" s="549">
        <v>2</v>
      </c>
      <c r="Q183" s="549" t="s">
        <v>134</v>
      </c>
      <c r="R183" s="549" t="s">
        <v>516</v>
      </c>
      <c r="S183" s="549" t="s">
        <v>137</v>
      </c>
    </row>
    <row r="184" spans="1:16" s="541" customFormat="1" ht="11.25" customHeight="1">
      <c r="A184" s="533">
        <v>50</v>
      </c>
      <c r="B184" s="533" t="s">
        <v>138</v>
      </c>
      <c r="C184" s="533" t="s">
        <v>286</v>
      </c>
      <c r="D184" s="534" t="s">
        <v>2831</v>
      </c>
      <c r="E184" s="535" t="s">
        <v>2832</v>
      </c>
      <c r="F184" s="533" t="s">
        <v>15</v>
      </c>
      <c r="G184" s="536">
        <v>80</v>
      </c>
      <c r="H184" s="570"/>
      <c r="I184" s="537">
        <f>ROUND(G184*H184,2)</f>
        <v>0</v>
      </c>
      <c r="J184" s="538">
        <v>3E-05</v>
      </c>
      <c r="K184" s="536">
        <f>G184*J184</f>
        <v>0.0024000000000000002</v>
      </c>
      <c r="L184" s="538">
        <v>0</v>
      </c>
      <c r="M184" s="536">
        <f>G184*L184</f>
        <v>0</v>
      </c>
      <c r="N184" s="539">
        <v>21</v>
      </c>
      <c r="O184" s="540">
        <v>4</v>
      </c>
      <c r="P184" s="541" t="s">
        <v>140</v>
      </c>
    </row>
    <row r="185" spans="1:16" s="541" customFormat="1" ht="11.25" customHeight="1">
      <c r="A185" s="533">
        <v>51</v>
      </c>
      <c r="B185" s="533" t="s">
        <v>138</v>
      </c>
      <c r="C185" s="533" t="s">
        <v>601</v>
      </c>
      <c r="D185" s="534" t="s">
        <v>2833</v>
      </c>
      <c r="E185" s="535" t="s">
        <v>2834</v>
      </c>
      <c r="F185" s="533" t="s">
        <v>15</v>
      </c>
      <c r="G185" s="536">
        <v>55</v>
      </c>
      <c r="H185" s="570"/>
      <c r="I185" s="537">
        <f>ROUND(G185*H185,2)</f>
        <v>0</v>
      </c>
      <c r="J185" s="538">
        <v>0</v>
      </c>
      <c r="K185" s="536">
        <f>G185*J185</f>
        <v>0</v>
      </c>
      <c r="L185" s="538">
        <v>0.06</v>
      </c>
      <c r="M185" s="536">
        <f>G185*L185</f>
        <v>3.3</v>
      </c>
      <c r="N185" s="539">
        <v>21</v>
      </c>
      <c r="O185" s="540">
        <v>4</v>
      </c>
      <c r="P185" s="541" t="s">
        <v>140</v>
      </c>
    </row>
    <row r="186" spans="1:19" s="546" customFormat="1" ht="11.25" customHeight="1">
      <c r="A186" s="542"/>
      <c r="B186" s="542"/>
      <c r="C186" s="542"/>
      <c r="D186" s="546" t="s">
        <v>515</v>
      </c>
      <c r="E186" s="547" t="s">
        <v>2835</v>
      </c>
      <c r="G186" s="548">
        <v>55</v>
      </c>
      <c r="P186" s="546">
        <v>2</v>
      </c>
      <c r="Q186" s="546" t="s">
        <v>134</v>
      </c>
      <c r="R186" s="546" t="s">
        <v>516</v>
      </c>
      <c r="S186" s="546" t="s">
        <v>134</v>
      </c>
    </row>
    <row r="187" spans="1:19" s="549" customFormat="1" ht="11.25" customHeight="1">
      <c r="A187" s="542"/>
      <c r="B187" s="542"/>
      <c r="C187" s="542"/>
      <c r="D187" s="549" t="s">
        <v>515</v>
      </c>
      <c r="E187" s="550" t="s">
        <v>517</v>
      </c>
      <c r="G187" s="551">
        <v>55</v>
      </c>
      <c r="P187" s="549">
        <v>2</v>
      </c>
      <c r="Q187" s="549" t="s">
        <v>134</v>
      </c>
      <c r="R187" s="549" t="s">
        <v>516</v>
      </c>
      <c r="S187" s="549" t="s">
        <v>137</v>
      </c>
    </row>
    <row r="188" spans="1:16" s="541" customFormat="1" ht="11.25" customHeight="1">
      <c r="A188" s="533">
        <v>52</v>
      </c>
      <c r="B188" s="533" t="s">
        <v>138</v>
      </c>
      <c r="C188" s="533" t="s">
        <v>601</v>
      </c>
      <c r="D188" s="534" t="s">
        <v>2836</v>
      </c>
      <c r="E188" s="535" t="s">
        <v>2837</v>
      </c>
      <c r="F188" s="533" t="s">
        <v>8</v>
      </c>
      <c r="G188" s="536">
        <v>33</v>
      </c>
      <c r="H188" s="570"/>
      <c r="I188" s="537">
        <f>ROUND(G188*H188,2)</f>
        <v>0</v>
      </c>
      <c r="J188" s="538">
        <v>0</v>
      </c>
      <c r="K188" s="536">
        <f>G188*J188</f>
        <v>0</v>
      </c>
      <c r="L188" s="538">
        <v>0.006</v>
      </c>
      <c r="M188" s="536">
        <f>G188*L188</f>
        <v>0.198</v>
      </c>
      <c r="N188" s="539">
        <v>21</v>
      </c>
      <c r="O188" s="540">
        <v>4</v>
      </c>
      <c r="P188" s="541" t="s">
        <v>140</v>
      </c>
    </row>
    <row r="189" spans="1:19" s="546" customFormat="1" ht="11.25" customHeight="1">
      <c r="A189" s="542"/>
      <c r="B189" s="542"/>
      <c r="C189" s="542"/>
      <c r="D189" s="546" t="s">
        <v>515</v>
      </c>
      <c r="E189" s="547" t="s">
        <v>2838</v>
      </c>
      <c r="G189" s="548">
        <v>33</v>
      </c>
      <c r="P189" s="546">
        <v>2</v>
      </c>
      <c r="Q189" s="546" t="s">
        <v>134</v>
      </c>
      <c r="R189" s="546" t="s">
        <v>516</v>
      </c>
      <c r="S189" s="546" t="s">
        <v>134</v>
      </c>
    </row>
    <row r="190" spans="1:19" s="549" customFormat="1" ht="11.25" customHeight="1">
      <c r="A190" s="542"/>
      <c r="B190" s="542"/>
      <c r="C190" s="542"/>
      <c r="D190" s="549" t="s">
        <v>515</v>
      </c>
      <c r="E190" s="550" t="s">
        <v>517</v>
      </c>
      <c r="G190" s="551">
        <v>33</v>
      </c>
      <c r="P190" s="549">
        <v>2</v>
      </c>
      <c r="Q190" s="549" t="s">
        <v>134</v>
      </c>
      <c r="R190" s="549" t="s">
        <v>516</v>
      </c>
      <c r="S190" s="549" t="s">
        <v>137</v>
      </c>
    </row>
    <row r="191" spans="1:16" s="541" customFormat="1" ht="11.25" customHeight="1">
      <c r="A191" s="533">
        <v>53</v>
      </c>
      <c r="B191" s="533" t="s">
        <v>138</v>
      </c>
      <c r="C191" s="533" t="s">
        <v>538</v>
      </c>
      <c r="D191" s="534" t="s">
        <v>2839</v>
      </c>
      <c r="E191" s="535" t="s">
        <v>2840</v>
      </c>
      <c r="F191" s="533" t="s">
        <v>8</v>
      </c>
      <c r="G191" s="536">
        <v>66</v>
      </c>
      <c r="H191" s="570"/>
      <c r="I191" s="537">
        <f>ROUND(G191*H191,2)</f>
        <v>0</v>
      </c>
      <c r="J191" s="538">
        <v>0</v>
      </c>
      <c r="K191" s="536">
        <f>G191*J191</f>
        <v>0</v>
      </c>
      <c r="L191" s="538">
        <v>0</v>
      </c>
      <c r="M191" s="536">
        <f>G191*L191</f>
        <v>0</v>
      </c>
      <c r="N191" s="539">
        <v>21</v>
      </c>
      <c r="O191" s="540">
        <v>4</v>
      </c>
      <c r="P191" s="541" t="s">
        <v>140</v>
      </c>
    </row>
    <row r="192" spans="1:16" s="541" customFormat="1" ht="11.25" customHeight="1">
      <c r="A192" s="533">
        <v>54</v>
      </c>
      <c r="B192" s="533" t="s">
        <v>138</v>
      </c>
      <c r="C192" s="533" t="s">
        <v>538</v>
      </c>
      <c r="D192" s="534" t="s">
        <v>2841</v>
      </c>
      <c r="E192" s="535" t="s">
        <v>2842</v>
      </c>
      <c r="F192" s="533" t="s">
        <v>16</v>
      </c>
      <c r="G192" s="536">
        <v>21.35</v>
      </c>
      <c r="H192" s="570"/>
      <c r="I192" s="537">
        <f>ROUND(G192*H192,2)</f>
        <v>0</v>
      </c>
      <c r="J192" s="538">
        <v>0</v>
      </c>
      <c r="K192" s="536">
        <f>G192*J192</f>
        <v>0</v>
      </c>
      <c r="L192" s="538">
        <v>2.1</v>
      </c>
      <c r="M192" s="536">
        <f>G192*L192</f>
        <v>44.83500000000001</v>
      </c>
      <c r="N192" s="539">
        <v>21</v>
      </c>
      <c r="O192" s="540">
        <v>4</v>
      </c>
      <c r="P192" s="541" t="s">
        <v>140</v>
      </c>
    </row>
    <row r="193" spans="1:19" s="543" customFormat="1" ht="11.25" customHeight="1">
      <c r="A193" s="542"/>
      <c r="B193" s="542"/>
      <c r="C193" s="542"/>
      <c r="D193" s="543" t="s">
        <v>515</v>
      </c>
      <c r="E193" s="544" t="s">
        <v>2843</v>
      </c>
      <c r="G193" s="545">
        <v>0</v>
      </c>
      <c r="P193" s="543">
        <v>2</v>
      </c>
      <c r="Q193" s="543" t="s">
        <v>134</v>
      </c>
      <c r="R193" s="543" t="s">
        <v>516</v>
      </c>
      <c r="S193" s="543" t="s">
        <v>134</v>
      </c>
    </row>
    <row r="194" spans="1:19" s="546" customFormat="1" ht="11.25" customHeight="1">
      <c r="A194" s="542"/>
      <c r="B194" s="542"/>
      <c r="C194" s="542"/>
      <c r="D194" s="546" t="s">
        <v>515</v>
      </c>
      <c r="E194" s="547" t="s">
        <v>2844</v>
      </c>
      <c r="G194" s="548">
        <v>19.25</v>
      </c>
      <c r="P194" s="546">
        <v>2</v>
      </c>
      <c r="Q194" s="546" t="s">
        <v>134</v>
      </c>
      <c r="R194" s="546" t="s">
        <v>516</v>
      </c>
      <c r="S194" s="546" t="s">
        <v>134</v>
      </c>
    </row>
    <row r="195" spans="1:19" s="543" customFormat="1" ht="11.25" customHeight="1">
      <c r="A195" s="542"/>
      <c r="B195" s="542"/>
      <c r="C195" s="542"/>
      <c r="D195" s="543" t="s">
        <v>515</v>
      </c>
      <c r="E195" s="544" t="s">
        <v>2845</v>
      </c>
      <c r="G195" s="545">
        <v>0</v>
      </c>
      <c r="P195" s="543">
        <v>2</v>
      </c>
      <c r="Q195" s="543" t="s">
        <v>134</v>
      </c>
      <c r="R195" s="543" t="s">
        <v>516</v>
      </c>
      <c r="S195" s="543" t="s">
        <v>134</v>
      </c>
    </row>
    <row r="196" spans="1:19" s="546" customFormat="1" ht="11.25" customHeight="1">
      <c r="A196" s="542"/>
      <c r="B196" s="542"/>
      <c r="C196" s="542"/>
      <c r="D196" s="546" t="s">
        <v>515</v>
      </c>
      <c r="E196" s="547" t="s">
        <v>2846</v>
      </c>
      <c r="G196" s="548">
        <v>2.1</v>
      </c>
      <c r="P196" s="546">
        <v>2</v>
      </c>
      <c r="Q196" s="546" t="s">
        <v>134</v>
      </c>
      <c r="R196" s="546" t="s">
        <v>516</v>
      </c>
      <c r="S196" s="546" t="s">
        <v>134</v>
      </c>
    </row>
    <row r="197" spans="1:19" s="549" customFormat="1" ht="11.25" customHeight="1">
      <c r="A197" s="542"/>
      <c r="B197" s="542"/>
      <c r="C197" s="542"/>
      <c r="D197" s="549" t="s">
        <v>515</v>
      </c>
      <c r="E197" s="550" t="s">
        <v>517</v>
      </c>
      <c r="G197" s="551">
        <v>21.35</v>
      </c>
      <c r="P197" s="549">
        <v>2</v>
      </c>
      <c r="Q197" s="549" t="s">
        <v>134</v>
      </c>
      <c r="R197" s="549" t="s">
        <v>516</v>
      </c>
      <c r="S197" s="549" t="s">
        <v>137</v>
      </c>
    </row>
    <row r="198" spans="1:16" s="541" customFormat="1" ht="22.5" customHeight="1">
      <c r="A198" s="533">
        <v>55</v>
      </c>
      <c r="B198" s="533" t="s">
        <v>138</v>
      </c>
      <c r="C198" s="533" t="s">
        <v>286</v>
      </c>
      <c r="D198" s="534" t="s">
        <v>2847</v>
      </c>
      <c r="E198" s="535" t="s">
        <v>2848</v>
      </c>
      <c r="F198" s="533" t="s">
        <v>8</v>
      </c>
      <c r="G198" s="536">
        <v>2</v>
      </c>
      <c r="H198" s="570"/>
      <c r="I198" s="537">
        <f>ROUND(G198*H198,2)</f>
        <v>0</v>
      </c>
      <c r="J198" s="538">
        <v>0</v>
      </c>
      <c r="K198" s="536">
        <f>G198*J198</f>
        <v>0</v>
      </c>
      <c r="L198" s="538">
        <v>0.082</v>
      </c>
      <c r="M198" s="536">
        <f>G198*L198</f>
        <v>0.164</v>
      </c>
      <c r="N198" s="539">
        <v>21</v>
      </c>
      <c r="O198" s="540">
        <v>4</v>
      </c>
      <c r="P198" s="541" t="s">
        <v>140</v>
      </c>
    </row>
    <row r="199" spans="1:16" s="541" customFormat="1" ht="11.25" customHeight="1">
      <c r="A199" s="533">
        <v>56</v>
      </c>
      <c r="B199" s="533" t="s">
        <v>138</v>
      </c>
      <c r="C199" s="533" t="s">
        <v>286</v>
      </c>
      <c r="D199" s="534" t="s">
        <v>627</v>
      </c>
      <c r="E199" s="535" t="s">
        <v>628</v>
      </c>
      <c r="F199" s="533" t="s">
        <v>10</v>
      </c>
      <c r="G199" s="536">
        <v>126</v>
      </c>
      <c r="H199" s="570"/>
      <c r="I199" s="537">
        <f>ROUND(G199*H199,2)</f>
        <v>0</v>
      </c>
      <c r="J199" s="538">
        <v>0</v>
      </c>
      <c r="K199" s="536">
        <f>G199*J199</f>
        <v>0</v>
      </c>
      <c r="L199" s="538">
        <v>0.29</v>
      </c>
      <c r="M199" s="536">
        <f>G199*L199</f>
        <v>36.54</v>
      </c>
      <c r="N199" s="539">
        <v>21</v>
      </c>
      <c r="O199" s="540">
        <v>4</v>
      </c>
      <c r="P199" s="541" t="s">
        <v>140</v>
      </c>
    </row>
    <row r="200" spans="1:19" s="543" customFormat="1" ht="11.25" customHeight="1">
      <c r="A200" s="542"/>
      <c r="B200" s="542"/>
      <c r="C200" s="542"/>
      <c r="D200" s="543" t="s">
        <v>515</v>
      </c>
      <c r="E200" s="544" t="s">
        <v>2849</v>
      </c>
      <c r="G200" s="545">
        <v>0</v>
      </c>
      <c r="P200" s="543">
        <v>2</v>
      </c>
      <c r="Q200" s="543" t="s">
        <v>134</v>
      </c>
      <c r="R200" s="543" t="s">
        <v>516</v>
      </c>
      <c r="S200" s="543" t="s">
        <v>134</v>
      </c>
    </row>
    <row r="201" spans="1:19" s="546" customFormat="1" ht="11.25" customHeight="1">
      <c r="A201" s="542"/>
      <c r="B201" s="542"/>
      <c r="C201" s="542"/>
      <c r="D201" s="546" t="s">
        <v>515</v>
      </c>
      <c r="E201" s="547" t="s">
        <v>2823</v>
      </c>
      <c r="G201" s="548">
        <v>50</v>
      </c>
      <c r="P201" s="546">
        <v>2</v>
      </c>
      <c r="Q201" s="546" t="s">
        <v>134</v>
      </c>
      <c r="R201" s="546" t="s">
        <v>516</v>
      </c>
      <c r="S201" s="546" t="s">
        <v>134</v>
      </c>
    </row>
    <row r="202" spans="1:19" s="546" customFormat="1" ht="11.25" customHeight="1">
      <c r="A202" s="542"/>
      <c r="B202" s="542"/>
      <c r="C202" s="542"/>
      <c r="D202" s="546" t="s">
        <v>515</v>
      </c>
      <c r="E202" s="547" t="s">
        <v>2827</v>
      </c>
      <c r="G202" s="548">
        <v>41.2</v>
      </c>
      <c r="P202" s="546">
        <v>2</v>
      </c>
      <c r="Q202" s="546" t="s">
        <v>134</v>
      </c>
      <c r="R202" s="546" t="s">
        <v>516</v>
      </c>
      <c r="S202" s="546" t="s">
        <v>134</v>
      </c>
    </row>
    <row r="203" spans="1:19" s="546" customFormat="1" ht="11.25" customHeight="1">
      <c r="A203" s="542"/>
      <c r="B203" s="542"/>
      <c r="C203" s="542"/>
      <c r="D203" s="546" t="s">
        <v>515</v>
      </c>
      <c r="E203" s="547" t="s">
        <v>2824</v>
      </c>
      <c r="G203" s="548">
        <v>34.8</v>
      </c>
      <c r="P203" s="546">
        <v>2</v>
      </c>
      <c r="Q203" s="546" t="s">
        <v>134</v>
      </c>
      <c r="R203" s="546" t="s">
        <v>516</v>
      </c>
      <c r="S203" s="546" t="s">
        <v>134</v>
      </c>
    </row>
    <row r="204" spans="1:19" s="549" customFormat="1" ht="11.25" customHeight="1">
      <c r="A204" s="542"/>
      <c r="B204" s="542"/>
      <c r="C204" s="542"/>
      <c r="D204" s="549" t="s">
        <v>515</v>
      </c>
      <c r="E204" s="550" t="s">
        <v>517</v>
      </c>
      <c r="G204" s="551">
        <v>126</v>
      </c>
      <c r="P204" s="549">
        <v>2</v>
      </c>
      <c r="Q204" s="549" t="s">
        <v>134</v>
      </c>
      <c r="R204" s="549" t="s">
        <v>516</v>
      </c>
      <c r="S204" s="549" t="s">
        <v>137</v>
      </c>
    </row>
    <row r="205" spans="1:16" s="541" customFormat="1" ht="11.25" customHeight="1">
      <c r="A205" s="533">
        <v>57</v>
      </c>
      <c r="B205" s="533" t="s">
        <v>138</v>
      </c>
      <c r="C205" s="533" t="s">
        <v>286</v>
      </c>
      <c r="D205" s="534" t="s">
        <v>2850</v>
      </c>
      <c r="E205" s="535" t="s">
        <v>2851</v>
      </c>
      <c r="F205" s="533" t="s">
        <v>10</v>
      </c>
      <c r="G205" s="536">
        <v>213</v>
      </c>
      <c r="H205" s="570"/>
      <c r="I205" s="537">
        <f>ROUND(G205*H205,2)</f>
        <v>0</v>
      </c>
      <c r="J205" s="538">
        <v>0</v>
      </c>
      <c r="K205" s="536">
        <f>G205*J205</f>
        <v>0</v>
      </c>
      <c r="L205" s="538">
        <v>0.58</v>
      </c>
      <c r="M205" s="536">
        <f>G205*L205</f>
        <v>123.53999999999999</v>
      </c>
      <c r="N205" s="539">
        <v>21</v>
      </c>
      <c r="O205" s="540">
        <v>4</v>
      </c>
      <c r="P205" s="541" t="s">
        <v>140</v>
      </c>
    </row>
    <row r="206" spans="1:19" s="546" customFormat="1" ht="11.25" customHeight="1">
      <c r="A206" s="542"/>
      <c r="B206" s="542"/>
      <c r="C206" s="542"/>
      <c r="D206" s="546" t="s">
        <v>515</v>
      </c>
      <c r="E206" s="547" t="s">
        <v>2821</v>
      </c>
      <c r="G206" s="548">
        <v>174</v>
      </c>
      <c r="P206" s="546">
        <v>2</v>
      </c>
      <c r="Q206" s="546" t="s">
        <v>134</v>
      </c>
      <c r="R206" s="546" t="s">
        <v>516</v>
      </c>
      <c r="S206" s="546" t="s">
        <v>134</v>
      </c>
    </row>
    <row r="207" spans="1:19" s="546" customFormat="1" ht="11.25" customHeight="1">
      <c r="A207" s="542"/>
      <c r="B207" s="542"/>
      <c r="C207" s="542"/>
      <c r="D207" s="546" t="s">
        <v>515</v>
      </c>
      <c r="E207" s="547" t="s">
        <v>2822</v>
      </c>
      <c r="G207" s="548">
        <v>39</v>
      </c>
      <c r="P207" s="546">
        <v>2</v>
      </c>
      <c r="Q207" s="546" t="s">
        <v>134</v>
      </c>
      <c r="R207" s="546" t="s">
        <v>516</v>
      </c>
      <c r="S207" s="546" t="s">
        <v>134</v>
      </c>
    </row>
    <row r="208" spans="1:19" s="549" customFormat="1" ht="11.25" customHeight="1">
      <c r="A208" s="542"/>
      <c r="B208" s="542"/>
      <c r="C208" s="542"/>
      <c r="D208" s="549" t="s">
        <v>515</v>
      </c>
      <c r="E208" s="550" t="s">
        <v>517</v>
      </c>
      <c r="G208" s="551">
        <v>213</v>
      </c>
      <c r="P208" s="549">
        <v>2</v>
      </c>
      <c r="Q208" s="549" t="s">
        <v>134</v>
      </c>
      <c r="R208" s="549" t="s">
        <v>516</v>
      </c>
      <c r="S208" s="549" t="s">
        <v>137</v>
      </c>
    </row>
    <row r="209" spans="2:16" s="529" customFormat="1" ht="11.25" customHeight="1">
      <c r="B209" s="530" t="s">
        <v>131</v>
      </c>
      <c r="D209" s="529" t="s">
        <v>544</v>
      </c>
      <c r="E209" s="529" t="s">
        <v>545</v>
      </c>
      <c r="I209" s="531">
        <f>SUM(I210:I243)</f>
        <v>0</v>
      </c>
      <c r="K209" s="532">
        <f>SUM(K210:K243)</f>
        <v>0</v>
      </c>
      <c r="M209" s="532">
        <f>SUM(M210:M243)</f>
        <v>0</v>
      </c>
      <c r="P209" s="529" t="s">
        <v>137</v>
      </c>
    </row>
    <row r="210" spans="1:16" s="541" customFormat="1" ht="11.25" customHeight="1">
      <c r="A210" s="533">
        <v>58</v>
      </c>
      <c r="B210" s="533" t="s">
        <v>138</v>
      </c>
      <c r="C210" s="533" t="s">
        <v>286</v>
      </c>
      <c r="D210" s="534" t="s">
        <v>629</v>
      </c>
      <c r="E210" s="535" t="s">
        <v>630</v>
      </c>
      <c r="F210" s="533" t="s">
        <v>25</v>
      </c>
      <c r="G210" s="536">
        <v>160.08</v>
      </c>
      <c r="H210" s="570"/>
      <c r="I210" s="537">
        <f>ROUND(G210*H210,2)</f>
        <v>0</v>
      </c>
      <c r="J210" s="538">
        <v>0</v>
      </c>
      <c r="K210" s="536">
        <f>G210*J210</f>
        <v>0</v>
      </c>
      <c r="L210" s="538">
        <v>0</v>
      </c>
      <c r="M210" s="536">
        <f>G210*L210</f>
        <v>0</v>
      </c>
      <c r="N210" s="539">
        <v>21</v>
      </c>
      <c r="O210" s="540">
        <v>4</v>
      </c>
      <c r="P210" s="541" t="s">
        <v>140</v>
      </c>
    </row>
    <row r="211" spans="1:19" s="546" customFormat="1" ht="11.25" customHeight="1">
      <c r="A211" s="542"/>
      <c r="B211" s="542"/>
      <c r="C211" s="542"/>
      <c r="D211" s="546" t="s">
        <v>515</v>
      </c>
      <c r="E211" s="547" t="s">
        <v>2852</v>
      </c>
      <c r="G211" s="548">
        <v>160.08</v>
      </c>
      <c r="P211" s="546">
        <v>2</v>
      </c>
      <c r="Q211" s="546" t="s">
        <v>134</v>
      </c>
      <c r="R211" s="546" t="s">
        <v>516</v>
      </c>
      <c r="S211" s="546" t="s">
        <v>134</v>
      </c>
    </row>
    <row r="212" spans="1:19" s="543" customFormat="1" ht="11.25" customHeight="1">
      <c r="A212" s="542"/>
      <c r="B212" s="542"/>
      <c r="C212" s="542"/>
      <c r="D212" s="543" t="s">
        <v>515</v>
      </c>
      <c r="E212" s="544" t="s">
        <v>2853</v>
      </c>
      <c r="G212" s="545">
        <v>0</v>
      </c>
      <c r="P212" s="543">
        <v>2</v>
      </c>
      <c r="Q212" s="543" t="s">
        <v>134</v>
      </c>
      <c r="R212" s="543" t="s">
        <v>516</v>
      </c>
      <c r="S212" s="543" t="s">
        <v>134</v>
      </c>
    </row>
    <row r="213" spans="1:19" s="549" customFormat="1" ht="11.25" customHeight="1">
      <c r="A213" s="542"/>
      <c r="B213" s="542"/>
      <c r="C213" s="542"/>
      <c r="D213" s="549" t="s">
        <v>515</v>
      </c>
      <c r="E213" s="550" t="s">
        <v>517</v>
      </c>
      <c r="G213" s="551">
        <v>160.08</v>
      </c>
      <c r="P213" s="549">
        <v>2</v>
      </c>
      <c r="Q213" s="549" t="s">
        <v>134</v>
      </c>
      <c r="R213" s="549" t="s">
        <v>516</v>
      </c>
      <c r="S213" s="549" t="s">
        <v>137</v>
      </c>
    </row>
    <row r="214" spans="1:16" s="541" customFormat="1" ht="11.25" customHeight="1">
      <c r="A214" s="533">
        <v>59</v>
      </c>
      <c r="B214" s="533" t="s">
        <v>138</v>
      </c>
      <c r="C214" s="533" t="s">
        <v>286</v>
      </c>
      <c r="D214" s="534" t="s">
        <v>631</v>
      </c>
      <c r="E214" s="535" t="s">
        <v>632</v>
      </c>
      <c r="F214" s="533" t="s">
        <v>25</v>
      </c>
      <c r="G214" s="536">
        <v>3201.6</v>
      </c>
      <c r="H214" s="570"/>
      <c r="I214" s="537">
        <f>ROUND(G214*H214,2)</f>
        <v>0</v>
      </c>
      <c r="J214" s="538">
        <v>0</v>
      </c>
      <c r="K214" s="536">
        <f>G214*J214</f>
        <v>0</v>
      </c>
      <c r="L214" s="538">
        <v>0</v>
      </c>
      <c r="M214" s="536">
        <f>G214*L214</f>
        <v>0</v>
      </c>
      <c r="N214" s="539">
        <v>21</v>
      </c>
      <c r="O214" s="540">
        <v>4</v>
      </c>
      <c r="P214" s="541" t="s">
        <v>140</v>
      </c>
    </row>
    <row r="215" spans="1:19" s="546" customFormat="1" ht="11.25" customHeight="1">
      <c r="A215" s="542"/>
      <c r="B215" s="542"/>
      <c r="C215" s="542"/>
      <c r="D215" s="546" t="s">
        <v>515</v>
      </c>
      <c r="E215" s="547" t="s">
        <v>2854</v>
      </c>
      <c r="G215" s="548">
        <v>3201.6</v>
      </c>
      <c r="P215" s="546">
        <v>2</v>
      </c>
      <c r="Q215" s="546" t="s">
        <v>134</v>
      </c>
      <c r="R215" s="546" t="s">
        <v>516</v>
      </c>
      <c r="S215" s="546" t="s">
        <v>134</v>
      </c>
    </row>
    <row r="216" spans="1:19" s="549" customFormat="1" ht="11.25" customHeight="1">
      <c r="A216" s="542"/>
      <c r="B216" s="542"/>
      <c r="C216" s="542"/>
      <c r="D216" s="549" t="s">
        <v>515</v>
      </c>
      <c r="E216" s="550" t="s">
        <v>517</v>
      </c>
      <c r="G216" s="551">
        <v>3201.6</v>
      </c>
      <c r="P216" s="549">
        <v>2</v>
      </c>
      <c r="Q216" s="549" t="s">
        <v>134</v>
      </c>
      <c r="R216" s="549" t="s">
        <v>516</v>
      </c>
      <c r="S216" s="549" t="s">
        <v>137</v>
      </c>
    </row>
    <row r="217" spans="1:16" s="541" customFormat="1" ht="11.25" customHeight="1">
      <c r="A217" s="533">
        <v>60</v>
      </c>
      <c r="B217" s="533" t="s">
        <v>138</v>
      </c>
      <c r="C217" s="533" t="s">
        <v>286</v>
      </c>
      <c r="D217" s="534" t="s">
        <v>633</v>
      </c>
      <c r="E217" s="535" t="s">
        <v>634</v>
      </c>
      <c r="F217" s="533" t="s">
        <v>25</v>
      </c>
      <c r="G217" s="536">
        <v>54.12</v>
      </c>
      <c r="H217" s="570"/>
      <c r="I217" s="537">
        <f>ROUND(G217*H217,2)</f>
        <v>0</v>
      </c>
      <c r="J217" s="538">
        <v>0</v>
      </c>
      <c r="K217" s="536">
        <f>G217*J217</f>
        <v>0</v>
      </c>
      <c r="L217" s="538">
        <v>0</v>
      </c>
      <c r="M217" s="536">
        <f>G217*L217</f>
        <v>0</v>
      </c>
      <c r="N217" s="539">
        <v>21</v>
      </c>
      <c r="O217" s="540">
        <v>4</v>
      </c>
      <c r="P217" s="541" t="s">
        <v>140</v>
      </c>
    </row>
    <row r="218" spans="1:19" s="546" customFormat="1" ht="11.25" customHeight="1">
      <c r="A218" s="542"/>
      <c r="B218" s="542"/>
      <c r="C218" s="542"/>
      <c r="D218" s="546" t="s">
        <v>515</v>
      </c>
      <c r="E218" s="547" t="s">
        <v>2855</v>
      </c>
      <c r="G218" s="548">
        <v>54.12</v>
      </c>
      <c r="P218" s="546">
        <v>2</v>
      </c>
      <c r="Q218" s="546" t="s">
        <v>134</v>
      </c>
      <c r="R218" s="546" t="s">
        <v>516</v>
      </c>
      <c r="S218" s="546" t="s">
        <v>134</v>
      </c>
    </row>
    <row r="219" spans="1:19" s="549" customFormat="1" ht="11.25" customHeight="1">
      <c r="A219" s="542"/>
      <c r="B219" s="542"/>
      <c r="C219" s="542"/>
      <c r="D219" s="549" t="s">
        <v>515</v>
      </c>
      <c r="E219" s="550" t="s">
        <v>517</v>
      </c>
      <c r="G219" s="551">
        <v>54.12</v>
      </c>
      <c r="P219" s="549">
        <v>2</v>
      </c>
      <c r="Q219" s="549" t="s">
        <v>134</v>
      </c>
      <c r="R219" s="549" t="s">
        <v>516</v>
      </c>
      <c r="S219" s="549" t="s">
        <v>137</v>
      </c>
    </row>
    <row r="220" spans="1:16" s="541" customFormat="1" ht="11.25" customHeight="1">
      <c r="A220" s="533">
        <v>61</v>
      </c>
      <c r="B220" s="533" t="s">
        <v>138</v>
      </c>
      <c r="C220" s="533" t="s">
        <v>286</v>
      </c>
      <c r="D220" s="534" t="s">
        <v>635</v>
      </c>
      <c r="E220" s="535" t="s">
        <v>636</v>
      </c>
      <c r="F220" s="533" t="s">
        <v>25</v>
      </c>
      <c r="G220" s="536">
        <v>1082.4</v>
      </c>
      <c r="H220" s="570"/>
      <c r="I220" s="537">
        <f>ROUND(G220*H220,2)</f>
        <v>0</v>
      </c>
      <c r="J220" s="538">
        <v>0</v>
      </c>
      <c r="K220" s="536">
        <f>G220*J220</f>
        <v>0</v>
      </c>
      <c r="L220" s="538">
        <v>0</v>
      </c>
      <c r="M220" s="536">
        <f>G220*L220</f>
        <v>0</v>
      </c>
      <c r="N220" s="539">
        <v>21</v>
      </c>
      <c r="O220" s="540">
        <v>4</v>
      </c>
      <c r="P220" s="541" t="s">
        <v>140</v>
      </c>
    </row>
    <row r="221" spans="1:19" s="546" customFormat="1" ht="11.25" customHeight="1">
      <c r="A221" s="542"/>
      <c r="B221" s="542"/>
      <c r="C221" s="542"/>
      <c r="D221" s="546" t="s">
        <v>515</v>
      </c>
      <c r="E221" s="547" t="s">
        <v>2856</v>
      </c>
      <c r="G221" s="548">
        <v>1082.4</v>
      </c>
      <c r="P221" s="546">
        <v>2</v>
      </c>
      <c r="Q221" s="546" t="s">
        <v>134</v>
      </c>
      <c r="R221" s="546" t="s">
        <v>516</v>
      </c>
      <c r="S221" s="546" t="s">
        <v>134</v>
      </c>
    </row>
    <row r="222" spans="1:19" s="549" customFormat="1" ht="11.25" customHeight="1">
      <c r="A222" s="542"/>
      <c r="B222" s="542"/>
      <c r="C222" s="542"/>
      <c r="D222" s="549" t="s">
        <v>515</v>
      </c>
      <c r="E222" s="550" t="s">
        <v>517</v>
      </c>
      <c r="G222" s="551">
        <v>1082.4</v>
      </c>
      <c r="P222" s="549">
        <v>2</v>
      </c>
      <c r="Q222" s="549" t="s">
        <v>134</v>
      </c>
      <c r="R222" s="549" t="s">
        <v>516</v>
      </c>
      <c r="S222" s="549" t="s">
        <v>137</v>
      </c>
    </row>
    <row r="223" spans="1:16" s="541" customFormat="1" ht="11.25" customHeight="1">
      <c r="A223" s="533">
        <v>62</v>
      </c>
      <c r="B223" s="533" t="s">
        <v>138</v>
      </c>
      <c r="C223" s="533" t="s">
        <v>286</v>
      </c>
      <c r="D223" s="534" t="s">
        <v>637</v>
      </c>
      <c r="E223" s="535" t="s">
        <v>638</v>
      </c>
      <c r="F223" s="533" t="s">
        <v>25</v>
      </c>
      <c r="G223" s="536">
        <v>149.939</v>
      </c>
      <c r="H223" s="570"/>
      <c r="I223" s="537">
        <f>ROUND(G223*H223,2)</f>
        <v>0</v>
      </c>
      <c r="J223" s="538">
        <v>0</v>
      </c>
      <c r="K223" s="536">
        <f>G223*J223</f>
        <v>0</v>
      </c>
      <c r="L223" s="538">
        <v>0</v>
      </c>
      <c r="M223" s="536">
        <f>G223*L223</f>
        <v>0</v>
      </c>
      <c r="N223" s="539">
        <v>21</v>
      </c>
      <c r="O223" s="540">
        <v>4</v>
      </c>
      <c r="P223" s="541" t="s">
        <v>140</v>
      </c>
    </row>
    <row r="224" spans="1:19" s="546" customFormat="1" ht="11.25" customHeight="1">
      <c r="A224" s="542"/>
      <c r="B224" s="542"/>
      <c r="C224" s="542"/>
      <c r="D224" s="546" t="s">
        <v>515</v>
      </c>
      <c r="E224" s="547" t="s">
        <v>2857</v>
      </c>
      <c r="G224" s="548">
        <v>146.277</v>
      </c>
      <c r="P224" s="546">
        <v>2</v>
      </c>
      <c r="Q224" s="546" t="s">
        <v>134</v>
      </c>
      <c r="R224" s="546" t="s">
        <v>516</v>
      </c>
      <c r="S224" s="546" t="s">
        <v>134</v>
      </c>
    </row>
    <row r="225" spans="1:19" s="546" customFormat="1" ht="11.25" customHeight="1">
      <c r="A225" s="542"/>
      <c r="B225" s="542"/>
      <c r="C225" s="542"/>
      <c r="D225" s="546" t="s">
        <v>515</v>
      </c>
      <c r="E225" s="547" t="s">
        <v>2858</v>
      </c>
      <c r="G225" s="548">
        <v>3.662</v>
      </c>
      <c r="P225" s="546">
        <v>2</v>
      </c>
      <c r="Q225" s="546" t="s">
        <v>134</v>
      </c>
      <c r="R225" s="546" t="s">
        <v>516</v>
      </c>
      <c r="S225" s="546" t="s">
        <v>134</v>
      </c>
    </row>
    <row r="226" spans="1:19" s="549" customFormat="1" ht="11.25" customHeight="1">
      <c r="A226" s="542"/>
      <c r="B226" s="542"/>
      <c r="C226" s="542"/>
      <c r="D226" s="549" t="s">
        <v>515</v>
      </c>
      <c r="E226" s="550" t="s">
        <v>517</v>
      </c>
      <c r="G226" s="551">
        <v>149.939</v>
      </c>
      <c r="P226" s="549">
        <v>2</v>
      </c>
      <c r="Q226" s="549" t="s">
        <v>134</v>
      </c>
      <c r="R226" s="549" t="s">
        <v>516</v>
      </c>
      <c r="S226" s="549" t="s">
        <v>137</v>
      </c>
    </row>
    <row r="227" spans="1:16" s="541" customFormat="1" ht="11.25" customHeight="1">
      <c r="A227" s="533">
        <v>63</v>
      </c>
      <c r="B227" s="533" t="s">
        <v>138</v>
      </c>
      <c r="C227" s="533" t="s">
        <v>286</v>
      </c>
      <c r="D227" s="534" t="s">
        <v>639</v>
      </c>
      <c r="E227" s="535" t="s">
        <v>640</v>
      </c>
      <c r="F227" s="533" t="s">
        <v>25</v>
      </c>
      <c r="G227" s="536">
        <v>2925.4</v>
      </c>
      <c r="H227" s="570"/>
      <c r="I227" s="537">
        <f>ROUND(G227*H227,2)</f>
        <v>0</v>
      </c>
      <c r="J227" s="538">
        <v>0</v>
      </c>
      <c r="K227" s="536">
        <f>G227*J227</f>
        <v>0</v>
      </c>
      <c r="L227" s="538">
        <v>0</v>
      </c>
      <c r="M227" s="536">
        <f>G227*L227</f>
        <v>0</v>
      </c>
      <c r="N227" s="539">
        <v>21</v>
      </c>
      <c r="O227" s="540">
        <v>4</v>
      </c>
      <c r="P227" s="541" t="s">
        <v>140</v>
      </c>
    </row>
    <row r="228" spans="1:19" s="546" customFormat="1" ht="11.25" customHeight="1">
      <c r="A228" s="542"/>
      <c r="B228" s="542"/>
      <c r="C228" s="542"/>
      <c r="D228" s="546" t="s">
        <v>515</v>
      </c>
      <c r="E228" s="547" t="s">
        <v>2859</v>
      </c>
      <c r="G228" s="548">
        <v>2925.4</v>
      </c>
      <c r="P228" s="546">
        <v>2</v>
      </c>
      <c r="Q228" s="546" t="s">
        <v>134</v>
      </c>
      <c r="R228" s="546" t="s">
        <v>516</v>
      </c>
      <c r="S228" s="546" t="s">
        <v>134</v>
      </c>
    </row>
    <row r="229" spans="1:19" s="549" customFormat="1" ht="11.25" customHeight="1">
      <c r="A229" s="542"/>
      <c r="B229" s="542"/>
      <c r="C229" s="542"/>
      <c r="D229" s="549" t="s">
        <v>515</v>
      </c>
      <c r="E229" s="550" t="s">
        <v>517</v>
      </c>
      <c r="G229" s="551">
        <v>2925.4</v>
      </c>
      <c r="P229" s="549">
        <v>2</v>
      </c>
      <c r="Q229" s="549" t="s">
        <v>134</v>
      </c>
      <c r="R229" s="549" t="s">
        <v>516</v>
      </c>
      <c r="S229" s="549" t="s">
        <v>137</v>
      </c>
    </row>
    <row r="230" spans="1:16" s="541" customFormat="1" ht="11.25" customHeight="1">
      <c r="A230" s="533">
        <v>64</v>
      </c>
      <c r="B230" s="533" t="s">
        <v>138</v>
      </c>
      <c r="C230" s="533" t="s">
        <v>286</v>
      </c>
      <c r="D230" s="534" t="s">
        <v>2860</v>
      </c>
      <c r="E230" s="535" t="s">
        <v>2861</v>
      </c>
      <c r="F230" s="533" t="s">
        <v>25</v>
      </c>
      <c r="G230" s="536">
        <v>306.357</v>
      </c>
      <c r="H230" s="570"/>
      <c r="I230" s="537">
        <f>ROUND(G230*H230,2)</f>
        <v>0</v>
      </c>
      <c r="J230" s="538">
        <v>0</v>
      </c>
      <c r="K230" s="536">
        <f>G230*J230</f>
        <v>0</v>
      </c>
      <c r="L230" s="538">
        <v>0</v>
      </c>
      <c r="M230" s="536">
        <f>G230*L230</f>
        <v>0</v>
      </c>
      <c r="N230" s="539">
        <v>21</v>
      </c>
      <c r="O230" s="540">
        <v>4</v>
      </c>
      <c r="P230" s="541" t="s">
        <v>140</v>
      </c>
    </row>
    <row r="231" spans="1:19" s="546" customFormat="1" ht="11.25" customHeight="1">
      <c r="A231" s="542"/>
      <c r="B231" s="542"/>
      <c r="C231" s="542"/>
      <c r="D231" s="546" t="s">
        <v>515</v>
      </c>
      <c r="E231" s="547" t="s">
        <v>2862</v>
      </c>
      <c r="G231" s="548">
        <v>306.357</v>
      </c>
      <c r="P231" s="546">
        <v>2</v>
      </c>
      <c r="Q231" s="546" t="s">
        <v>134</v>
      </c>
      <c r="R231" s="546" t="s">
        <v>516</v>
      </c>
      <c r="S231" s="546" t="s">
        <v>134</v>
      </c>
    </row>
    <row r="232" spans="1:19" s="549" customFormat="1" ht="11.25" customHeight="1">
      <c r="A232" s="542"/>
      <c r="B232" s="542"/>
      <c r="C232" s="542"/>
      <c r="D232" s="549" t="s">
        <v>515</v>
      </c>
      <c r="E232" s="550" t="s">
        <v>517</v>
      </c>
      <c r="G232" s="551">
        <v>306.357</v>
      </c>
      <c r="P232" s="549">
        <v>2</v>
      </c>
      <c r="Q232" s="549" t="s">
        <v>134</v>
      </c>
      <c r="R232" s="549" t="s">
        <v>516</v>
      </c>
      <c r="S232" s="549" t="s">
        <v>137</v>
      </c>
    </row>
    <row r="233" spans="1:16" s="541" customFormat="1" ht="11.25" customHeight="1">
      <c r="A233" s="533">
        <v>65</v>
      </c>
      <c r="B233" s="533" t="s">
        <v>138</v>
      </c>
      <c r="C233" s="533" t="s">
        <v>286</v>
      </c>
      <c r="D233" s="534" t="s">
        <v>641</v>
      </c>
      <c r="E233" s="535" t="s">
        <v>642</v>
      </c>
      <c r="F233" s="533" t="s">
        <v>25</v>
      </c>
      <c r="G233" s="536">
        <v>57.782</v>
      </c>
      <c r="H233" s="570"/>
      <c r="I233" s="537">
        <f>ROUND(G233*H233,2)</f>
        <v>0</v>
      </c>
      <c r="J233" s="538">
        <v>0</v>
      </c>
      <c r="K233" s="536">
        <f>G233*J233</f>
        <v>0</v>
      </c>
      <c r="L233" s="538">
        <v>0</v>
      </c>
      <c r="M233" s="536">
        <f>G233*L233</f>
        <v>0</v>
      </c>
      <c r="N233" s="539">
        <v>21</v>
      </c>
      <c r="O233" s="540">
        <v>4</v>
      </c>
      <c r="P233" s="541" t="s">
        <v>140</v>
      </c>
    </row>
    <row r="234" spans="1:19" s="546" customFormat="1" ht="11.25" customHeight="1">
      <c r="A234" s="542"/>
      <c r="B234" s="542"/>
      <c r="C234" s="542"/>
      <c r="D234" s="546" t="s">
        <v>515</v>
      </c>
      <c r="E234" s="547" t="s">
        <v>2863</v>
      </c>
      <c r="G234" s="548">
        <v>57.782</v>
      </c>
      <c r="P234" s="546">
        <v>2</v>
      </c>
      <c r="Q234" s="546" t="s">
        <v>134</v>
      </c>
      <c r="R234" s="546" t="s">
        <v>516</v>
      </c>
      <c r="S234" s="546" t="s">
        <v>134</v>
      </c>
    </row>
    <row r="235" spans="1:19" s="549" customFormat="1" ht="11.25" customHeight="1">
      <c r="A235" s="542"/>
      <c r="B235" s="542"/>
      <c r="C235" s="542"/>
      <c r="D235" s="549" t="s">
        <v>515</v>
      </c>
      <c r="E235" s="550" t="s">
        <v>517</v>
      </c>
      <c r="G235" s="551">
        <v>57.782</v>
      </c>
      <c r="P235" s="549">
        <v>2</v>
      </c>
      <c r="Q235" s="549" t="s">
        <v>134</v>
      </c>
      <c r="R235" s="549" t="s">
        <v>516</v>
      </c>
      <c r="S235" s="549" t="s">
        <v>137</v>
      </c>
    </row>
    <row r="236" spans="1:16" s="541" customFormat="1" ht="11.25" customHeight="1">
      <c r="A236" s="533">
        <v>66</v>
      </c>
      <c r="B236" s="533" t="s">
        <v>138</v>
      </c>
      <c r="C236" s="533" t="s">
        <v>286</v>
      </c>
      <c r="D236" s="534" t="s">
        <v>643</v>
      </c>
      <c r="E236" s="535" t="s">
        <v>644</v>
      </c>
      <c r="F236" s="533" t="s">
        <v>25</v>
      </c>
      <c r="G236" s="536">
        <v>200.397</v>
      </c>
      <c r="H236" s="570"/>
      <c r="I236" s="537">
        <f>ROUND(G236*H236,2)</f>
        <v>0</v>
      </c>
      <c r="J236" s="538">
        <v>0</v>
      </c>
      <c r="K236" s="536">
        <f>G236*J236</f>
        <v>0</v>
      </c>
      <c r="L236" s="538">
        <v>0</v>
      </c>
      <c r="M236" s="536">
        <f>G236*L236</f>
        <v>0</v>
      </c>
      <c r="N236" s="539">
        <v>21</v>
      </c>
      <c r="O236" s="540">
        <v>4</v>
      </c>
      <c r="P236" s="541" t="s">
        <v>140</v>
      </c>
    </row>
    <row r="237" spans="1:19" s="546" customFormat="1" ht="11.25" customHeight="1">
      <c r="A237" s="542"/>
      <c r="B237" s="542"/>
      <c r="C237" s="542"/>
      <c r="D237" s="546" t="s">
        <v>515</v>
      </c>
      <c r="E237" s="547" t="s">
        <v>2857</v>
      </c>
      <c r="G237" s="548">
        <v>146.277</v>
      </c>
      <c r="P237" s="546">
        <v>2</v>
      </c>
      <c r="Q237" s="546" t="s">
        <v>134</v>
      </c>
      <c r="R237" s="546" t="s">
        <v>516</v>
      </c>
      <c r="S237" s="546" t="s">
        <v>134</v>
      </c>
    </row>
    <row r="238" spans="1:19" s="546" customFormat="1" ht="11.25" customHeight="1">
      <c r="A238" s="542"/>
      <c r="B238" s="542"/>
      <c r="C238" s="542"/>
      <c r="D238" s="546" t="s">
        <v>515</v>
      </c>
      <c r="E238" s="547" t="s">
        <v>2855</v>
      </c>
      <c r="G238" s="548">
        <v>54.12</v>
      </c>
      <c r="P238" s="546">
        <v>2</v>
      </c>
      <c r="Q238" s="546" t="s">
        <v>134</v>
      </c>
      <c r="R238" s="546" t="s">
        <v>516</v>
      </c>
      <c r="S238" s="546" t="s">
        <v>134</v>
      </c>
    </row>
    <row r="239" spans="1:19" s="549" customFormat="1" ht="11.25" customHeight="1">
      <c r="A239" s="542"/>
      <c r="B239" s="542"/>
      <c r="C239" s="542"/>
      <c r="D239" s="549" t="s">
        <v>515</v>
      </c>
      <c r="E239" s="550" t="s">
        <v>517</v>
      </c>
      <c r="G239" s="551">
        <v>200.397</v>
      </c>
      <c r="P239" s="549">
        <v>2</v>
      </c>
      <c r="Q239" s="549" t="s">
        <v>134</v>
      </c>
      <c r="R239" s="549" t="s">
        <v>516</v>
      </c>
      <c r="S239" s="549" t="s">
        <v>137</v>
      </c>
    </row>
    <row r="240" spans="1:16" s="541" customFormat="1" ht="11.25" customHeight="1">
      <c r="A240" s="533">
        <v>67</v>
      </c>
      <c r="B240" s="533" t="s">
        <v>138</v>
      </c>
      <c r="C240" s="533" t="s">
        <v>286</v>
      </c>
      <c r="D240" s="534" t="s">
        <v>645</v>
      </c>
      <c r="E240" s="535" t="s">
        <v>646</v>
      </c>
      <c r="F240" s="533" t="s">
        <v>25</v>
      </c>
      <c r="G240" s="536">
        <v>160.08</v>
      </c>
      <c r="H240" s="570"/>
      <c r="I240" s="537">
        <f>ROUND(G240*H240,2)</f>
        <v>0</v>
      </c>
      <c r="J240" s="538">
        <v>0</v>
      </c>
      <c r="K240" s="536">
        <f>G240*J240</f>
        <v>0</v>
      </c>
      <c r="L240" s="538">
        <v>0</v>
      </c>
      <c r="M240" s="536">
        <f>G240*L240</f>
        <v>0</v>
      </c>
      <c r="N240" s="539">
        <v>21</v>
      </c>
      <c r="O240" s="540">
        <v>4</v>
      </c>
      <c r="P240" s="541" t="s">
        <v>140</v>
      </c>
    </row>
    <row r="241" spans="1:19" s="546" customFormat="1" ht="11.25" customHeight="1">
      <c r="A241" s="542"/>
      <c r="B241" s="542"/>
      <c r="C241" s="542"/>
      <c r="D241" s="546" t="s">
        <v>515</v>
      </c>
      <c r="E241" s="547" t="s">
        <v>2852</v>
      </c>
      <c r="G241" s="548">
        <v>160.08</v>
      </c>
      <c r="P241" s="546">
        <v>2</v>
      </c>
      <c r="Q241" s="546" t="s">
        <v>134</v>
      </c>
      <c r="R241" s="546" t="s">
        <v>516</v>
      </c>
      <c r="S241" s="546" t="s">
        <v>134</v>
      </c>
    </row>
    <row r="242" spans="1:19" s="549" customFormat="1" ht="11.25" customHeight="1">
      <c r="A242" s="542"/>
      <c r="B242" s="542"/>
      <c r="C242" s="542"/>
      <c r="D242" s="549" t="s">
        <v>515</v>
      </c>
      <c r="E242" s="550" t="s">
        <v>517</v>
      </c>
      <c r="G242" s="551">
        <v>160.08</v>
      </c>
      <c r="P242" s="549">
        <v>2</v>
      </c>
      <c r="Q242" s="549" t="s">
        <v>134</v>
      </c>
      <c r="R242" s="549" t="s">
        <v>516</v>
      </c>
      <c r="S242" s="549" t="s">
        <v>137</v>
      </c>
    </row>
    <row r="243" spans="1:16" s="541" customFormat="1" ht="11.25" customHeight="1">
      <c r="A243" s="533">
        <v>68</v>
      </c>
      <c r="B243" s="533" t="s">
        <v>138</v>
      </c>
      <c r="C243" s="533" t="s">
        <v>538</v>
      </c>
      <c r="D243" s="534" t="s">
        <v>68</v>
      </c>
      <c r="E243" s="535" t="s">
        <v>69</v>
      </c>
      <c r="F243" s="533" t="s">
        <v>25</v>
      </c>
      <c r="G243" s="536">
        <v>3.66</v>
      </c>
      <c r="H243" s="570"/>
      <c r="I243" s="537">
        <f>ROUND(G243*H243,2)</f>
        <v>0</v>
      </c>
      <c r="J243" s="538">
        <v>0</v>
      </c>
      <c r="K243" s="536">
        <f>G243*J243</f>
        <v>0</v>
      </c>
      <c r="L243" s="538">
        <v>0</v>
      </c>
      <c r="M243" s="536">
        <f>G243*L243</f>
        <v>0</v>
      </c>
      <c r="N243" s="539">
        <v>21</v>
      </c>
      <c r="O243" s="540">
        <v>4</v>
      </c>
      <c r="P243" s="541" t="s">
        <v>140</v>
      </c>
    </row>
    <row r="244" spans="2:16" s="529" customFormat="1" ht="11.25" customHeight="1">
      <c r="B244" s="530" t="s">
        <v>131</v>
      </c>
      <c r="D244" s="529" t="s">
        <v>144</v>
      </c>
      <c r="E244" s="529" t="s">
        <v>145</v>
      </c>
      <c r="I244" s="531">
        <f>I245</f>
        <v>0</v>
      </c>
      <c r="K244" s="532">
        <f>K245</f>
        <v>0</v>
      </c>
      <c r="M244" s="532">
        <f>M245</f>
        <v>0</v>
      </c>
      <c r="P244" s="529" t="s">
        <v>137</v>
      </c>
    </row>
    <row r="245" spans="1:16" s="541" customFormat="1" ht="11.25" customHeight="1">
      <c r="A245" s="533">
        <v>69</v>
      </c>
      <c r="B245" s="533" t="s">
        <v>138</v>
      </c>
      <c r="C245" s="533" t="s">
        <v>286</v>
      </c>
      <c r="D245" s="534" t="s">
        <v>2864</v>
      </c>
      <c r="E245" s="535" t="s">
        <v>2865</v>
      </c>
      <c r="F245" s="533" t="s">
        <v>25</v>
      </c>
      <c r="G245" s="536">
        <v>870.392</v>
      </c>
      <c r="H245" s="570"/>
      <c r="I245" s="537">
        <f>ROUND(G245*H245,2)</f>
        <v>0</v>
      </c>
      <c r="J245" s="538">
        <v>0</v>
      </c>
      <c r="K245" s="536">
        <f>G245*J245</f>
        <v>0</v>
      </c>
      <c r="L245" s="538">
        <v>0</v>
      </c>
      <c r="M245" s="536">
        <f>G245*L245</f>
        <v>0</v>
      </c>
      <c r="N245" s="539">
        <v>21</v>
      </c>
      <c r="O245" s="540">
        <v>4</v>
      </c>
      <c r="P245" s="541" t="s">
        <v>140</v>
      </c>
    </row>
    <row r="246" spans="2:16" s="528" customFormat="1" ht="11.25" customHeight="1">
      <c r="B246" s="564" t="s">
        <v>131</v>
      </c>
      <c r="D246" s="528" t="s">
        <v>148</v>
      </c>
      <c r="E246" s="528" t="s">
        <v>149</v>
      </c>
      <c r="I246" s="565">
        <f>I247</f>
        <v>0</v>
      </c>
      <c r="K246" s="566">
        <f>K247</f>
        <v>0.258</v>
      </c>
      <c r="M246" s="566">
        <f>M247</f>
        <v>0</v>
      </c>
      <c r="P246" s="528" t="s">
        <v>134</v>
      </c>
    </row>
    <row r="247" spans="2:16" s="529" customFormat="1" ht="11.25" customHeight="1">
      <c r="B247" s="530" t="s">
        <v>131</v>
      </c>
      <c r="D247" s="529" t="s">
        <v>79</v>
      </c>
      <c r="E247" s="529" t="s">
        <v>558</v>
      </c>
      <c r="I247" s="531">
        <f>SUM(I248:I255)</f>
        <v>0</v>
      </c>
      <c r="K247" s="532">
        <f>SUM(K248:K255)</f>
        <v>0.258</v>
      </c>
      <c r="M247" s="532">
        <f>SUM(M248:M255)</f>
        <v>0</v>
      </c>
      <c r="P247" s="529" t="s">
        <v>137</v>
      </c>
    </row>
    <row r="248" spans="1:16" s="563" customFormat="1" ht="22.5" customHeight="1">
      <c r="A248" s="555">
        <v>70</v>
      </c>
      <c r="B248" s="555" t="s">
        <v>141</v>
      </c>
      <c r="C248" s="555" t="s">
        <v>142</v>
      </c>
      <c r="D248" s="556" t="s">
        <v>2866</v>
      </c>
      <c r="E248" s="557" t="s">
        <v>2867</v>
      </c>
      <c r="F248" s="555" t="s">
        <v>8</v>
      </c>
      <c r="G248" s="558">
        <v>9</v>
      </c>
      <c r="H248" s="571"/>
      <c r="I248" s="559">
        <f>ROUND(G248*H248,2)</f>
        <v>0</v>
      </c>
      <c r="J248" s="560">
        <v>0.003</v>
      </c>
      <c r="K248" s="558">
        <f>G248*J248</f>
        <v>0.027</v>
      </c>
      <c r="L248" s="560">
        <v>0</v>
      </c>
      <c r="M248" s="558">
        <f>G248*L248</f>
        <v>0</v>
      </c>
      <c r="N248" s="561">
        <v>21</v>
      </c>
      <c r="O248" s="562">
        <v>32</v>
      </c>
      <c r="P248" s="563" t="s">
        <v>140</v>
      </c>
    </row>
    <row r="249" spans="1:16" s="541" customFormat="1" ht="11.25" customHeight="1">
      <c r="A249" s="533">
        <v>71</v>
      </c>
      <c r="B249" s="533" t="s">
        <v>138</v>
      </c>
      <c r="C249" s="533" t="s">
        <v>601</v>
      </c>
      <c r="D249" s="534" t="s">
        <v>2868</v>
      </c>
      <c r="E249" s="535" t="s">
        <v>2869</v>
      </c>
      <c r="F249" s="533" t="s">
        <v>15</v>
      </c>
      <c r="G249" s="536">
        <v>19.35</v>
      </c>
      <c r="H249" s="570"/>
      <c r="I249" s="537">
        <f>ROUND(G249*H249,2)</f>
        <v>0</v>
      </c>
      <c r="J249" s="538">
        <v>0</v>
      </c>
      <c r="K249" s="536">
        <f>G249*J249</f>
        <v>0</v>
      </c>
      <c r="L249" s="538">
        <v>0</v>
      </c>
      <c r="M249" s="536">
        <f>G249*L249</f>
        <v>0</v>
      </c>
      <c r="N249" s="539">
        <v>21</v>
      </c>
      <c r="O249" s="540">
        <v>4</v>
      </c>
      <c r="P249" s="541" t="s">
        <v>140</v>
      </c>
    </row>
    <row r="250" spans="1:19" s="546" customFormat="1" ht="11.25" customHeight="1">
      <c r="A250" s="542"/>
      <c r="B250" s="542"/>
      <c r="C250" s="542"/>
      <c r="D250" s="546" t="s">
        <v>515</v>
      </c>
      <c r="E250" s="547" t="s">
        <v>2870</v>
      </c>
      <c r="G250" s="548">
        <v>19.35</v>
      </c>
      <c r="P250" s="546">
        <v>2</v>
      </c>
      <c r="Q250" s="546" t="s">
        <v>134</v>
      </c>
      <c r="R250" s="546" t="s">
        <v>516</v>
      </c>
      <c r="S250" s="546" t="s">
        <v>134</v>
      </c>
    </row>
    <row r="251" spans="1:19" s="549" customFormat="1" ht="11.25" customHeight="1">
      <c r="A251" s="542"/>
      <c r="B251" s="542"/>
      <c r="C251" s="542"/>
      <c r="D251" s="549" t="s">
        <v>515</v>
      </c>
      <c r="E251" s="550" t="s">
        <v>517</v>
      </c>
      <c r="G251" s="551">
        <v>19.35</v>
      </c>
      <c r="P251" s="549">
        <v>2</v>
      </c>
      <c r="Q251" s="549" t="s">
        <v>134</v>
      </c>
      <c r="R251" s="549" t="s">
        <v>516</v>
      </c>
      <c r="S251" s="549" t="s">
        <v>137</v>
      </c>
    </row>
    <row r="252" spans="1:16" s="563" customFormat="1" ht="33.75" customHeight="1">
      <c r="A252" s="555">
        <v>72</v>
      </c>
      <c r="B252" s="555" t="s">
        <v>141</v>
      </c>
      <c r="C252" s="555" t="s">
        <v>142</v>
      </c>
      <c r="D252" s="556" t="s">
        <v>2871</v>
      </c>
      <c r="E252" s="557" t="s">
        <v>2872</v>
      </c>
      <c r="F252" s="555" t="s">
        <v>15</v>
      </c>
      <c r="G252" s="558">
        <v>22</v>
      </c>
      <c r="H252" s="571"/>
      <c r="I252" s="559">
        <f>ROUND(G252*H252,2)</f>
        <v>0</v>
      </c>
      <c r="J252" s="560">
        <v>0.0105</v>
      </c>
      <c r="K252" s="558">
        <f>G252*J252</f>
        <v>0.231</v>
      </c>
      <c r="L252" s="560">
        <v>0</v>
      </c>
      <c r="M252" s="558">
        <f>G252*L252</f>
        <v>0</v>
      </c>
      <c r="N252" s="561">
        <v>21</v>
      </c>
      <c r="O252" s="562">
        <v>8</v>
      </c>
      <c r="P252" s="563" t="s">
        <v>140</v>
      </c>
    </row>
    <row r="253" spans="1:19" s="546" customFormat="1" ht="11.25" customHeight="1">
      <c r="A253" s="542"/>
      <c r="B253" s="542"/>
      <c r="C253" s="542"/>
      <c r="D253" s="546" t="s">
        <v>515</v>
      </c>
      <c r="E253" s="547" t="s">
        <v>2873</v>
      </c>
      <c r="G253" s="548">
        <v>22</v>
      </c>
      <c r="P253" s="546">
        <v>2</v>
      </c>
      <c r="Q253" s="546" t="s">
        <v>134</v>
      </c>
      <c r="R253" s="546" t="s">
        <v>516</v>
      </c>
      <c r="S253" s="546" t="s">
        <v>134</v>
      </c>
    </row>
    <row r="254" spans="1:19" s="549" customFormat="1" ht="11.25" customHeight="1">
      <c r="A254" s="542"/>
      <c r="B254" s="542"/>
      <c r="C254" s="542"/>
      <c r="D254" s="549" t="s">
        <v>515</v>
      </c>
      <c r="E254" s="550" t="s">
        <v>517</v>
      </c>
      <c r="G254" s="551">
        <v>22</v>
      </c>
      <c r="P254" s="549">
        <v>2</v>
      </c>
      <c r="Q254" s="549" t="s">
        <v>134</v>
      </c>
      <c r="R254" s="549" t="s">
        <v>516</v>
      </c>
      <c r="S254" s="549" t="s">
        <v>137</v>
      </c>
    </row>
    <row r="255" spans="1:16" s="541" customFormat="1" ht="11.25" customHeight="1">
      <c r="A255" s="533">
        <v>73</v>
      </c>
      <c r="B255" s="533" t="s">
        <v>138</v>
      </c>
      <c r="C255" s="533" t="s">
        <v>79</v>
      </c>
      <c r="D255" s="534" t="s">
        <v>2874</v>
      </c>
      <c r="E255" s="535" t="s">
        <v>2875</v>
      </c>
      <c r="F255" s="533" t="s">
        <v>25</v>
      </c>
      <c r="G255" s="536">
        <v>0.258</v>
      </c>
      <c r="H255" s="570"/>
      <c r="I255" s="537">
        <f>ROUND(G255*H255,2)</f>
        <v>0</v>
      </c>
      <c r="J255" s="538">
        <v>0</v>
      </c>
      <c r="K255" s="536">
        <f>G255*J255</f>
        <v>0</v>
      </c>
      <c r="L255" s="538">
        <v>0</v>
      </c>
      <c r="M255" s="536">
        <f>G255*L255</f>
        <v>0</v>
      </c>
      <c r="N255" s="539">
        <v>21</v>
      </c>
      <c r="O255" s="540">
        <v>16</v>
      </c>
      <c r="P255" s="541" t="s">
        <v>140</v>
      </c>
    </row>
    <row r="256" spans="5:13" s="567" customFormat="1" ht="15">
      <c r="E256" s="567" t="s">
        <v>237</v>
      </c>
      <c r="I256" s="568">
        <f>I14+I246</f>
        <v>0</v>
      </c>
      <c r="K256" s="569">
        <f>K14+K246</f>
        <v>870.4221961</v>
      </c>
      <c r="M256" s="569">
        <f>M14+M246</f>
        <v>364.144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2777910232544" right="0.5902777910232544" top="0.5902777910232544" bottom="0.5902777910232544" header="0.511805534362793" footer="0.511805534362793"/>
  <pageSetup errors="blank" fitToHeight="999" fitToWidth="1" horizontalDpi="1200" verticalDpi="12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N88"/>
  <sheetViews>
    <sheetView view="pageBreakPreview" zoomScaleSheetLayoutView="100" workbookViewId="0" topLeftCell="A1">
      <selection activeCell="F20" sqref="F20"/>
    </sheetView>
  </sheetViews>
  <sheetFormatPr defaultColWidth="9.140625" defaultRowHeight="15"/>
  <cols>
    <col min="1" max="1" width="5.7109375" style="176" customWidth="1"/>
    <col min="2" max="2" width="73.8515625" style="288" customWidth="1"/>
    <col min="3" max="3" width="7.57421875" style="282" customWidth="1"/>
    <col min="4" max="4" width="7.00390625" style="283" customWidth="1"/>
    <col min="5" max="5" width="9.421875" style="284" customWidth="1"/>
    <col min="6" max="6" width="12.57421875" style="285" customWidth="1"/>
    <col min="7" max="7" width="9.421875" style="179" customWidth="1"/>
    <col min="8" max="8" width="16.140625" style="285" customWidth="1"/>
    <col min="9" max="256" width="9.140625" style="179" customWidth="1"/>
    <col min="257" max="257" width="5.7109375" style="179" customWidth="1"/>
    <col min="258" max="258" width="73.8515625" style="179" customWidth="1"/>
    <col min="259" max="259" width="7.57421875" style="179" customWidth="1"/>
    <col min="260" max="260" width="7.00390625" style="179" customWidth="1"/>
    <col min="261" max="261" width="9.421875" style="179" customWidth="1"/>
    <col min="262" max="262" width="12.57421875" style="179" customWidth="1"/>
    <col min="263" max="263" width="9.421875" style="179" customWidth="1"/>
    <col min="264" max="264" width="16.140625" style="179" customWidth="1"/>
    <col min="265" max="512" width="9.140625" style="179" customWidth="1"/>
    <col min="513" max="513" width="5.7109375" style="179" customWidth="1"/>
    <col min="514" max="514" width="73.8515625" style="179" customWidth="1"/>
    <col min="515" max="515" width="7.57421875" style="179" customWidth="1"/>
    <col min="516" max="516" width="7.00390625" style="179" customWidth="1"/>
    <col min="517" max="517" width="9.421875" style="179" customWidth="1"/>
    <col min="518" max="518" width="12.57421875" style="179" customWidth="1"/>
    <col min="519" max="519" width="9.421875" style="179" customWidth="1"/>
    <col min="520" max="520" width="16.140625" style="179" customWidth="1"/>
    <col min="521" max="768" width="9.140625" style="179" customWidth="1"/>
    <col min="769" max="769" width="5.7109375" style="179" customWidth="1"/>
    <col min="770" max="770" width="73.8515625" style="179" customWidth="1"/>
    <col min="771" max="771" width="7.57421875" style="179" customWidth="1"/>
    <col min="772" max="772" width="7.00390625" style="179" customWidth="1"/>
    <col min="773" max="773" width="9.421875" style="179" customWidth="1"/>
    <col min="774" max="774" width="12.57421875" style="179" customWidth="1"/>
    <col min="775" max="775" width="9.421875" style="179" customWidth="1"/>
    <col min="776" max="776" width="16.140625" style="179" customWidth="1"/>
    <col min="777" max="1024" width="9.140625" style="179" customWidth="1"/>
    <col min="1025" max="1025" width="5.7109375" style="179" customWidth="1"/>
    <col min="1026" max="1026" width="73.8515625" style="179" customWidth="1"/>
    <col min="1027" max="1027" width="7.57421875" style="179" customWidth="1"/>
    <col min="1028" max="1028" width="7.00390625" style="179" customWidth="1"/>
    <col min="1029" max="1029" width="9.421875" style="179" customWidth="1"/>
    <col min="1030" max="1030" width="12.57421875" style="179" customWidth="1"/>
    <col min="1031" max="1031" width="9.421875" style="179" customWidth="1"/>
    <col min="1032" max="1032" width="16.140625" style="179" customWidth="1"/>
    <col min="1033" max="1280" width="9.140625" style="179" customWidth="1"/>
    <col min="1281" max="1281" width="5.7109375" style="179" customWidth="1"/>
    <col min="1282" max="1282" width="73.8515625" style="179" customWidth="1"/>
    <col min="1283" max="1283" width="7.57421875" style="179" customWidth="1"/>
    <col min="1284" max="1284" width="7.00390625" style="179" customWidth="1"/>
    <col min="1285" max="1285" width="9.421875" style="179" customWidth="1"/>
    <col min="1286" max="1286" width="12.57421875" style="179" customWidth="1"/>
    <col min="1287" max="1287" width="9.421875" style="179" customWidth="1"/>
    <col min="1288" max="1288" width="16.140625" style="179" customWidth="1"/>
    <col min="1289" max="1536" width="9.140625" style="179" customWidth="1"/>
    <col min="1537" max="1537" width="5.7109375" style="179" customWidth="1"/>
    <col min="1538" max="1538" width="73.8515625" style="179" customWidth="1"/>
    <col min="1539" max="1539" width="7.57421875" style="179" customWidth="1"/>
    <col min="1540" max="1540" width="7.00390625" style="179" customWidth="1"/>
    <col min="1541" max="1541" width="9.421875" style="179" customWidth="1"/>
    <col min="1542" max="1542" width="12.57421875" style="179" customWidth="1"/>
    <col min="1543" max="1543" width="9.421875" style="179" customWidth="1"/>
    <col min="1544" max="1544" width="16.140625" style="179" customWidth="1"/>
    <col min="1545" max="1792" width="9.140625" style="179" customWidth="1"/>
    <col min="1793" max="1793" width="5.7109375" style="179" customWidth="1"/>
    <col min="1794" max="1794" width="73.8515625" style="179" customWidth="1"/>
    <col min="1795" max="1795" width="7.57421875" style="179" customWidth="1"/>
    <col min="1796" max="1796" width="7.00390625" style="179" customWidth="1"/>
    <col min="1797" max="1797" width="9.421875" style="179" customWidth="1"/>
    <col min="1798" max="1798" width="12.57421875" style="179" customWidth="1"/>
    <col min="1799" max="1799" width="9.421875" style="179" customWidth="1"/>
    <col min="1800" max="1800" width="16.140625" style="179" customWidth="1"/>
    <col min="1801" max="2048" width="9.140625" style="179" customWidth="1"/>
    <col min="2049" max="2049" width="5.7109375" style="179" customWidth="1"/>
    <col min="2050" max="2050" width="73.8515625" style="179" customWidth="1"/>
    <col min="2051" max="2051" width="7.57421875" style="179" customWidth="1"/>
    <col min="2052" max="2052" width="7.00390625" style="179" customWidth="1"/>
    <col min="2053" max="2053" width="9.421875" style="179" customWidth="1"/>
    <col min="2054" max="2054" width="12.57421875" style="179" customWidth="1"/>
    <col min="2055" max="2055" width="9.421875" style="179" customWidth="1"/>
    <col min="2056" max="2056" width="16.140625" style="179" customWidth="1"/>
    <col min="2057" max="2304" width="9.140625" style="179" customWidth="1"/>
    <col min="2305" max="2305" width="5.7109375" style="179" customWidth="1"/>
    <col min="2306" max="2306" width="73.8515625" style="179" customWidth="1"/>
    <col min="2307" max="2307" width="7.57421875" style="179" customWidth="1"/>
    <col min="2308" max="2308" width="7.00390625" style="179" customWidth="1"/>
    <col min="2309" max="2309" width="9.421875" style="179" customWidth="1"/>
    <col min="2310" max="2310" width="12.57421875" style="179" customWidth="1"/>
    <col min="2311" max="2311" width="9.421875" style="179" customWidth="1"/>
    <col min="2312" max="2312" width="16.140625" style="179" customWidth="1"/>
    <col min="2313" max="2560" width="9.140625" style="179" customWidth="1"/>
    <col min="2561" max="2561" width="5.7109375" style="179" customWidth="1"/>
    <col min="2562" max="2562" width="73.8515625" style="179" customWidth="1"/>
    <col min="2563" max="2563" width="7.57421875" style="179" customWidth="1"/>
    <col min="2564" max="2564" width="7.00390625" style="179" customWidth="1"/>
    <col min="2565" max="2565" width="9.421875" style="179" customWidth="1"/>
    <col min="2566" max="2566" width="12.57421875" style="179" customWidth="1"/>
    <col min="2567" max="2567" width="9.421875" style="179" customWidth="1"/>
    <col min="2568" max="2568" width="16.140625" style="179" customWidth="1"/>
    <col min="2569" max="2816" width="9.140625" style="179" customWidth="1"/>
    <col min="2817" max="2817" width="5.7109375" style="179" customWidth="1"/>
    <col min="2818" max="2818" width="73.8515625" style="179" customWidth="1"/>
    <col min="2819" max="2819" width="7.57421875" style="179" customWidth="1"/>
    <col min="2820" max="2820" width="7.00390625" style="179" customWidth="1"/>
    <col min="2821" max="2821" width="9.421875" style="179" customWidth="1"/>
    <col min="2822" max="2822" width="12.57421875" style="179" customWidth="1"/>
    <col min="2823" max="2823" width="9.421875" style="179" customWidth="1"/>
    <col min="2824" max="2824" width="16.140625" style="179" customWidth="1"/>
    <col min="2825" max="3072" width="9.140625" style="179" customWidth="1"/>
    <col min="3073" max="3073" width="5.7109375" style="179" customWidth="1"/>
    <col min="3074" max="3074" width="73.8515625" style="179" customWidth="1"/>
    <col min="3075" max="3075" width="7.57421875" style="179" customWidth="1"/>
    <col min="3076" max="3076" width="7.00390625" style="179" customWidth="1"/>
    <col min="3077" max="3077" width="9.421875" style="179" customWidth="1"/>
    <col min="3078" max="3078" width="12.57421875" style="179" customWidth="1"/>
    <col min="3079" max="3079" width="9.421875" style="179" customWidth="1"/>
    <col min="3080" max="3080" width="16.140625" style="179" customWidth="1"/>
    <col min="3081" max="3328" width="9.140625" style="179" customWidth="1"/>
    <col min="3329" max="3329" width="5.7109375" style="179" customWidth="1"/>
    <col min="3330" max="3330" width="73.8515625" style="179" customWidth="1"/>
    <col min="3331" max="3331" width="7.57421875" style="179" customWidth="1"/>
    <col min="3332" max="3332" width="7.00390625" style="179" customWidth="1"/>
    <col min="3333" max="3333" width="9.421875" style="179" customWidth="1"/>
    <col min="3334" max="3334" width="12.57421875" style="179" customWidth="1"/>
    <col min="3335" max="3335" width="9.421875" style="179" customWidth="1"/>
    <col min="3336" max="3336" width="16.140625" style="179" customWidth="1"/>
    <col min="3337" max="3584" width="9.140625" style="179" customWidth="1"/>
    <col min="3585" max="3585" width="5.7109375" style="179" customWidth="1"/>
    <col min="3586" max="3586" width="73.8515625" style="179" customWidth="1"/>
    <col min="3587" max="3587" width="7.57421875" style="179" customWidth="1"/>
    <col min="3588" max="3588" width="7.00390625" style="179" customWidth="1"/>
    <col min="3589" max="3589" width="9.421875" style="179" customWidth="1"/>
    <col min="3590" max="3590" width="12.57421875" style="179" customWidth="1"/>
    <col min="3591" max="3591" width="9.421875" style="179" customWidth="1"/>
    <col min="3592" max="3592" width="16.140625" style="179" customWidth="1"/>
    <col min="3593" max="3840" width="9.140625" style="179" customWidth="1"/>
    <col min="3841" max="3841" width="5.7109375" style="179" customWidth="1"/>
    <col min="3842" max="3842" width="73.8515625" style="179" customWidth="1"/>
    <col min="3843" max="3843" width="7.57421875" style="179" customWidth="1"/>
    <col min="3844" max="3844" width="7.00390625" style="179" customWidth="1"/>
    <col min="3845" max="3845" width="9.421875" style="179" customWidth="1"/>
    <col min="3846" max="3846" width="12.57421875" style="179" customWidth="1"/>
    <col min="3847" max="3847" width="9.421875" style="179" customWidth="1"/>
    <col min="3848" max="3848" width="16.140625" style="179" customWidth="1"/>
    <col min="3849" max="4096" width="9.140625" style="179" customWidth="1"/>
    <col min="4097" max="4097" width="5.7109375" style="179" customWidth="1"/>
    <col min="4098" max="4098" width="73.8515625" style="179" customWidth="1"/>
    <col min="4099" max="4099" width="7.57421875" style="179" customWidth="1"/>
    <col min="4100" max="4100" width="7.00390625" style="179" customWidth="1"/>
    <col min="4101" max="4101" width="9.421875" style="179" customWidth="1"/>
    <col min="4102" max="4102" width="12.57421875" style="179" customWidth="1"/>
    <col min="4103" max="4103" width="9.421875" style="179" customWidth="1"/>
    <col min="4104" max="4104" width="16.140625" style="179" customWidth="1"/>
    <col min="4105" max="4352" width="9.140625" style="179" customWidth="1"/>
    <col min="4353" max="4353" width="5.7109375" style="179" customWidth="1"/>
    <col min="4354" max="4354" width="73.8515625" style="179" customWidth="1"/>
    <col min="4355" max="4355" width="7.57421875" style="179" customWidth="1"/>
    <col min="4356" max="4356" width="7.00390625" style="179" customWidth="1"/>
    <col min="4357" max="4357" width="9.421875" style="179" customWidth="1"/>
    <col min="4358" max="4358" width="12.57421875" style="179" customWidth="1"/>
    <col min="4359" max="4359" width="9.421875" style="179" customWidth="1"/>
    <col min="4360" max="4360" width="16.140625" style="179" customWidth="1"/>
    <col min="4361" max="4608" width="9.140625" style="179" customWidth="1"/>
    <col min="4609" max="4609" width="5.7109375" style="179" customWidth="1"/>
    <col min="4610" max="4610" width="73.8515625" style="179" customWidth="1"/>
    <col min="4611" max="4611" width="7.57421875" style="179" customWidth="1"/>
    <col min="4612" max="4612" width="7.00390625" style="179" customWidth="1"/>
    <col min="4613" max="4613" width="9.421875" style="179" customWidth="1"/>
    <col min="4614" max="4614" width="12.57421875" style="179" customWidth="1"/>
    <col min="4615" max="4615" width="9.421875" style="179" customWidth="1"/>
    <col min="4616" max="4616" width="16.140625" style="179" customWidth="1"/>
    <col min="4617" max="4864" width="9.140625" style="179" customWidth="1"/>
    <col min="4865" max="4865" width="5.7109375" style="179" customWidth="1"/>
    <col min="4866" max="4866" width="73.8515625" style="179" customWidth="1"/>
    <col min="4867" max="4867" width="7.57421875" style="179" customWidth="1"/>
    <col min="4868" max="4868" width="7.00390625" style="179" customWidth="1"/>
    <col min="4869" max="4869" width="9.421875" style="179" customWidth="1"/>
    <col min="4870" max="4870" width="12.57421875" style="179" customWidth="1"/>
    <col min="4871" max="4871" width="9.421875" style="179" customWidth="1"/>
    <col min="4872" max="4872" width="16.140625" style="179" customWidth="1"/>
    <col min="4873" max="5120" width="9.140625" style="179" customWidth="1"/>
    <col min="5121" max="5121" width="5.7109375" style="179" customWidth="1"/>
    <col min="5122" max="5122" width="73.8515625" style="179" customWidth="1"/>
    <col min="5123" max="5123" width="7.57421875" style="179" customWidth="1"/>
    <col min="5124" max="5124" width="7.00390625" style="179" customWidth="1"/>
    <col min="5125" max="5125" width="9.421875" style="179" customWidth="1"/>
    <col min="5126" max="5126" width="12.57421875" style="179" customWidth="1"/>
    <col min="5127" max="5127" width="9.421875" style="179" customWidth="1"/>
    <col min="5128" max="5128" width="16.140625" style="179" customWidth="1"/>
    <col min="5129" max="5376" width="9.140625" style="179" customWidth="1"/>
    <col min="5377" max="5377" width="5.7109375" style="179" customWidth="1"/>
    <col min="5378" max="5378" width="73.8515625" style="179" customWidth="1"/>
    <col min="5379" max="5379" width="7.57421875" style="179" customWidth="1"/>
    <col min="5380" max="5380" width="7.00390625" style="179" customWidth="1"/>
    <col min="5381" max="5381" width="9.421875" style="179" customWidth="1"/>
    <col min="5382" max="5382" width="12.57421875" style="179" customWidth="1"/>
    <col min="5383" max="5383" width="9.421875" style="179" customWidth="1"/>
    <col min="5384" max="5384" width="16.140625" style="179" customWidth="1"/>
    <col min="5385" max="5632" width="9.140625" style="179" customWidth="1"/>
    <col min="5633" max="5633" width="5.7109375" style="179" customWidth="1"/>
    <col min="5634" max="5634" width="73.8515625" style="179" customWidth="1"/>
    <col min="5635" max="5635" width="7.57421875" style="179" customWidth="1"/>
    <col min="5636" max="5636" width="7.00390625" style="179" customWidth="1"/>
    <col min="5637" max="5637" width="9.421875" style="179" customWidth="1"/>
    <col min="5638" max="5638" width="12.57421875" style="179" customWidth="1"/>
    <col min="5639" max="5639" width="9.421875" style="179" customWidth="1"/>
    <col min="5640" max="5640" width="16.140625" style="179" customWidth="1"/>
    <col min="5641" max="5888" width="9.140625" style="179" customWidth="1"/>
    <col min="5889" max="5889" width="5.7109375" style="179" customWidth="1"/>
    <col min="5890" max="5890" width="73.8515625" style="179" customWidth="1"/>
    <col min="5891" max="5891" width="7.57421875" style="179" customWidth="1"/>
    <col min="5892" max="5892" width="7.00390625" style="179" customWidth="1"/>
    <col min="5893" max="5893" width="9.421875" style="179" customWidth="1"/>
    <col min="5894" max="5894" width="12.57421875" style="179" customWidth="1"/>
    <col min="5895" max="5895" width="9.421875" style="179" customWidth="1"/>
    <col min="5896" max="5896" width="16.140625" style="179" customWidth="1"/>
    <col min="5897" max="6144" width="9.140625" style="179" customWidth="1"/>
    <col min="6145" max="6145" width="5.7109375" style="179" customWidth="1"/>
    <col min="6146" max="6146" width="73.8515625" style="179" customWidth="1"/>
    <col min="6147" max="6147" width="7.57421875" style="179" customWidth="1"/>
    <col min="6148" max="6148" width="7.00390625" style="179" customWidth="1"/>
    <col min="6149" max="6149" width="9.421875" style="179" customWidth="1"/>
    <col min="6150" max="6150" width="12.57421875" style="179" customWidth="1"/>
    <col min="6151" max="6151" width="9.421875" style="179" customWidth="1"/>
    <col min="6152" max="6152" width="16.140625" style="179" customWidth="1"/>
    <col min="6153" max="6400" width="9.140625" style="179" customWidth="1"/>
    <col min="6401" max="6401" width="5.7109375" style="179" customWidth="1"/>
    <col min="6402" max="6402" width="73.8515625" style="179" customWidth="1"/>
    <col min="6403" max="6403" width="7.57421875" style="179" customWidth="1"/>
    <col min="6404" max="6404" width="7.00390625" style="179" customWidth="1"/>
    <col min="6405" max="6405" width="9.421875" style="179" customWidth="1"/>
    <col min="6406" max="6406" width="12.57421875" style="179" customWidth="1"/>
    <col min="6407" max="6407" width="9.421875" style="179" customWidth="1"/>
    <col min="6408" max="6408" width="16.140625" style="179" customWidth="1"/>
    <col min="6409" max="6656" width="9.140625" style="179" customWidth="1"/>
    <col min="6657" max="6657" width="5.7109375" style="179" customWidth="1"/>
    <col min="6658" max="6658" width="73.8515625" style="179" customWidth="1"/>
    <col min="6659" max="6659" width="7.57421875" style="179" customWidth="1"/>
    <col min="6660" max="6660" width="7.00390625" style="179" customWidth="1"/>
    <col min="6661" max="6661" width="9.421875" style="179" customWidth="1"/>
    <col min="6662" max="6662" width="12.57421875" style="179" customWidth="1"/>
    <col min="6663" max="6663" width="9.421875" style="179" customWidth="1"/>
    <col min="6664" max="6664" width="16.140625" style="179" customWidth="1"/>
    <col min="6665" max="6912" width="9.140625" style="179" customWidth="1"/>
    <col min="6913" max="6913" width="5.7109375" style="179" customWidth="1"/>
    <col min="6914" max="6914" width="73.8515625" style="179" customWidth="1"/>
    <col min="6915" max="6915" width="7.57421875" style="179" customWidth="1"/>
    <col min="6916" max="6916" width="7.00390625" style="179" customWidth="1"/>
    <col min="6917" max="6917" width="9.421875" style="179" customWidth="1"/>
    <col min="6918" max="6918" width="12.57421875" style="179" customWidth="1"/>
    <col min="6919" max="6919" width="9.421875" style="179" customWidth="1"/>
    <col min="6920" max="6920" width="16.140625" style="179" customWidth="1"/>
    <col min="6921" max="7168" width="9.140625" style="179" customWidth="1"/>
    <col min="7169" max="7169" width="5.7109375" style="179" customWidth="1"/>
    <col min="7170" max="7170" width="73.8515625" style="179" customWidth="1"/>
    <col min="7171" max="7171" width="7.57421875" style="179" customWidth="1"/>
    <col min="7172" max="7172" width="7.00390625" style="179" customWidth="1"/>
    <col min="7173" max="7173" width="9.421875" style="179" customWidth="1"/>
    <col min="7174" max="7174" width="12.57421875" style="179" customWidth="1"/>
    <col min="7175" max="7175" width="9.421875" style="179" customWidth="1"/>
    <col min="7176" max="7176" width="16.140625" style="179" customWidth="1"/>
    <col min="7177" max="7424" width="9.140625" style="179" customWidth="1"/>
    <col min="7425" max="7425" width="5.7109375" style="179" customWidth="1"/>
    <col min="7426" max="7426" width="73.8515625" style="179" customWidth="1"/>
    <col min="7427" max="7427" width="7.57421875" style="179" customWidth="1"/>
    <col min="7428" max="7428" width="7.00390625" style="179" customWidth="1"/>
    <col min="7429" max="7429" width="9.421875" style="179" customWidth="1"/>
    <col min="7430" max="7430" width="12.57421875" style="179" customWidth="1"/>
    <col min="7431" max="7431" width="9.421875" style="179" customWidth="1"/>
    <col min="7432" max="7432" width="16.140625" style="179" customWidth="1"/>
    <col min="7433" max="7680" width="9.140625" style="179" customWidth="1"/>
    <col min="7681" max="7681" width="5.7109375" style="179" customWidth="1"/>
    <col min="7682" max="7682" width="73.8515625" style="179" customWidth="1"/>
    <col min="7683" max="7683" width="7.57421875" style="179" customWidth="1"/>
    <col min="7684" max="7684" width="7.00390625" style="179" customWidth="1"/>
    <col min="7685" max="7685" width="9.421875" style="179" customWidth="1"/>
    <col min="7686" max="7686" width="12.57421875" style="179" customWidth="1"/>
    <col min="7687" max="7687" width="9.421875" style="179" customWidth="1"/>
    <col min="7688" max="7688" width="16.140625" style="179" customWidth="1"/>
    <col min="7689" max="7936" width="9.140625" style="179" customWidth="1"/>
    <col min="7937" max="7937" width="5.7109375" style="179" customWidth="1"/>
    <col min="7938" max="7938" width="73.8515625" style="179" customWidth="1"/>
    <col min="7939" max="7939" width="7.57421875" style="179" customWidth="1"/>
    <col min="7940" max="7940" width="7.00390625" style="179" customWidth="1"/>
    <col min="7941" max="7941" width="9.421875" style="179" customWidth="1"/>
    <col min="7942" max="7942" width="12.57421875" style="179" customWidth="1"/>
    <col min="7943" max="7943" width="9.421875" style="179" customWidth="1"/>
    <col min="7944" max="7944" width="16.140625" style="179" customWidth="1"/>
    <col min="7945" max="8192" width="9.140625" style="179" customWidth="1"/>
    <col min="8193" max="8193" width="5.7109375" style="179" customWidth="1"/>
    <col min="8194" max="8194" width="73.8515625" style="179" customWidth="1"/>
    <col min="8195" max="8195" width="7.57421875" style="179" customWidth="1"/>
    <col min="8196" max="8196" width="7.00390625" style="179" customWidth="1"/>
    <col min="8197" max="8197" width="9.421875" style="179" customWidth="1"/>
    <col min="8198" max="8198" width="12.57421875" style="179" customWidth="1"/>
    <col min="8199" max="8199" width="9.421875" style="179" customWidth="1"/>
    <col min="8200" max="8200" width="16.140625" style="179" customWidth="1"/>
    <col min="8201" max="8448" width="9.140625" style="179" customWidth="1"/>
    <col min="8449" max="8449" width="5.7109375" style="179" customWidth="1"/>
    <col min="8450" max="8450" width="73.8515625" style="179" customWidth="1"/>
    <col min="8451" max="8451" width="7.57421875" style="179" customWidth="1"/>
    <col min="8452" max="8452" width="7.00390625" style="179" customWidth="1"/>
    <col min="8453" max="8453" width="9.421875" style="179" customWidth="1"/>
    <col min="8454" max="8454" width="12.57421875" style="179" customWidth="1"/>
    <col min="8455" max="8455" width="9.421875" style="179" customWidth="1"/>
    <col min="8456" max="8456" width="16.140625" style="179" customWidth="1"/>
    <col min="8457" max="8704" width="9.140625" style="179" customWidth="1"/>
    <col min="8705" max="8705" width="5.7109375" style="179" customWidth="1"/>
    <col min="8706" max="8706" width="73.8515625" style="179" customWidth="1"/>
    <col min="8707" max="8707" width="7.57421875" style="179" customWidth="1"/>
    <col min="8708" max="8708" width="7.00390625" style="179" customWidth="1"/>
    <col min="8709" max="8709" width="9.421875" style="179" customWidth="1"/>
    <col min="8710" max="8710" width="12.57421875" style="179" customWidth="1"/>
    <col min="8711" max="8711" width="9.421875" style="179" customWidth="1"/>
    <col min="8712" max="8712" width="16.140625" style="179" customWidth="1"/>
    <col min="8713" max="8960" width="9.140625" style="179" customWidth="1"/>
    <col min="8961" max="8961" width="5.7109375" style="179" customWidth="1"/>
    <col min="8962" max="8962" width="73.8515625" style="179" customWidth="1"/>
    <col min="8963" max="8963" width="7.57421875" style="179" customWidth="1"/>
    <col min="8964" max="8964" width="7.00390625" style="179" customWidth="1"/>
    <col min="8965" max="8965" width="9.421875" style="179" customWidth="1"/>
    <col min="8966" max="8966" width="12.57421875" style="179" customWidth="1"/>
    <col min="8967" max="8967" width="9.421875" style="179" customWidth="1"/>
    <col min="8968" max="8968" width="16.140625" style="179" customWidth="1"/>
    <col min="8969" max="9216" width="9.140625" style="179" customWidth="1"/>
    <col min="9217" max="9217" width="5.7109375" style="179" customWidth="1"/>
    <col min="9218" max="9218" width="73.8515625" style="179" customWidth="1"/>
    <col min="9219" max="9219" width="7.57421875" style="179" customWidth="1"/>
    <col min="9220" max="9220" width="7.00390625" style="179" customWidth="1"/>
    <col min="9221" max="9221" width="9.421875" style="179" customWidth="1"/>
    <col min="9222" max="9222" width="12.57421875" style="179" customWidth="1"/>
    <col min="9223" max="9223" width="9.421875" style="179" customWidth="1"/>
    <col min="9224" max="9224" width="16.140625" style="179" customWidth="1"/>
    <col min="9225" max="9472" width="9.140625" style="179" customWidth="1"/>
    <col min="9473" max="9473" width="5.7109375" style="179" customWidth="1"/>
    <col min="9474" max="9474" width="73.8515625" style="179" customWidth="1"/>
    <col min="9475" max="9475" width="7.57421875" style="179" customWidth="1"/>
    <col min="9476" max="9476" width="7.00390625" style="179" customWidth="1"/>
    <col min="9477" max="9477" width="9.421875" style="179" customWidth="1"/>
    <col min="9478" max="9478" width="12.57421875" style="179" customWidth="1"/>
    <col min="9479" max="9479" width="9.421875" style="179" customWidth="1"/>
    <col min="9480" max="9480" width="16.140625" style="179" customWidth="1"/>
    <col min="9481" max="9728" width="9.140625" style="179" customWidth="1"/>
    <col min="9729" max="9729" width="5.7109375" style="179" customWidth="1"/>
    <col min="9730" max="9730" width="73.8515625" style="179" customWidth="1"/>
    <col min="9731" max="9731" width="7.57421875" style="179" customWidth="1"/>
    <col min="9732" max="9732" width="7.00390625" style="179" customWidth="1"/>
    <col min="9733" max="9733" width="9.421875" style="179" customWidth="1"/>
    <col min="9734" max="9734" width="12.57421875" style="179" customWidth="1"/>
    <col min="9735" max="9735" width="9.421875" style="179" customWidth="1"/>
    <col min="9736" max="9736" width="16.140625" style="179" customWidth="1"/>
    <col min="9737" max="9984" width="9.140625" style="179" customWidth="1"/>
    <col min="9985" max="9985" width="5.7109375" style="179" customWidth="1"/>
    <col min="9986" max="9986" width="73.8515625" style="179" customWidth="1"/>
    <col min="9987" max="9987" width="7.57421875" style="179" customWidth="1"/>
    <col min="9988" max="9988" width="7.00390625" style="179" customWidth="1"/>
    <col min="9989" max="9989" width="9.421875" style="179" customWidth="1"/>
    <col min="9990" max="9990" width="12.57421875" style="179" customWidth="1"/>
    <col min="9991" max="9991" width="9.421875" style="179" customWidth="1"/>
    <col min="9992" max="9992" width="16.140625" style="179" customWidth="1"/>
    <col min="9993" max="10240" width="9.140625" style="179" customWidth="1"/>
    <col min="10241" max="10241" width="5.7109375" style="179" customWidth="1"/>
    <col min="10242" max="10242" width="73.8515625" style="179" customWidth="1"/>
    <col min="10243" max="10243" width="7.57421875" style="179" customWidth="1"/>
    <col min="10244" max="10244" width="7.00390625" style="179" customWidth="1"/>
    <col min="10245" max="10245" width="9.421875" style="179" customWidth="1"/>
    <col min="10246" max="10246" width="12.57421875" style="179" customWidth="1"/>
    <col min="10247" max="10247" width="9.421875" style="179" customWidth="1"/>
    <col min="10248" max="10248" width="16.140625" style="179" customWidth="1"/>
    <col min="10249" max="10496" width="9.140625" style="179" customWidth="1"/>
    <col min="10497" max="10497" width="5.7109375" style="179" customWidth="1"/>
    <col min="10498" max="10498" width="73.8515625" style="179" customWidth="1"/>
    <col min="10499" max="10499" width="7.57421875" style="179" customWidth="1"/>
    <col min="10500" max="10500" width="7.00390625" style="179" customWidth="1"/>
    <col min="10501" max="10501" width="9.421875" style="179" customWidth="1"/>
    <col min="10502" max="10502" width="12.57421875" style="179" customWidth="1"/>
    <col min="10503" max="10503" width="9.421875" style="179" customWidth="1"/>
    <col min="10504" max="10504" width="16.140625" style="179" customWidth="1"/>
    <col min="10505" max="10752" width="9.140625" style="179" customWidth="1"/>
    <col min="10753" max="10753" width="5.7109375" style="179" customWidth="1"/>
    <col min="10754" max="10754" width="73.8515625" style="179" customWidth="1"/>
    <col min="10755" max="10755" width="7.57421875" style="179" customWidth="1"/>
    <col min="10756" max="10756" width="7.00390625" style="179" customWidth="1"/>
    <col min="10757" max="10757" width="9.421875" style="179" customWidth="1"/>
    <col min="10758" max="10758" width="12.57421875" style="179" customWidth="1"/>
    <col min="10759" max="10759" width="9.421875" style="179" customWidth="1"/>
    <col min="10760" max="10760" width="16.140625" style="179" customWidth="1"/>
    <col min="10761" max="11008" width="9.140625" style="179" customWidth="1"/>
    <col min="11009" max="11009" width="5.7109375" style="179" customWidth="1"/>
    <col min="11010" max="11010" width="73.8515625" style="179" customWidth="1"/>
    <col min="11011" max="11011" width="7.57421875" style="179" customWidth="1"/>
    <col min="11012" max="11012" width="7.00390625" style="179" customWidth="1"/>
    <col min="11013" max="11013" width="9.421875" style="179" customWidth="1"/>
    <col min="11014" max="11014" width="12.57421875" style="179" customWidth="1"/>
    <col min="11015" max="11015" width="9.421875" style="179" customWidth="1"/>
    <col min="11016" max="11016" width="16.140625" style="179" customWidth="1"/>
    <col min="11017" max="11264" width="9.140625" style="179" customWidth="1"/>
    <col min="11265" max="11265" width="5.7109375" style="179" customWidth="1"/>
    <col min="11266" max="11266" width="73.8515625" style="179" customWidth="1"/>
    <col min="11267" max="11267" width="7.57421875" style="179" customWidth="1"/>
    <col min="11268" max="11268" width="7.00390625" style="179" customWidth="1"/>
    <col min="11269" max="11269" width="9.421875" style="179" customWidth="1"/>
    <col min="11270" max="11270" width="12.57421875" style="179" customWidth="1"/>
    <col min="11271" max="11271" width="9.421875" style="179" customWidth="1"/>
    <col min="11272" max="11272" width="16.140625" style="179" customWidth="1"/>
    <col min="11273" max="11520" width="9.140625" style="179" customWidth="1"/>
    <col min="11521" max="11521" width="5.7109375" style="179" customWidth="1"/>
    <col min="11522" max="11522" width="73.8515625" style="179" customWidth="1"/>
    <col min="11523" max="11523" width="7.57421875" style="179" customWidth="1"/>
    <col min="11524" max="11524" width="7.00390625" style="179" customWidth="1"/>
    <col min="11525" max="11525" width="9.421875" style="179" customWidth="1"/>
    <col min="11526" max="11526" width="12.57421875" style="179" customWidth="1"/>
    <col min="11527" max="11527" width="9.421875" style="179" customWidth="1"/>
    <col min="11528" max="11528" width="16.140625" style="179" customWidth="1"/>
    <col min="11529" max="11776" width="9.140625" style="179" customWidth="1"/>
    <col min="11777" max="11777" width="5.7109375" style="179" customWidth="1"/>
    <col min="11778" max="11778" width="73.8515625" style="179" customWidth="1"/>
    <col min="11779" max="11779" width="7.57421875" style="179" customWidth="1"/>
    <col min="11780" max="11780" width="7.00390625" style="179" customWidth="1"/>
    <col min="11781" max="11781" width="9.421875" style="179" customWidth="1"/>
    <col min="11782" max="11782" width="12.57421875" style="179" customWidth="1"/>
    <col min="11783" max="11783" width="9.421875" style="179" customWidth="1"/>
    <col min="11784" max="11784" width="16.140625" style="179" customWidth="1"/>
    <col min="11785" max="12032" width="9.140625" style="179" customWidth="1"/>
    <col min="12033" max="12033" width="5.7109375" style="179" customWidth="1"/>
    <col min="12034" max="12034" width="73.8515625" style="179" customWidth="1"/>
    <col min="12035" max="12035" width="7.57421875" style="179" customWidth="1"/>
    <col min="12036" max="12036" width="7.00390625" style="179" customWidth="1"/>
    <col min="12037" max="12037" width="9.421875" style="179" customWidth="1"/>
    <col min="12038" max="12038" width="12.57421875" style="179" customWidth="1"/>
    <col min="12039" max="12039" width="9.421875" style="179" customWidth="1"/>
    <col min="12040" max="12040" width="16.140625" style="179" customWidth="1"/>
    <col min="12041" max="12288" width="9.140625" style="179" customWidth="1"/>
    <col min="12289" max="12289" width="5.7109375" style="179" customWidth="1"/>
    <col min="12290" max="12290" width="73.8515625" style="179" customWidth="1"/>
    <col min="12291" max="12291" width="7.57421875" style="179" customWidth="1"/>
    <col min="12292" max="12292" width="7.00390625" style="179" customWidth="1"/>
    <col min="12293" max="12293" width="9.421875" style="179" customWidth="1"/>
    <col min="12294" max="12294" width="12.57421875" style="179" customWidth="1"/>
    <col min="12295" max="12295" width="9.421875" style="179" customWidth="1"/>
    <col min="12296" max="12296" width="16.140625" style="179" customWidth="1"/>
    <col min="12297" max="12544" width="9.140625" style="179" customWidth="1"/>
    <col min="12545" max="12545" width="5.7109375" style="179" customWidth="1"/>
    <col min="12546" max="12546" width="73.8515625" style="179" customWidth="1"/>
    <col min="12547" max="12547" width="7.57421875" style="179" customWidth="1"/>
    <col min="12548" max="12548" width="7.00390625" style="179" customWidth="1"/>
    <col min="12549" max="12549" width="9.421875" style="179" customWidth="1"/>
    <col min="12550" max="12550" width="12.57421875" style="179" customWidth="1"/>
    <col min="12551" max="12551" width="9.421875" style="179" customWidth="1"/>
    <col min="12552" max="12552" width="16.140625" style="179" customWidth="1"/>
    <col min="12553" max="12800" width="9.140625" style="179" customWidth="1"/>
    <col min="12801" max="12801" width="5.7109375" style="179" customWidth="1"/>
    <col min="12802" max="12802" width="73.8515625" style="179" customWidth="1"/>
    <col min="12803" max="12803" width="7.57421875" style="179" customWidth="1"/>
    <col min="12804" max="12804" width="7.00390625" style="179" customWidth="1"/>
    <col min="12805" max="12805" width="9.421875" style="179" customWidth="1"/>
    <col min="12806" max="12806" width="12.57421875" style="179" customWidth="1"/>
    <col min="12807" max="12807" width="9.421875" style="179" customWidth="1"/>
    <col min="12808" max="12808" width="16.140625" style="179" customWidth="1"/>
    <col min="12809" max="13056" width="9.140625" style="179" customWidth="1"/>
    <col min="13057" max="13057" width="5.7109375" style="179" customWidth="1"/>
    <col min="13058" max="13058" width="73.8515625" style="179" customWidth="1"/>
    <col min="13059" max="13059" width="7.57421875" style="179" customWidth="1"/>
    <col min="13060" max="13060" width="7.00390625" style="179" customWidth="1"/>
    <col min="13061" max="13061" width="9.421875" style="179" customWidth="1"/>
    <col min="13062" max="13062" width="12.57421875" style="179" customWidth="1"/>
    <col min="13063" max="13063" width="9.421875" style="179" customWidth="1"/>
    <col min="13064" max="13064" width="16.140625" style="179" customWidth="1"/>
    <col min="13065" max="13312" width="9.140625" style="179" customWidth="1"/>
    <col min="13313" max="13313" width="5.7109375" style="179" customWidth="1"/>
    <col min="13314" max="13314" width="73.8515625" style="179" customWidth="1"/>
    <col min="13315" max="13315" width="7.57421875" style="179" customWidth="1"/>
    <col min="13316" max="13316" width="7.00390625" style="179" customWidth="1"/>
    <col min="13317" max="13317" width="9.421875" style="179" customWidth="1"/>
    <col min="13318" max="13318" width="12.57421875" style="179" customWidth="1"/>
    <col min="13319" max="13319" width="9.421875" style="179" customWidth="1"/>
    <col min="13320" max="13320" width="16.140625" style="179" customWidth="1"/>
    <col min="13321" max="13568" width="9.140625" style="179" customWidth="1"/>
    <col min="13569" max="13569" width="5.7109375" style="179" customWidth="1"/>
    <col min="13570" max="13570" width="73.8515625" style="179" customWidth="1"/>
    <col min="13571" max="13571" width="7.57421875" style="179" customWidth="1"/>
    <col min="13572" max="13572" width="7.00390625" style="179" customWidth="1"/>
    <col min="13573" max="13573" width="9.421875" style="179" customWidth="1"/>
    <col min="13574" max="13574" width="12.57421875" style="179" customWidth="1"/>
    <col min="13575" max="13575" width="9.421875" style="179" customWidth="1"/>
    <col min="13576" max="13576" width="16.140625" style="179" customWidth="1"/>
    <col min="13577" max="13824" width="9.140625" style="179" customWidth="1"/>
    <col min="13825" max="13825" width="5.7109375" style="179" customWidth="1"/>
    <col min="13826" max="13826" width="73.8515625" style="179" customWidth="1"/>
    <col min="13827" max="13827" width="7.57421875" style="179" customWidth="1"/>
    <col min="13828" max="13828" width="7.00390625" style="179" customWidth="1"/>
    <col min="13829" max="13829" width="9.421875" style="179" customWidth="1"/>
    <col min="13830" max="13830" width="12.57421875" style="179" customWidth="1"/>
    <col min="13831" max="13831" width="9.421875" style="179" customWidth="1"/>
    <col min="13832" max="13832" width="16.140625" style="179" customWidth="1"/>
    <col min="13833" max="14080" width="9.140625" style="179" customWidth="1"/>
    <col min="14081" max="14081" width="5.7109375" style="179" customWidth="1"/>
    <col min="14082" max="14082" width="73.8515625" style="179" customWidth="1"/>
    <col min="14083" max="14083" width="7.57421875" style="179" customWidth="1"/>
    <col min="14084" max="14084" width="7.00390625" style="179" customWidth="1"/>
    <col min="14085" max="14085" width="9.421875" style="179" customWidth="1"/>
    <col min="14086" max="14086" width="12.57421875" style="179" customWidth="1"/>
    <col min="14087" max="14087" width="9.421875" style="179" customWidth="1"/>
    <col min="14088" max="14088" width="16.140625" style="179" customWidth="1"/>
    <col min="14089" max="14336" width="9.140625" style="179" customWidth="1"/>
    <col min="14337" max="14337" width="5.7109375" style="179" customWidth="1"/>
    <col min="14338" max="14338" width="73.8515625" style="179" customWidth="1"/>
    <col min="14339" max="14339" width="7.57421875" style="179" customWidth="1"/>
    <col min="14340" max="14340" width="7.00390625" style="179" customWidth="1"/>
    <col min="14341" max="14341" width="9.421875" style="179" customWidth="1"/>
    <col min="14342" max="14342" width="12.57421875" style="179" customWidth="1"/>
    <col min="14343" max="14343" width="9.421875" style="179" customWidth="1"/>
    <col min="14344" max="14344" width="16.140625" style="179" customWidth="1"/>
    <col min="14345" max="14592" width="9.140625" style="179" customWidth="1"/>
    <col min="14593" max="14593" width="5.7109375" style="179" customWidth="1"/>
    <col min="14594" max="14594" width="73.8515625" style="179" customWidth="1"/>
    <col min="14595" max="14595" width="7.57421875" style="179" customWidth="1"/>
    <col min="14596" max="14596" width="7.00390625" style="179" customWidth="1"/>
    <col min="14597" max="14597" width="9.421875" style="179" customWidth="1"/>
    <col min="14598" max="14598" width="12.57421875" style="179" customWidth="1"/>
    <col min="14599" max="14599" width="9.421875" style="179" customWidth="1"/>
    <col min="14600" max="14600" width="16.140625" style="179" customWidth="1"/>
    <col min="14601" max="14848" width="9.140625" style="179" customWidth="1"/>
    <col min="14849" max="14849" width="5.7109375" style="179" customWidth="1"/>
    <col min="14850" max="14850" width="73.8515625" style="179" customWidth="1"/>
    <col min="14851" max="14851" width="7.57421875" style="179" customWidth="1"/>
    <col min="14852" max="14852" width="7.00390625" style="179" customWidth="1"/>
    <col min="14853" max="14853" width="9.421875" style="179" customWidth="1"/>
    <col min="14854" max="14854" width="12.57421875" style="179" customWidth="1"/>
    <col min="14855" max="14855" width="9.421875" style="179" customWidth="1"/>
    <col min="14856" max="14856" width="16.140625" style="179" customWidth="1"/>
    <col min="14857" max="15104" width="9.140625" style="179" customWidth="1"/>
    <col min="15105" max="15105" width="5.7109375" style="179" customWidth="1"/>
    <col min="15106" max="15106" width="73.8515625" style="179" customWidth="1"/>
    <col min="15107" max="15107" width="7.57421875" style="179" customWidth="1"/>
    <col min="15108" max="15108" width="7.00390625" style="179" customWidth="1"/>
    <col min="15109" max="15109" width="9.421875" style="179" customWidth="1"/>
    <col min="15110" max="15110" width="12.57421875" style="179" customWidth="1"/>
    <col min="15111" max="15111" width="9.421875" style="179" customWidth="1"/>
    <col min="15112" max="15112" width="16.140625" style="179" customWidth="1"/>
    <col min="15113" max="15360" width="9.140625" style="179" customWidth="1"/>
    <col min="15361" max="15361" width="5.7109375" style="179" customWidth="1"/>
    <col min="15362" max="15362" width="73.8515625" style="179" customWidth="1"/>
    <col min="15363" max="15363" width="7.57421875" style="179" customWidth="1"/>
    <col min="15364" max="15364" width="7.00390625" style="179" customWidth="1"/>
    <col min="15365" max="15365" width="9.421875" style="179" customWidth="1"/>
    <col min="15366" max="15366" width="12.57421875" style="179" customWidth="1"/>
    <col min="15367" max="15367" width="9.421875" style="179" customWidth="1"/>
    <col min="15368" max="15368" width="16.140625" style="179" customWidth="1"/>
    <col min="15369" max="15616" width="9.140625" style="179" customWidth="1"/>
    <col min="15617" max="15617" width="5.7109375" style="179" customWidth="1"/>
    <col min="15618" max="15618" width="73.8515625" style="179" customWidth="1"/>
    <col min="15619" max="15619" width="7.57421875" style="179" customWidth="1"/>
    <col min="15620" max="15620" width="7.00390625" style="179" customWidth="1"/>
    <col min="15621" max="15621" width="9.421875" style="179" customWidth="1"/>
    <col min="15622" max="15622" width="12.57421875" style="179" customWidth="1"/>
    <col min="15623" max="15623" width="9.421875" style="179" customWidth="1"/>
    <col min="15624" max="15624" width="16.140625" style="179" customWidth="1"/>
    <col min="15625" max="15872" width="9.140625" style="179" customWidth="1"/>
    <col min="15873" max="15873" width="5.7109375" style="179" customWidth="1"/>
    <col min="15874" max="15874" width="73.8515625" style="179" customWidth="1"/>
    <col min="15875" max="15875" width="7.57421875" style="179" customWidth="1"/>
    <col min="15876" max="15876" width="7.00390625" style="179" customWidth="1"/>
    <col min="15877" max="15877" width="9.421875" style="179" customWidth="1"/>
    <col min="15878" max="15878" width="12.57421875" style="179" customWidth="1"/>
    <col min="15879" max="15879" width="9.421875" style="179" customWidth="1"/>
    <col min="15880" max="15880" width="16.140625" style="179" customWidth="1"/>
    <col min="15881" max="16128" width="9.140625" style="179" customWidth="1"/>
    <col min="16129" max="16129" width="5.7109375" style="179" customWidth="1"/>
    <col min="16130" max="16130" width="73.8515625" style="179" customWidth="1"/>
    <col min="16131" max="16131" width="7.57421875" style="179" customWidth="1"/>
    <col min="16132" max="16132" width="7.00390625" style="179" customWidth="1"/>
    <col min="16133" max="16133" width="9.421875" style="179" customWidth="1"/>
    <col min="16134" max="16134" width="12.57421875" style="179" customWidth="1"/>
    <col min="16135" max="16135" width="9.421875" style="179" customWidth="1"/>
    <col min="16136" max="16136" width="16.140625" style="179" customWidth="1"/>
    <col min="16137" max="16384" width="9.140625" style="179" customWidth="1"/>
  </cols>
  <sheetData>
    <row r="1" spans="2:8" ht="11.85" customHeight="1" thickBot="1">
      <c r="B1" s="177"/>
      <c r="C1" s="177"/>
      <c r="D1" s="178"/>
      <c r="E1" s="177"/>
      <c r="F1" s="177"/>
      <c r="G1" s="177"/>
      <c r="H1" s="177"/>
    </row>
    <row r="2" spans="2:8" ht="16.5" thickBot="1">
      <c r="B2" s="180" t="s">
        <v>238</v>
      </c>
      <c r="C2" s="181"/>
      <c r="D2" s="182"/>
      <c r="E2" s="183"/>
      <c r="F2" s="184"/>
      <c r="G2" s="185"/>
      <c r="H2" s="186"/>
    </row>
    <row r="3" spans="2:8" ht="15">
      <c r="B3" s="187" t="str">
        <f>B13</f>
        <v>1. Elektroinstalace</v>
      </c>
      <c r="C3" s="188"/>
      <c r="D3" s="189"/>
      <c r="E3" s="190"/>
      <c r="F3" s="191"/>
      <c r="G3" s="192"/>
      <c r="H3" s="193">
        <f>H21</f>
        <v>0</v>
      </c>
    </row>
    <row r="4" spans="2:8" ht="15">
      <c r="B4" s="194" t="str">
        <f>B23</f>
        <v>2. Uzemnění</v>
      </c>
      <c r="C4" s="188"/>
      <c r="D4" s="189"/>
      <c r="E4" s="190"/>
      <c r="F4" s="191"/>
      <c r="G4" s="195"/>
      <c r="H4" s="193">
        <f>H28</f>
        <v>0</v>
      </c>
    </row>
    <row r="5" spans="2:8" ht="15">
      <c r="B5" s="187" t="str">
        <f>B30</f>
        <v xml:space="preserve">3. Osvětlení VO </v>
      </c>
      <c r="C5" s="188"/>
      <c r="D5" s="189"/>
      <c r="E5" s="190"/>
      <c r="F5" s="191"/>
      <c r="G5" s="195"/>
      <c r="H5" s="193">
        <f>H51</f>
        <v>0</v>
      </c>
    </row>
    <row r="6" spans="2:8" ht="15">
      <c r="B6" s="194" t="str">
        <f>B53</f>
        <v>4. Napojení telefonů</v>
      </c>
      <c r="C6" s="188"/>
      <c r="D6" s="189"/>
      <c r="E6" s="190"/>
      <c r="F6" s="191"/>
      <c r="G6" s="195"/>
      <c r="H6" s="193">
        <f>H58</f>
        <v>0</v>
      </c>
    </row>
    <row r="7" spans="2:8" ht="15">
      <c r="B7" s="187" t="str">
        <f>B60</f>
        <v xml:space="preserve">5. Zemní práce </v>
      </c>
      <c r="C7" s="188"/>
      <c r="D7" s="189"/>
      <c r="E7" s="190"/>
      <c r="F7" s="191"/>
      <c r="G7" s="195"/>
      <c r="H7" s="193">
        <f>H73</f>
        <v>0</v>
      </c>
    </row>
    <row r="8" spans="2:8" ht="16.5" thickBot="1">
      <c r="B8" s="187" t="str">
        <f>B75</f>
        <v>6. HZS</v>
      </c>
      <c r="C8" s="188"/>
      <c r="D8" s="189"/>
      <c r="E8" s="190"/>
      <c r="F8" s="191"/>
      <c r="G8" s="195"/>
      <c r="H8" s="193">
        <f>F83</f>
        <v>0</v>
      </c>
    </row>
    <row r="9" spans="2:8" ht="16.5" thickBot="1">
      <c r="B9" s="180" t="s">
        <v>239</v>
      </c>
      <c r="C9" s="181"/>
      <c r="D9" s="182"/>
      <c r="E9" s="183"/>
      <c r="F9" s="184"/>
      <c r="G9" s="196"/>
      <c r="H9" s="197">
        <f>SUM(H3:H8)</f>
        <v>0</v>
      </c>
    </row>
    <row r="10" spans="2:8" ht="15">
      <c r="B10" s="198"/>
      <c r="C10" s="188"/>
      <c r="D10" s="189"/>
      <c r="E10" s="190"/>
      <c r="F10" s="191"/>
      <c r="G10" s="199"/>
      <c r="H10" s="192"/>
    </row>
    <row r="11" spans="2:8" ht="15">
      <c r="B11" s="200"/>
      <c r="C11" s="201"/>
      <c r="D11" s="202"/>
      <c r="E11" s="203"/>
      <c r="F11" s="204"/>
      <c r="G11" s="204"/>
      <c r="H11" s="205"/>
    </row>
    <row r="12" spans="1:14" ht="15.2" customHeight="1">
      <c r="A12" s="206" t="s">
        <v>240</v>
      </c>
      <c r="B12" s="207" t="s">
        <v>2</v>
      </c>
      <c r="C12" s="208" t="s">
        <v>241</v>
      </c>
      <c r="D12" s="209" t="s">
        <v>242</v>
      </c>
      <c r="E12" s="649" t="s">
        <v>243</v>
      </c>
      <c r="F12" s="649"/>
      <c r="G12" s="650" t="s">
        <v>244</v>
      </c>
      <c r="H12" s="650"/>
      <c r="L12" s="210"/>
      <c r="N12" s="211"/>
    </row>
    <row r="13" spans="1:14" ht="15">
      <c r="A13" s="212"/>
      <c r="B13" s="213" t="s">
        <v>245</v>
      </c>
      <c r="C13" s="214"/>
      <c r="D13" s="215"/>
      <c r="E13" s="501" t="s">
        <v>246</v>
      </c>
      <c r="F13" s="500" t="s">
        <v>247</v>
      </c>
      <c r="G13" s="216" t="s">
        <v>246</v>
      </c>
      <c r="H13" s="500" t="s">
        <v>247</v>
      </c>
      <c r="L13" s="210"/>
      <c r="N13" s="211"/>
    </row>
    <row r="14" spans="1:14" ht="14.1" customHeight="1">
      <c r="A14" s="217">
        <v>1</v>
      </c>
      <c r="B14" s="218" t="s">
        <v>500</v>
      </c>
      <c r="C14" s="219" t="s">
        <v>15</v>
      </c>
      <c r="D14" s="220">
        <v>700</v>
      </c>
      <c r="E14" s="584"/>
      <c r="F14" s="222">
        <f>E14*D14</f>
        <v>0</v>
      </c>
      <c r="G14" s="584"/>
      <c r="H14" s="222">
        <f>G14*D14</f>
        <v>0</v>
      </c>
      <c r="L14" s="210"/>
      <c r="N14" s="211"/>
    </row>
    <row r="15" spans="1:8" ht="14.1" customHeight="1">
      <c r="A15" s="217">
        <v>2</v>
      </c>
      <c r="B15" s="218" t="s">
        <v>2876</v>
      </c>
      <c r="C15" s="219" t="s">
        <v>15</v>
      </c>
      <c r="D15" s="220">
        <v>90</v>
      </c>
      <c r="E15" s="584"/>
      <c r="F15" s="222">
        <f>E15*D15</f>
        <v>0</v>
      </c>
      <c r="G15" s="584"/>
      <c r="H15" s="222">
        <f>G15*D15</f>
        <v>0</v>
      </c>
    </row>
    <row r="16" spans="1:8" ht="14.1" customHeight="1">
      <c r="A16" s="217">
        <v>3</v>
      </c>
      <c r="B16" s="218" t="s">
        <v>2877</v>
      </c>
      <c r="C16" s="219" t="s">
        <v>15</v>
      </c>
      <c r="D16" s="220">
        <v>90</v>
      </c>
      <c r="E16" s="584"/>
      <c r="F16" s="222">
        <f>E16*D16</f>
        <v>0</v>
      </c>
      <c r="G16" s="584"/>
      <c r="H16" s="222">
        <f>G16*D16</f>
        <v>0</v>
      </c>
    </row>
    <row r="17" spans="1:8" ht="14.1" customHeight="1">
      <c r="A17" s="217">
        <v>4</v>
      </c>
      <c r="B17" s="223" t="s">
        <v>2878</v>
      </c>
      <c r="C17" s="219" t="s">
        <v>77</v>
      </c>
      <c r="D17" s="220">
        <v>1</v>
      </c>
      <c r="E17" s="584"/>
      <c r="F17" s="222">
        <f>E17*D17</f>
        <v>0</v>
      </c>
      <c r="G17" s="584"/>
      <c r="H17" s="222">
        <f>G17*D17</f>
        <v>0</v>
      </c>
    </row>
    <row r="18" spans="1:8" ht="14.1" customHeight="1" thickBot="1">
      <c r="A18" s="217">
        <v>5</v>
      </c>
      <c r="B18" s="218" t="s">
        <v>2879</v>
      </c>
      <c r="C18" s="219" t="s">
        <v>77</v>
      </c>
      <c r="D18" s="220">
        <v>4</v>
      </c>
      <c r="E18" s="584"/>
      <c r="F18" s="222">
        <f>E18*D18</f>
        <v>0</v>
      </c>
      <c r="G18" s="584"/>
      <c r="H18" s="222">
        <f>G18*D18</f>
        <v>0</v>
      </c>
    </row>
    <row r="19" spans="2:8" ht="14.1" customHeight="1">
      <c r="B19" s="224" t="s">
        <v>272</v>
      </c>
      <c r="C19" s="225"/>
      <c r="D19" s="226">
        <v>1</v>
      </c>
      <c r="E19" s="227"/>
      <c r="F19" s="228">
        <f>SUM(F14:F18)</f>
        <v>0</v>
      </c>
      <c r="G19" s="229"/>
      <c r="H19" s="230">
        <f>SUM(H14:H18)</f>
        <v>0</v>
      </c>
    </row>
    <row r="20" spans="2:8" ht="14.1" customHeight="1">
      <c r="B20" s="231" t="s">
        <v>273</v>
      </c>
      <c r="C20" s="232">
        <v>0.08</v>
      </c>
      <c r="D20" s="233"/>
      <c r="E20" s="234"/>
      <c r="F20" s="235"/>
      <c r="G20" s="235"/>
      <c r="H20" s="236">
        <f>PRODUCT(H19,C20)</f>
        <v>0</v>
      </c>
    </row>
    <row r="21" spans="2:8" ht="14.1" customHeight="1" thickBot="1">
      <c r="B21" s="237" t="s">
        <v>237</v>
      </c>
      <c r="C21" s="238"/>
      <c r="D21" s="239"/>
      <c r="E21" s="240"/>
      <c r="F21" s="241"/>
      <c r="G21" s="241"/>
      <c r="H21" s="242">
        <f>F19+H19+H20</f>
        <v>0</v>
      </c>
    </row>
    <row r="22" spans="2:9" ht="14.1" customHeight="1">
      <c r="B22" s="200"/>
      <c r="C22" s="243"/>
      <c r="D22" s="244"/>
      <c r="E22" s="245"/>
      <c r="F22" s="246"/>
      <c r="G22" s="246"/>
      <c r="H22" s="246"/>
      <c r="I22" s="247"/>
    </row>
    <row r="23" spans="2:8" ht="14.1" customHeight="1">
      <c r="B23" s="248" t="s">
        <v>2880</v>
      </c>
      <c r="C23" s="249"/>
      <c r="D23" s="220"/>
      <c r="E23" s="221"/>
      <c r="F23" s="222"/>
      <c r="G23" s="221"/>
      <c r="H23" s="222"/>
    </row>
    <row r="24" spans="1:8" ht="14.1" customHeight="1">
      <c r="A24" s="217">
        <v>6</v>
      </c>
      <c r="B24" s="250" t="s">
        <v>1952</v>
      </c>
      <c r="C24" s="251" t="s">
        <v>15</v>
      </c>
      <c r="D24" s="233">
        <v>180</v>
      </c>
      <c r="E24" s="585"/>
      <c r="F24" s="234">
        <f>E24*D24</f>
        <v>0</v>
      </c>
      <c r="G24" s="585"/>
      <c r="H24" s="234">
        <f>G24*D24</f>
        <v>0</v>
      </c>
    </row>
    <row r="25" spans="1:8" ht="14.1" customHeight="1" thickBot="1">
      <c r="A25" s="217">
        <v>7</v>
      </c>
      <c r="B25" s="254" t="s">
        <v>1962</v>
      </c>
      <c r="C25" s="251" t="s">
        <v>77</v>
      </c>
      <c r="D25" s="233">
        <v>18</v>
      </c>
      <c r="E25" s="585"/>
      <c r="F25" s="234">
        <f>E25*D25</f>
        <v>0</v>
      </c>
      <c r="G25" s="585"/>
      <c r="H25" s="234">
        <f>G25*D25</f>
        <v>0</v>
      </c>
    </row>
    <row r="26" spans="2:8" ht="14.1" customHeight="1">
      <c r="B26" s="224" t="s">
        <v>272</v>
      </c>
      <c r="C26" s="225"/>
      <c r="D26" s="226">
        <v>1</v>
      </c>
      <c r="E26" s="227"/>
      <c r="F26" s="228">
        <f>SUM(F23:F25)</f>
        <v>0</v>
      </c>
      <c r="G26" s="229"/>
      <c r="H26" s="230">
        <f>SUM(H23:H25)</f>
        <v>0</v>
      </c>
    </row>
    <row r="27" spans="2:8" ht="14.1" customHeight="1">
      <c r="B27" s="231" t="s">
        <v>273</v>
      </c>
      <c r="C27" s="232">
        <v>0.08</v>
      </c>
      <c r="D27" s="233"/>
      <c r="E27" s="234"/>
      <c r="F27" s="235"/>
      <c r="G27" s="235"/>
      <c r="H27" s="236">
        <f>PRODUCT(H26,C27)</f>
        <v>0</v>
      </c>
    </row>
    <row r="28" spans="2:8" ht="14.1" customHeight="1" thickBot="1">
      <c r="B28" s="237" t="s">
        <v>237</v>
      </c>
      <c r="C28" s="238"/>
      <c r="D28" s="239"/>
      <c r="E28" s="240"/>
      <c r="F28" s="241"/>
      <c r="G28" s="241"/>
      <c r="H28" s="242">
        <f>F26+H26+H27</f>
        <v>0</v>
      </c>
    </row>
    <row r="29" spans="2:9" ht="14.1" customHeight="1">
      <c r="B29" s="200"/>
      <c r="C29" s="243"/>
      <c r="D29" s="244"/>
      <c r="E29" s="245"/>
      <c r="F29" s="246"/>
      <c r="G29" s="246"/>
      <c r="H29" s="246"/>
      <c r="I29" s="247"/>
    </row>
    <row r="30" spans="2:9" ht="14.1" customHeight="1">
      <c r="B30" s="258" t="s">
        <v>2881</v>
      </c>
      <c r="C30" s="219"/>
      <c r="D30" s="220"/>
      <c r="E30" s="221"/>
      <c r="F30" s="222"/>
      <c r="G30" s="221"/>
      <c r="H30" s="222"/>
      <c r="I30" s="247"/>
    </row>
    <row r="31" spans="1:9" ht="14.1" customHeight="1">
      <c r="A31" s="217">
        <v>8</v>
      </c>
      <c r="B31" s="218" t="s">
        <v>2882</v>
      </c>
      <c r="C31" s="219" t="s">
        <v>15</v>
      </c>
      <c r="D31" s="220">
        <v>75</v>
      </c>
      <c r="E31" s="584"/>
      <c r="F31" s="222">
        <f>D31*E31</f>
        <v>0</v>
      </c>
      <c r="G31" s="584"/>
      <c r="H31" s="222">
        <f>D31*G31</f>
        <v>0</v>
      </c>
      <c r="I31" s="247"/>
    </row>
    <row r="32" spans="1:9" ht="14.1" customHeight="1">
      <c r="A32" s="217">
        <v>9</v>
      </c>
      <c r="B32" s="218" t="s">
        <v>251</v>
      </c>
      <c r="C32" s="219" t="s">
        <v>15</v>
      </c>
      <c r="D32" s="220">
        <v>60</v>
      </c>
      <c r="E32" s="584"/>
      <c r="F32" s="222">
        <f>E32*D32</f>
        <v>0</v>
      </c>
      <c r="G32" s="584"/>
      <c r="H32" s="222">
        <f>G32*D32</f>
        <v>0</v>
      </c>
      <c r="I32" s="247"/>
    </row>
    <row r="33" spans="1:9" ht="14.1" customHeight="1">
      <c r="A33" s="217">
        <v>10</v>
      </c>
      <c r="B33" s="218" t="s">
        <v>248</v>
      </c>
      <c r="C33" s="219" t="s">
        <v>15</v>
      </c>
      <c r="D33" s="220">
        <v>16</v>
      </c>
      <c r="E33" s="584"/>
      <c r="F33" s="222">
        <f aca="true" t="shared" si="0" ref="F33:F48">D33*E33</f>
        <v>0</v>
      </c>
      <c r="G33" s="584"/>
      <c r="H33" s="222">
        <f aca="true" t="shared" si="1" ref="H33:H48">D33*G33</f>
        <v>0</v>
      </c>
      <c r="I33" s="247"/>
    </row>
    <row r="34" spans="1:9" ht="14.1" customHeight="1">
      <c r="A34" s="217">
        <v>11</v>
      </c>
      <c r="B34" s="218" t="s">
        <v>261</v>
      </c>
      <c r="C34" s="219" t="s">
        <v>77</v>
      </c>
      <c r="D34" s="220">
        <v>1</v>
      </c>
      <c r="E34" s="584"/>
      <c r="F34" s="222">
        <f t="shared" si="0"/>
        <v>0</v>
      </c>
      <c r="G34" s="584"/>
      <c r="H34" s="222">
        <f t="shared" si="1"/>
        <v>0</v>
      </c>
      <c r="I34" s="247"/>
    </row>
    <row r="35" spans="1:9" ht="14.1" customHeight="1">
      <c r="A35" s="217">
        <v>12</v>
      </c>
      <c r="B35" s="218" t="s">
        <v>2883</v>
      </c>
      <c r="C35" s="219" t="s">
        <v>77</v>
      </c>
      <c r="D35" s="220">
        <v>1</v>
      </c>
      <c r="E35" s="584"/>
      <c r="F35" s="222">
        <f t="shared" si="0"/>
        <v>0</v>
      </c>
      <c r="G35" s="584"/>
      <c r="H35" s="222">
        <f t="shared" si="1"/>
        <v>0</v>
      </c>
      <c r="I35" s="247"/>
    </row>
    <row r="36" spans="1:9" ht="14.1" customHeight="1">
      <c r="A36" s="217">
        <v>13</v>
      </c>
      <c r="B36" s="250" t="s">
        <v>2884</v>
      </c>
      <c r="C36" s="251" t="s">
        <v>15</v>
      </c>
      <c r="D36" s="233">
        <v>70</v>
      </c>
      <c r="E36" s="585"/>
      <c r="F36" s="222">
        <f t="shared" si="0"/>
        <v>0</v>
      </c>
      <c r="G36" s="585"/>
      <c r="H36" s="222">
        <f t="shared" si="1"/>
        <v>0</v>
      </c>
      <c r="I36" s="247"/>
    </row>
    <row r="37" spans="1:9" ht="14.1" customHeight="1">
      <c r="A37" s="217">
        <v>14</v>
      </c>
      <c r="B37" s="250" t="s">
        <v>1952</v>
      </c>
      <c r="C37" s="251" t="s">
        <v>15</v>
      </c>
      <c r="D37" s="233">
        <v>70</v>
      </c>
      <c r="E37" s="585"/>
      <c r="F37" s="222">
        <f t="shared" si="0"/>
        <v>0</v>
      </c>
      <c r="G37" s="585"/>
      <c r="H37" s="222">
        <f t="shared" si="1"/>
        <v>0</v>
      </c>
      <c r="I37" s="247"/>
    </row>
    <row r="38" spans="1:9" ht="14.1" customHeight="1">
      <c r="A38" s="217">
        <v>15</v>
      </c>
      <c r="B38" s="223" t="s">
        <v>2885</v>
      </c>
      <c r="C38" s="219" t="s">
        <v>15</v>
      </c>
      <c r="D38" s="220">
        <v>4</v>
      </c>
      <c r="E38" s="584"/>
      <c r="F38" s="222">
        <f t="shared" si="0"/>
        <v>0</v>
      </c>
      <c r="G38" s="584"/>
      <c r="H38" s="222">
        <f t="shared" si="1"/>
        <v>0</v>
      </c>
      <c r="I38" s="247"/>
    </row>
    <row r="39" spans="1:9" ht="26.85" customHeight="1">
      <c r="A39" s="217">
        <v>16</v>
      </c>
      <c r="B39" s="250" t="s">
        <v>2886</v>
      </c>
      <c r="C39" s="251" t="s">
        <v>77</v>
      </c>
      <c r="D39" s="233">
        <v>2</v>
      </c>
      <c r="E39" s="584"/>
      <c r="F39" s="222">
        <f t="shared" si="0"/>
        <v>0</v>
      </c>
      <c r="G39" s="584"/>
      <c r="H39" s="222">
        <f t="shared" si="1"/>
        <v>0</v>
      </c>
      <c r="I39" s="247"/>
    </row>
    <row r="40" spans="1:9" ht="14.1" customHeight="1">
      <c r="A40" s="217">
        <v>17</v>
      </c>
      <c r="B40" s="218" t="s">
        <v>2887</v>
      </c>
      <c r="C40" s="219" t="s">
        <v>77</v>
      </c>
      <c r="D40" s="220">
        <v>6</v>
      </c>
      <c r="E40" s="584"/>
      <c r="F40" s="222">
        <f t="shared" si="0"/>
        <v>0</v>
      </c>
      <c r="G40" s="584"/>
      <c r="H40" s="222">
        <f t="shared" si="1"/>
        <v>0</v>
      </c>
      <c r="I40" s="247"/>
    </row>
    <row r="41" spans="1:9" ht="14.1" customHeight="1">
      <c r="A41" s="217">
        <v>18</v>
      </c>
      <c r="B41" s="218" t="s">
        <v>2888</v>
      </c>
      <c r="C41" s="219" t="s">
        <v>77</v>
      </c>
      <c r="D41" s="220">
        <v>4</v>
      </c>
      <c r="E41" s="584"/>
      <c r="F41" s="222">
        <f t="shared" si="0"/>
        <v>0</v>
      </c>
      <c r="G41" s="584"/>
      <c r="H41" s="222">
        <f t="shared" si="1"/>
        <v>0</v>
      </c>
      <c r="I41" s="247"/>
    </row>
    <row r="42" spans="1:9" ht="14.1" customHeight="1">
      <c r="A42" s="217">
        <v>19</v>
      </c>
      <c r="B42" s="218" t="s">
        <v>2889</v>
      </c>
      <c r="C42" s="219" t="s">
        <v>77</v>
      </c>
      <c r="D42" s="220">
        <v>2</v>
      </c>
      <c r="E42" s="584"/>
      <c r="F42" s="222">
        <f t="shared" si="0"/>
        <v>0</v>
      </c>
      <c r="G42" s="584"/>
      <c r="H42" s="222">
        <f t="shared" si="1"/>
        <v>0</v>
      </c>
      <c r="I42" s="247"/>
    </row>
    <row r="43" spans="1:9" ht="14.1" customHeight="1">
      <c r="A43" s="217">
        <v>20</v>
      </c>
      <c r="B43" s="218" t="s">
        <v>2890</v>
      </c>
      <c r="C43" s="219" t="s">
        <v>77</v>
      </c>
      <c r="D43" s="220">
        <v>3</v>
      </c>
      <c r="E43" s="584"/>
      <c r="F43" s="222">
        <f t="shared" si="0"/>
        <v>0</v>
      </c>
      <c r="G43" s="584"/>
      <c r="H43" s="222">
        <f t="shared" si="1"/>
        <v>0</v>
      </c>
      <c r="I43" s="247"/>
    </row>
    <row r="44" spans="1:9" ht="14.1" customHeight="1">
      <c r="A44" s="217">
        <v>21</v>
      </c>
      <c r="B44" s="218" t="s">
        <v>2891</v>
      </c>
      <c r="C44" s="219" t="s">
        <v>77</v>
      </c>
      <c r="D44" s="220">
        <v>3</v>
      </c>
      <c r="E44" s="584"/>
      <c r="F44" s="222">
        <f t="shared" si="0"/>
        <v>0</v>
      </c>
      <c r="G44" s="584"/>
      <c r="H44" s="222">
        <f t="shared" si="1"/>
        <v>0</v>
      </c>
      <c r="I44" s="247"/>
    </row>
    <row r="45" spans="1:9" ht="14.1" customHeight="1">
      <c r="A45" s="217">
        <v>22</v>
      </c>
      <c r="B45" s="218" t="s">
        <v>2892</v>
      </c>
      <c r="C45" s="219" t="s">
        <v>77</v>
      </c>
      <c r="D45" s="220">
        <v>3</v>
      </c>
      <c r="E45" s="584"/>
      <c r="F45" s="222">
        <f t="shared" si="0"/>
        <v>0</v>
      </c>
      <c r="G45" s="584"/>
      <c r="H45" s="222">
        <f t="shared" si="1"/>
        <v>0</v>
      </c>
      <c r="I45" s="247"/>
    </row>
    <row r="46" spans="1:9" ht="14.1" customHeight="1">
      <c r="A46" s="217">
        <v>23</v>
      </c>
      <c r="B46" s="499" t="s">
        <v>2893</v>
      </c>
      <c r="C46" s="256" t="s">
        <v>77</v>
      </c>
      <c r="D46" s="257">
        <v>6</v>
      </c>
      <c r="E46" s="586"/>
      <c r="F46" s="222">
        <f t="shared" si="0"/>
        <v>0</v>
      </c>
      <c r="G46" s="586"/>
      <c r="H46" s="222">
        <f t="shared" si="1"/>
        <v>0</v>
      </c>
      <c r="I46" s="247"/>
    </row>
    <row r="47" spans="1:9" ht="14.1" customHeight="1">
      <c r="A47" s="217">
        <v>24</v>
      </c>
      <c r="B47" s="218" t="s">
        <v>2894</v>
      </c>
      <c r="C47" s="219" t="s">
        <v>77</v>
      </c>
      <c r="D47" s="220">
        <v>1</v>
      </c>
      <c r="E47" s="584"/>
      <c r="F47" s="222">
        <f t="shared" si="0"/>
        <v>0</v>
      </c>
      <c r="G47" s="584"/>
      <c r="H47" s="222">
        <f t="shared" si="1"/>
        <v>0</v>
      </c>
      <c r="I47" s="247"/>
    </row>
    <row r="48" spans="1:9" ht="14.1" customHeight="1" thickBot="1">
      <c r="A48" s="217">
        <v>25</v>
      </c>
      <c r="B48" s="218" t="s">
        <v>2895</v>
      </c>
      <c r="C48" s="219" t="s">
        <v>15</v>
      </c>
      <c r="D48" s="220">
        <v>4</v>
      </c>
      <c r="E48" s="584"/>
      <c r="F48" s="222">
        <f t="shared" si="0"/>
        <v>0</v>
      </c>
      <c r="G48" s="584"/>
      <c r="H48" s="222">
        <f t="shared" si="1"/>
        <v>0</v>
      </c>
      <c r="I48" s="247"/>
    </row>
    <row r="49" spans="2:9" ht="14.1" customHeight="1">
      <c r="B49" s="224" t="s">
        <v>272</v>
      </c>
      <c r="C49" s="225"/>
      <c r="D49" s="226">
        <v>1</v>
      </c>
      <c r="E49" s="227"/>
      <c r="F49" s="228">
        <f>SUM(F30:F48)</f>
        <v>0</v>
      </c>
      <c r="G49" s="229"/>
      <c r="H49" s="230">
        <f>SUM(H30:H48)</f>
        <v>0</v>
      </c>
      <c r="I49" s="247"/>
    </row>
    <row r="50" spans="2:9" ht="14.1" customHeight="1">
      <c r="B50" s="231" t="s">
        <v>273</v>
      </c>
      <c r="C50" s="232">
        <v>0.08</v>
      </c>
      <c r="D50" s="233"/>
      <c r="E50" s="234"/>
      <c r="F50" s="235"/>
      <c r="G50" s="235"/>
      <c r="H50" s="236">
        <f>PRODUCT(H49,C50)</f>
        <v>0</v>
      </c>
      <c r="I50" s="247"/>
    </row>
    <row r="51" spans="2:9" ht="14.1" customHeight="1" thickBot="1">
      <c r="B51" s="237" t="s">
        <v>237</v>
      </c>
      <c r="C51" s="238"/>
      <c r="D51" s="239"/>
      <c r="E51" s="240"/>
      <c r="F51" s="241"/>
      <c r="G51" s="241"/>
      <c r="H51" s="242">
        <f>F49+H49+H50</f>
        <v>0</v>
      </c>
      <c r="I51" s="247"/>
    </row>
    <row r="52" spans="2:9" ht="14.1" customHeight="1">
      <c r="B52" s="200"/>
      <c r="C52" s="243"/>
      <c r="D52" s="244"/>
      <c r="E52" s="245"/>
      <c r="F52" s="246"/>
      <c r="G52" s="246"/>
      <c r="H52" s="246"/>
      <c r="I52" s="247"/>
    </row>
    <row r="53" spans="2:9" ht="14.1" customHeight="1">
      <c r="B53" s="259" t="s">
        <v>2896</v>
      </c>
      <c r="C53" s="251"/>
      <c r="D53" s="233"/>
      <c r="E53" s="252"/>
      <c r="F53" s="234"/>
      <c r="G53" s="252"/>
      <c r="H53" s="234"/>
      <c r="I53" s="247"/>
    </row>
    <row r="54" spans="1:9" ht="14.1" customHeight="1">
      <c r="A54" s="217">
        <v>26</v>
      </c>
      <c r="B54" s="218" t="s">
        <v>2897</v>
      </c>
      <c r="C54" s="219" t="s">
        <v>15</v>
      </c>
      <c r="D54" s="220">
        <v>100</v>
      </c>
      <c r="E54" s="584"/>
      <c r="F54" s="222">
        <f>D54*E54</f>
        <v>0</v>
      </c>
      <c r="G54" s="585"/>
      <c r="H54" s="222">
        <f>D54*G54</f>
        <v>0</v>
      </c>
      <c r="I54" s="247"/>
    </row>
    <row r="55" spans="1:9" ht="14.1" customHeight="1" thickBot="1">
      <c r="A55" s="217">
        <v>27</v>
      </c>
      <c r="B55" s="218" t="s">
        <v>2898</v>
      </c>
      <c r="C55" s="219" t="s">
        <v>15</v>
      </c>
      <c r="D55" s="220">
        <v>96</v>
      </c>
      <c r="E55" s="584"/>
      <c r="F55" s="222">
        <f>D55*E55</f>
        <v>0</v>
      </c>
      <c r="G55" s="585"/>
      <c r="H55" s="222">
        <f>D55*G55</f>
        <v>0</v>
      </c>
      <c r="I55" s="247"/>
    </row>
    <row r="56" spans="2:9" ht="14.1" customHeight="1">
      <c r="B56" s="224" t="s">
        <v>272</v>
      </c>
      <c r="C56" s="225"/>
      <c r="D56" s="226">
        <v>1</v>
      </c>
      <c r="E56" s="227"/>
      <c r="F56" s="228">
        <f>SUM(F53:F55)</f>
        <v>0</v>
      </c>
      <c r="G56" s="229"/>
      <c r="H56" s="230">
        <f>SUM(H53:H55)</f>
        <v>0</v>
      </c>
      <c r="I56" s="247"/>
    </row>
    <row r="57" spans="2:9" ht="14.1" customHeight="1">
      <c r="B57" s="231" t="s">
        <v>273</v>
      </c>
      <c r="C57" s="232">
        <v>0.08</v>
      </c>
      <c r="D57" s="233"/>
      <c r="E57" s="234"/>
      <c r="F57" s="235"/>
      <c r="G57" s="235"/>
      <c r="H57" s="236">
        <f>PRODUCT(H56,C57)</f>
        <v>0</v>
      </c>
      <c r="I57" s="247"/>
    </row>
    <row r="58" spans="2:9" ht="14.1" customHeight="1" thickBot="1">
      <c r="B58" s="237" t="s">
        <v>237</v>
      </c>
      <c r="C58" s="238"/>
      <c r="D58" s="239"/>
      <c r="E58" s="240"/>
      <c r="F58" s="241"/>
      <c r="G58" s="241"/>
      <c r="H58" s="242">
        <f>F56+H56+H57</f>
        <v>0</v>
      </c>
      <c r="I58" s="247"/>
    </row>
    <row r="59" spans="2:9" ht="14.1" customHeight="1">
      <c r="B59" s="200"/>
      <c r="C59" s="243"/>
      <c r="D59" s="244"/>
      <c r="E59" s="245"/>
      <c r="F59" s="246"/>
      <c r="G59" s="246"/>
      <c r="H59" s="246"/>
      <c r="I59" s="247"/>
    </row>
    <row r="60" spans="2:9" ht="14.1" customHeight="1">
      <c r="B60" s="259" t="s">
        <v>2899</v>
      </c>
      <c r="C60" s="251"/>
      <c r="D60" s="233"/>
      <c r="E60" s="252"/>
      <c r="F60" s="234"/>
      <c r="G60" s="252"/>
      <c r="H60" s="234"/>
      <c r="I60" s="247"/>
    </row>
    <row r="61" spans="1:9" ht="14.1" customHeight="1">
      <c r="A61" s="217">
        <v>28</v>
      </c>
      <c r="B61" s="218" t="s">
        <v>2900</v>
      </c>
      <c r="C61" s="219" t="s">
        <v>77</v>
      </c>
      <c r="D61" s="220">
        <v>2</v>
      </c>
      <c r="E61" s="584"/>
      <c r="F61" s="222">
        <f aca="true" t="shared" si="2" ref="F61:F70">D61*E61</f>
        <v>0</v>
      </c>
      <c r="G61" s="252"/>
      <c r="H61" s="234"/>
      <c r="I61" s="247"/>
    </row>
    <row r="62" spans="1:9" ht="14.1" customHeight="1">
      <c r="A62" s="217">
        <v>29</v>
      </c>
      <c r="B62" s="218" t="s">
        <v>2901</v>
      </c>
      <c r="C62" s="219" t="s">
        <v>77</v>
      </c>
      <c r="D62" s="220">
        <v>2</v>
      </c>
      <c r="E62" s="584"/>
      <c r="F62" s="222">
        <f t="shared" si="2"/>
        <v>0</v>
      </c>
      <c r="G62" s="252"/>
      <c r="H62" s="234"/>
      <c r="I62" s="247"/>
    </row>
    <row r="63" spans="1:9" ht="14.1" customHeight="1">
      <c r="A63" s="217">
        <v>30</v>
      </c>
      <c r="B63" s="218" t="s">
        <v>2902</v>
      </c>
      <c r="C63" s="219" t="s">
        <v>15</v>
      </c>
      <c r="D63" s="220">
        <v>160</v>
      </c>
      <c r="E63" s="584"/>
      <c r="F63" s="222">
        <f t="shared" si="2"/>
        <v>0</v>
      </c>
      <c r="G63" s="252"/>
      <c r="H63" s="234"/>
      <c r="I63" s="247"/>
    </row>
    <row r="64" spans="1:9" ht="14.1" customHeight="1">
      <c r="A64" s="217">
        <v>31</v>
      </c>
      <c r="B64" s="218" t="s">
        <v>2903</v>
      </c>
      <c r="C64" s="261" t="s">
        <v>15</v>
      </c>
      <c r="D64" s="262">
        <v>10</v>
      </c>
      <c r="E64" s="584"/>
      <c r="F64" s="222">
        <f t="shared" si="2"/>
        <v>0</v>
      </c>
      <c r="G64" s="252"/>
      <c r="H64" s="234"/>
      <c r="I64" s="247"/>
    </row>
    <row r="65" spans="1:9" ht="14.1" customHeight="1">
      <c r="A65" s="217">
        <v>32</v>
      </c>
      <c r="B65" s="218" t="s">
        <v>2904</v>
      </c>
      <c r="C65" s="219" t="s">
        <v>15</v>
      </c>
      <c r="D65" s="220">
        <v>175</v>
      </c>
      <c r="E65" s="584"/>
      <c r="F65" s="222">
        <f t="shared" si="2"/>
        <v>0</v>
      </c>
      <c r="G65" s="252"/>
      <c r="H65" s="234"/>
      <c r="I65" s="247"/>
    </row>
    <row r="66" spans="1:9" ht="14.1" customHeight="1">
      <c r="A66" s="217">
        <v>33</v>
      </c>
      <c r="B66" s="218" t="s">
        <v>2905</v>
      </c>
      <c r="C66" s="261" t="s">
        <v>15</v>
      </c>
      <c r="D66" s="262">
        <v>20</v>
      </c>
      <c r="E66" s="584"/>
      <c r="F66" s="222">
        <f t="shared" si="2"/>
        <v>0</v>
      </c>
      <c r="G66" s="252"/>
      <c r="H66" s="234"/>
      <c r="I66" s="247"/>
    </row>
    <row r="67" spans="1:9" ht="14.1" customHeight="1">
      <c r="A67" s="217">
        <v>34</v>
      </c>
      <c r="B67" s="218" t="s">
        <v>501</v>
      </c>
      <c r="C67" s="219" t="s">
        <v>15</v>
      </c>
      <c r="D67" s="220">
        <f>D66+D65+D64+D63</f>
        <v>365</v>
      </c>
      <c r="E67" s="584"/>
      <c r="F67" s="222">
        <f t="shared" si="2"/>
        <v>0</v>
      </c>
      <c r="G67" s="252"/>
      <c r="H67" s="234"/>
      <c r="I67" s="247"/>
    </row>
    <row r="68" spans="1:9" ht="14.1" customHeight="1">
      <c r="A68" s="217">
        <v>35</v>
      </c>
      <c r="B68" s="218" t="s">
        <v>2906</v>
      </c>
      <c r="C68" s="219" t="s">
        <v>77</v>
      </c>
      <c r="D68" s="220">
        <v>2</v>
      </c>
      <c r="E68" s="584"/>
      <c r="F68" s="222">
        <f t="shared" si="2"/>
        <v>0</v>
      </c>
      <c r="G68" s="252"/>
      <c r="H68" s="234"/>
      <c r="I68" s="247"/>
    </row>
    <row r="69" spans="1:9" ht="14.1" customHeight="1">
      <c r="A69" s="217">
        <v>36</v>
      </c>
      <c r="B69" s="218" t="s">
        <v>502</v>
      </c>
      <c r="C69" s="219" t="s">
        <v>287</v>
      </c>
      <c r="D69" s="220">
        <v>0.05</v>
      </c>
      <c r="E69" s="584"/>
      <c r="F69" s="222">
        <f t="shared" si="2"/>
        <v>0</v>
      </c>
      <c r="G69" s="252"/>
      <c r="H69" s="234"/>
      <c r="I69" s="247"/>
    </row>
    <row r="70" spans="1:9" ht="14.1" customHeight="1" thickBot="1">
      <c r="A70" s="217">
        <v>37</v>
      </c>
      <c r="B70" s="218" t="s">
        <v>503</v>
      </c>
      <c r="C70" s="219" t="s">
        <v>16</v>
      </c>
      <c r="D70" s="220">
        <v>8</v>
      </c>
      <c r="E70" s="584"/>
      <c r="F70" s="222">
        <f t="shared" si="2"/>
        <v>0</v>
      </c>
      <c r="G70" s="252"/>
      <c r="H70" s="234"/>
      <c r="I70" s="247"/>
    </row>
    <row r="71" spans="2:9" ht="14.1" customHeight="1">
      <c r="B71" s="224" t="s">
        <v>272</v>
      </c>
      <c r="C71" s="225"/>
      <c r="D71" s="226">
        <v>1</v>
      </c>
      <c r="E71" s="227"/>
      <c r="F71" s="228">
        <f>SUM(F60:F70)</f>
        <v>0</v>
      </c>
      <c r="G71" s="229"/>
      <c r="H71" s="230">
        <f>SUM(H60:H70)</f>
        <v>0</v>
      </c>
      <c r="I71" s="247"/>
    </row>
    <row r="72" spans="2:9" ht="14.1" customHeight="1">
      <c r="B72" s="231" t="s">
        <v>273</v>
      </c>
      <c r="C72" s="232">
        <v>0.08</v>
      </c>
      <c r="D72" s="233"/>
      <c r="E72" s="234"/>
      <c r="F72" s="235"/>
      <c r="G72" s="235"/>
      <c r="H72" s="236">
        <f>PRODUCT(H71,C72)</f>
        <v>0</v>
      </c>
      <c r="I72" s="247"/>
    </row>
    <row r="73" spans="2:9" ht="14.1" customHeight="1" thickBot="1">
      <c r="B73" s="237" t="s">
        <v>237</v>
      </c>
      <c r="C73" s="238"/>
      <c r="D73" s="239"/>
      <c r="E73" s="240"/>
      <c r="F73" s="241"/>
      <c r="G73" s="241"/>
      <c r="H73" s="242">
        <f>F71+H71+H72</f>
        <v>0</v>
      </c>
      <c r="I73" s="247"/>
    </row>
    <row r="74" spans="2:9" ht="14.1" customHeight="1">
      <c r="B74" s="200"/>
      <c r="C74" s="243"/>
      <c r="D74" s="244"/>
      <c r="E74" s="245"/>
      <c r="F74" s="246"/>
      <c r="G74" s="246"/>
      <c r="H74" s="246"/>
      <c r="I74" s="247"/>
    </row>
    <row r="75" spans="2:8" ht="15">
      <c r="B75" s="259" t="s">
        <v>498</v>
      </c>
      <c r="C75" s="251"/>
      <c r="D75" s="233"/>
      <c r="E75" s="252"/>
      <c r="F75" s="234"/>
      <c r="G75" s="252"/>
      <c r="H75" s="234"/>
    </row>
    <row r="76" spans="1:8" ht="15">
      <c r="A76" s="217">
        <v>38</v>
      </c>
      <c r="B76" s="260" t="s">
        <v>2907</v>
      </c>
      <c r="C76" s="261" t="s">
        <v>274</v>
      </c>
      <c r="D76" s="262">
        <v>30</v>
      </c>
      <c r="E76" s="585"/>
      <c r="F76" s="234">
        <f aca="true" t="shared" si="3" ref="F76:F82">E76*D76</f>
        <v>0</v>
      </c>
      <c r="G76" s="252"/>
      <c r="H76" s="234"/>
    </row>
    <row r="77" spans="1:8" ht="15">
      <c r="A77" s="217">
        <v>39</v>
      </c>
      <c r="B77" s="260" t="s">
        <v>2908</v>
      </c>
      <c r="C77" s="261" t="s">
        <v>274</v>
      </c>
      <c r="D77" s="262">
        <v>10</v>
      </c>
      <c r="E77" s="585"/>
      <c r="F77" s="234">
        <f t="shared" si="3"/>
        <v>0</v>
      </c>
      <c r="G77" s="252"/>
      <c r="H77" s="234"/>
    </row>
    <row r="78" spans="1:8" ht="15">
      <c r="A78" s="217">
        <v>40</v>
      </c>
      <c r="B78" s="263" t="s">
        <v>2909</v>
      </c>
      <c r="C78" s="261" t="s">
        <v>274</v>
      </c>
      <c r="D78" s="262">
        <v>6</v>
      </c>
      <c r="E78" s="585"/>
      <c r="F78" s="234">
        <f t="shared" si="3"/>
        <v>0</v>
      </c>
      <c r="G78" s="252"/>
      <c r="H78" s="234"/>
    </row>
    <row r="79" spans="1:8" ht="15">
      <c r="A79" s="217">
        <v>41</v>
      </c>
      <c r="B79" s="263" t="s">
        <v>2910</v>
      </c>
      <c r="C79" s="251" t="s">
        <v>274</v>
      </c>
      <c r="D79" s="233">
        <v>3</v>
      </c>
      <c r="E79" s="585"/>
      <c r="F79" s="234">
        <f t="shared" si="3"/>
        <v>0</v>
      </c>
      <c r="G79" s="252"/>
      <c r="H79" s="234"/>
    </row>
    <row r="80" spans="1:8" ht="15">
      <c r="A80" s="217">
        <v>42</v>
      </c>
      <c r="B80" s="263" t="s">
        <v>2911</v>
      </c>
      <c r="C80" s="261" t="s">
        <v>274</v>
      </c>
      <c r="D80" s="262">
        <v>6</v>
      </c>
      <c r="E80" s="585"/>
      <c r="F80" s="234">
        <f t="shared" si="3"/>
        <v>0</v>
      </c>
      <c r="G80" s="252"/>
      <c r="H80" s="234"/>
    </row>
    <row r="81" spans="1:8" ht="15">
      <c r="A81" s="217">
        <v>43</v>
      </c>
      <c r="B81" s="263" t="s">
        <v>277</v>
      </c>
      <c r="C81" s="261" t="s">
        <v>274</v>
      </c>
      <c r="D81" s="262">
        <v>15</v>
      </c>
      <c r="E81" s="585"/>
      <c r="F81" s="234">
        <f t="shared" si="3"/>
        <v>0</v>
      </c>
      <c r="G81" s="252"/>
      <c r="H81" s="234"/>
    </row>
    <row r="82" spans="1:8" ht="16.5" thickBot="1">
      <c r="A82" s="217">
        <v>44</v>
      </c>
      <c r="B82" s="270" t="s">
        <v>279</v>
      </c>
      <c r="C82" s="271" t="s">
        <v>274</v>
      </c>
      <c r="D82" s="272">
        <v>45</v>
      </c>
      <c r="E82" s="588"/>
      <c r="F82" s="234">
        <f t="shared" si="3"/>
        <v>0</v>
      </c>
      <c r="G82" s="273"/>
      <c r="H82" s="274"/>
    </row>
    <row r="83" spans="2:8" ht="16.5" thickBot="1">
      <c r="B83" s="275" t="s">
        <v>272</v>
      </c>
      <c r="C83" s="276"/>
      <c r="D83" s="277">
        <v>1</v>
      </c>
      <c r="E83" s="278"/>
      <c r="F83" s="279">
        <f>SUM(F75:F82)</f>
        <v>0</v>
      </c>
      <c r="G83" s="280"/>
      <c r="H83" s="281"/>
    </row>
    <row r="85" ht="15">
      <c r="B85" s="200" t="s">
        <v>280</v>
      </c>
    </row>
    <row r="86" ht="15">
      <c r="B86" s="286" t="s">
        <v>281</v>
      </c>
    </row>
    <row r="87" ht="15">
      <c r="B87" s="287" t="s">
        <v>282</v>
      </c>
    </row>
    <row r="88" ht="15">
      <c r="B88" s="287" t="s">
        <v>283</v>
      </c>
    </row>
  </sheetData>
  <sheetProtection selectLockedCells="1" selectUnlockedCells="1"/>
  <autoFilter ref="A10:H83"/>
  <mergeCells count="2">
    <mergeCell ref="E12:F12"/>
    <mergeCell ref="G12:H12"/>
  </mergeCells>
  <printOptions/>
  <pageMargins left="0.6694444444444444" right="0.19652777777777777" top="1.4465277777777779" bottom="0.4722222222222222" header="0.5118055555555555" footer="0.2361111111111111"/>
  <pageSetup firstPageNumber="1" useFirstPageNumber="1" horizontalDpi="300" verticalDpi="300" orientation="landscape" paperSize="9" r:id="rId3"/>
  <headerFooter alignWithMargins="0">
    <oddHeader>&amp;LPRÁDELNA V AREÁLU NEMOCNICE
ČESKÉ BUDĚJOVICE, a.s.
SO03 – KABELOVÁ PŘÍPOJKA NN
VÝPIS MATERIÁLU&amp;R&amp;D
DPS</oddHeader>
    <oddFooter>&amp;LZpracovatel: Atelier A02 spol.s.r.o.&amp;R&amp;P/&amp;N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2018-08-23T07:56:27Z</dcterms:modified>
  <cp:category/>
  <cp:version/>
  <cp:contentType/>
  <cp:contentStatus/>
</cp:coreProperties>
</file>