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01 - Měření a dispečers..." sheetId="2" r:id="rId2"/>
    <sheet name="SO01 - Budova T" sheetId="3" r:id="rId3"/>
    <sheet name="SO02 - Budova O" sheetId="4" r:id="rId4"/>
    <sheet name="SO03 - Budova L" sheetId="5" r:id="rId5"/>
    <sheet name="SO04 - Budova Prádelna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'IO01 - Měření a dispečers...'!$C$85:$K$137</definedName>
    <definedName name="_xlnm.Print_Area" localSheetId="1">'IO01 - Měření a dispečers...'!$C$45:$J$67,'IO01 - Měření a dispečers...'!$C$73:$J$137</definedName>
    <definedName name="_xlnm.Print_Titles" localSheetId="1">'IO01 - Měření a dispečers...'!$85:$85</definedName>
    <definedName name="_xlnm._FilterDatabase" localSheetId="2" hidden="1">'SO01 - Budova T'!$C$100:$K$396</definedName>
    <definedName name="_xlnm.Print_Area" localSheetId="2">'SO01 - Budova T'!$C$45:$J$82,'SO01 - Budova T'!$C$88:$J$396</definedName>
    <definedName name="_xlnm.Print_Titles" localSheetId="2">'SO01 - Budova T'!$100:$100</definedName>
    <definedName name="_xlnm._FilterDatabase" localSheetId="3" hidden="1">'SO02 - Budova O'!$C$100:$K$401</definedName>
    <definedName name="_xlnm.Print_Area" localSheetId="3">'SO02 - Budova O'!$C$45:$J$82,'SO02 - Budova O'!$C$88:$J$401</definedName>
    <definedName name="_xlnm.Print_Titles" localSheetId="3">'SO02 - Budova O'!$100:$100</definedName>
    <definedName name="_xlnm._FilterDatabase" localSheetId="4" hidden="1">'SO03 - Budova L'!$C$100:$K$396</definedName>
    <definedName name="_xlnm.Print_Area" localSheetId="4">'SO03 - Budova L'!$C$45:$J$82,'SO03 - Budova L'!$C$88:$J$396</definedName>
    <definedName name="_xlnm.Print_Titles" localSheetId="4">'SO03 - Budova L'!$100:$100</definedName>
    <definedName name="_xlnm._FilterDatabase" localSheetId="5" hidden="1">'SO04 - Budova Prádelna'!$C$97:$K$397</definedName>
    <definedName name="_xlnm.Print_Area" localSheetId="5">'SO04 - Budova Prádelna'!$C$45:$J$79,'SO04 - Budova Prádelna'!$C$85:$J$397</definedName>
    <definedName name="_xlnm.Print_Titles" localSheetId="5">'SO04 - Budova Prádelna'!$97:$97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T383"/>
  <c r="R384"/>
  <c r="R383"/>
  <c r="P384"/>
  <c r="P383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T99"/>
  <c r="R101"/>
  <c r="R100"/>
  <c r="R99"/>
  <c r="P101"/>
  <c r="P100"/>
  <c r="P99"/>
  <c r="F92"/>
  <c r="E90"/>
  <c r="F52"/>
  <c r="E50"/>
  <c r="J24"/>
  <c r="E24"/>
  <c r="J55"/>
  <c r="J23"/>
  <c r="J21"/>
  <c r="E21"/>
  <c r="J94"/>
  <c r="J20"/>
  <c r="J18"/>
  <c r="E18"/>
  <c r="F55"/>
  <c r="J17"/>
  <c r="J15"/>
  <c r="E15"/>
  <c r="F54"/>
  <c r="J14"/>
  <c r="J12"/>
  <c r="J92"/>
  <c r="E7"/>
  <c r="E48"/>
  <c i="5" r="J37"/>
  <c r="J36"/>
  <c i="1" r="AY58"/>
  <c i="5" r="J35"/>
  <c i="1" r="AX58"/>
  <c i="5"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T102"/>
  <c r="R104"/>
  <c r="R103"/>
  <c r="R102"/>
  <c r="P104"/>
  <c r="P103"/>
  <c r="P102"/>
  <c r="F95"/>
  <c r="E93"/>
  <c r="F52"/>
  <c r="E50"/>
  <c r="J24"/>
  <c r="E24"/>
  <c r="J98"/>
  <c r="J23"/>
  <c r="J21"/>
  <c r="E21"/>
  <c r="J54"/>
  <c r="J20"/>
  <c r="J18"/>
  <c r="E18"/>
  <c r="F98"/>
  <c r="J17"/>
  <c r="J15"/>
  <c r="E15"/>
  <c r="F97"/>
  <c r="J14"/>
  <c r="J12"/>
  <c r="J95"/>
  <c r="E7"/>
  <c r="E48"/>
  <c i="4" r="J37"/>
  <c r="J36"/>
  <c i="1" r="AY57"/>
  <c i="4" r="J35"/>
  <c i="1" r="AX57"/>
  <c i="4"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T102"/>
  <c r="R104"/>
  <c r="R103"/>
  <c r="R102"/>
  <c r="P104"/>
  <c r="P103"/>
  <c r="P102"/>
  <c r="F95"/>
  <c r="E93"/>
  <c r="F52"/>
  <c r="E50"/>
  <c r="J24"/>
  <c r="E24"/>
  <c r="J98"/>
  <c r="J23"/>
  <c r="J21"/>
  <c r="E21"/>
  <c r="J97"/>
  <c r="J20"/>
  <c r="J18"/>
  <c r="E18"/>
  <c r="F55"/>
  <c r="J17"/>
  <c r="J15"/>
  <c r="E15"/>
  <c r="F97"/>
  <c r="J14"/>
  <c r="J12"/>
  <c r="J52"/>
  <c r="E7"/>
  <c r="E91"/>
  <c i="3" r="J37"/>
  <c r="J36"/>
  <c i="1" r="AY56"/>
  <c i="3" r="J35"/>
  <c i="1" r="AX56"/>
  <c i="3"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T102"/>
  <c r="R104"/>
  <c r="R103"/>
  <c r="R102"/>
  <c r="P104"/>
  <c r="P103"/>
  <c r="P102"/>
  <c r="F95"/>
  <c r="E93"/>
  <c r="F52"/>
  <c r="E50"/>
  <c r="J24"/>
  <c r="E24"/>
  <c r="J98"/>
  <c r="J23"/>
  <c r="J21"/>
  <c r="E21"/>
  <c r="J54"/>
  <c r="J20"/>
  <c r="J18"/>
  <c r="E18"/>
  <c r="F98"/>
  <c r="J17"/>
  <c r="J15"/>
  <c r="E15"/>
  <c r="F54"/>
  <c r="J14"/>
  <c r="J12"/>
  <c r="J52"/>
  <c r="E7"/>
  <c r="E91"/>
  <c i="2" r="J37"/>
  <c r="J36"/>
  <c i="1" r="AY55"/>
  <c i="2" r="J35"/>
  <c i="1" r="AX55"/>
  <c i="2"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54"/>
  <c r="J14"/>
  <c r="J12"/>
  <c r="J80"/>
  <c r="E7"/>
  <c r="E76"/>
  <c i="1" r="L50"/>
  <c r="AM50"/>
  <c r="AM49"/>
  <c r="L49"/>
  <c r="AM47"/>
  <c r="L47"/>
  <c r="L45"/>
  <c r="L44"/>
  <c i="2" r="BK122"/>
  <c r="J111"/>
  <c r="J96"/>
  <c r="J131"/>
  <c r="J97"/>
  <c r="BK98"/>
  <c r="J102"/>
  <c r="J99"/>
  <c r="J122"/>
  <c r="BK95"/>
  <c r="BK91"/>
  <c i="3" r="BK354"/>
  <c r="J334"/>
  <c r="BK298"/>
  <c r="BK266"/>
  <c r="J233"/>
  <c r="J197"/>
  <c r="J178"/>
  <c r="J161"/>
  <c r="BK144"/>
  <c r="J113"/>
  <c r="BK376"/>
  <c r="J359"/>
  <c r="J332"/>
  <c r="BK316"/>
  <c r="BK287"/>
  <c r="J249"/>
  <c r="J236"/>
  <c r="BK155"/>
  <c r="BK130"/>
  <c r="BK336"/>
  <c r="J316"/>
  <c r="BK289"/>
  <c r="J260"/>
  <c r="J238"/>
  <c r="BK210"/>
  <c r="J168"/>
  <c r="J155"/>
  <c r="J125"/>
  <c r="BK340"/>
  <c r="BK325"/>
  <c r="J291"/>
  <c r="BK276"/>
  <c r="J259"/>
  <c r="J251"/>
  <c r="J231"/>
  <c r="BK189"/>
  <c r="BK153"/>
  <c r="BK132"/>
  <c r="J114"/>
  <c r="J391"/>
  <c r="J376"/>
  <c r="BK359"/>
  <c r="BK328"/>
  <c r="BK311"/>
  <c r="J302"/>
  <c r="BK293"/>
  <c r="J269"/>
  <c r="BK251"/>
  <c r="BK223"/>
  <c r="J210"/>
  <c r="BK186"/>
  <c r="BK176"/>
  <c r="BK160"/>
  <c r="J134"/>
  <c r="BK117"/>
  <c r="J104"/>
  <c r="BK356"/>
  <c r="J338"/>
  <c r="J319"/>
  <c r="BK291"/>
  <c r="J276"/>
  <c r="BK246"/>
  <c r="J225"/>
  <c r="J194"/>
  <c r="BK178"/>
  <c i="4" r="BK334"/>
  <c r="BK326"/>
  <c r="J314"/>
  <c r="J274"/>
  <c r="BK259"/>
  <c r="J249"/>
  <c r="BK228"/>
  <c r="BK189"/>
  <c r="BK166"/>
  <c r="BK143"/>
  <c r="BK120"/>
  <c r="J393"/>
  <c r="BK337"/>
  <c r="BK300"/>
  <c r="J273"/>
  <c r="J245"/>
  <c r="J221"/>
  <c r="BK205"/>
  <c r="J178"/>
  <c r="J151"/>
  <c r="BK133"/>
  <c r="J108"/>
  <c r="J378"/>
  <c r="BK369"/>
  <c r="J355"/>
  <c r="BK325"/>
  <c r="BK314"/>
  <c r="BK303"/>
  <c r="J293"/>
  <c r="BK268"/>
  <c r="BK254"/>
  <c r="BK245"/>
  <c r="J234"/>
  <c r="BK215"/>
  <c r="BK202"/>
  <c r="BK178"/>
  <c r="BK168"/>
  <c r="BK160"/>
  <c r="BK153"/>
  <c r="BK123"/>
  <c r="J114"/>
  <c r="BK104"/>
  <c r="BK378"/>
  <c r="BK361"/>
  <c r="J343"/>
  <c r="J326"/>
  <c r="J317"/>
  <c r="BK293"/>
  <c r="J247"/>
  <c r="BK219"/>
  <c r="J191"/>
  <c r="J167"/>
  <c r="J144"/>
  <c r="BK127"/>
  <c r="BK116"/>
  <c r="J399"/>
  <c r="BK385"/>
  <c r="J330"/>
  <c r="J309"/>
  <c r="J300"/>
  <c r="BK286"/>
  <c r="BK267"/>
  <c r="BK261"/>
  <c r="BK238"/>
  <c r="J217"/>
  <c r="BK185"/>
  <c r="J164"/>
  <c r="J133"/>
  <c i="5" r="BK362"/>
  <c r="J330"/>
  <c r="J298"/>
  <c r="J278"/>
  <c r="J244"/>
  <c r="J168"/>
  <c r="J155"/>
  <c r="J104"/>
  <c r="J354"/>
  <c r="J326"/>
  <c r="BK312"/>
  <c r="BK293"/>
  <c r="BK231"/>
  <c r="J200"/>
  <c r="BK178"/>
  <c r="J144"/>
  <c r="J121"/>
  <c r="BK391"/>
  <c r="BK371"/>
  <c r="BK336"/>
  <c r="BK316"/>
  <c r="J269"/>
  <c r="BK244"/>
  <c r="BK219"/>
  <c r="J207"/>
  <c r="J194"/>
  <c r="J178"/>
  <c r="J152"/>
  <c r="BK130"/>
  <c r="J373"/>
  <c r="BK323"/>
  <c r="J308"/>
  <c r="J284"/>
  <c r="BK260"/>
  <c r="BK223"/>
  <c r="BK167"/>
  <c r="BK134"/>
  <c r="J110"/>
  <c r="J386"/>
  <c r="BK369"/>
  <c r="BK344"/>
  <c r="BK329"/>
  <c r="J319"/>
  <c r="BK289"/>
  <c r="J250"/>
  <c r="BK225"/>
  <c r="J184"/>
  <c r="BK160"/>
  <c r="J148"/>
  <c r="BK117"/>
  <c r="J376"/>
  <c r="BK320"/>
  <c r="J291"/>
  <c r="BK266"/>
  <c r="BK227"/>
  <c r="BK192"/>
  <c r="BK170"/>
  <c r="BK132"/>
  <c r="BK110"/>
  <c i="6" r="J342"/>
  <c r="J322"/>
  <c r="J310"/>
  <c r="BK288"/>
  <c r="BK268"/>
  <c r="J251"/>
  <c r="J249"/>
  <c r="BK244"/>
  <c r="BK205"/>
  <c r="BK187"/>
  <c r="J172"/>
  <c r="J166"/>
  <c r="BK157"/>
  <c r="BK134"/>
  <c r="J126"/>
  <c r="J101"/>
  <c r="BK384"/>
  <c r="J375"/>
  <c r="J360"/>
  <c r="BK329"/>
  <c r="BK308"/>
  <c r="BK282"/>
  <c r="J257"/>
  <c r="BK233"/>
  <c r="J200"/>
  <c r="BK162"/>
  <c r="J153"/>
  <c r="J133"/>
  <c r="J123"/>
  <c r="BK108"/>
  <c r="J389"/>
  <c r="J373"/>
  <c r="J366"/>
  <c r="BK356"/>
  <c r="J348"/>
  <c r="BK324"/>
  <c r="J308"/>
  <c r="J291"/>
  <c r="J268"/>
  <c r="J256"/>
  <c r="J234"/>
  <c r="J212"/>
  <c r="J190"/>
  <c r="J177"/>
  <c r="BK167"/>
  <c r="J161"/>
  <c r="J148"/>
  <c r="J140"/>
  <c r="BK116"/>
  <c r="J108"/>
  <c r="BK334"/>
  <c r="J327"/>
  <c r="J317"/>
  <c r="J299"/>
  <c r="J292"/>
  <c r="J263"/>
  <c r="BK253"/>
  <c r="J244"/>
  <c r="J231"/>
  <c r="J214"/>
  <c r="J189"/>
  <c r="J176"/>
  <c r="J167"/>
  <c r="BK140"/>
  <c r="BK123"/>
  <c r="BK107"/>
  <c r="BK392"/>
  <c r="J384"/>
  <c r="BK344"/>
  <c r="J340"/>
  <c r="J326"/>
  <c r="BK293"/>
  <c r="J277"/>
  <c r="BK265"/>
  <c r="BK238"/>
  <c r="BK219"/>
  <c r="BK210"/>
  <c r="BK197"/>
  <c r="BK190"/>
  <c r="BK177"/>
  <c r="BK166"/>
  <c r="J160"/>
  <c r="J134"/>
  <c r="BK111"/>
  <c r="BK375"/>
  <c r="BK348"/>
  <c r="BK336"/>
  <c r="BK322"/>
  <c r="BK312"/>
  <c r="J301"/>
  <c r="BK283"/>
  <c r="BK266"/>
  <c r="J253"/>
  <c r="BK240"/>
  <c r="J221"/>
  <c r="J202"/>
  <c r="BK185"/>
  <c r="BK176"/>
  <c r="BK163"/>
  <c r="BK149"/>
  <c r="BK126"/>
  <c r="J111"/>
  <c i="2" r="J136"/>
  <c r="BK111"/>
  <c r="BK97"/>
  <c i="1" r="AS54"/>
  <c i="2" r="J94"/>
  <c r="J101"/>
  <c r="J134"/>
  <c r="BK107"/>
  <c i="3" r="J366"/>
  <c r="J347"/>
  <c r="J306"/>
  <c r="BK262"/>
  <c r="BK229"/>
  <c r="BK194"/>
  <c r="J167"/>
  <c r="J160"/>
  <c r="J121"/>
  <c r="J394"/>
  <c r="J371"/>
  <c r="J354"/>
  <c r="BK323"/>
  <c r="BK302"/>
  <c r="J263"/>
  <c r="BK227"/>
  <c r="BK161"/>
  <c r="BK134"/>
  <c r="BK332"/>
  <c r="BK312"/>
  <c r="J279"/>
  <c r="BK253"/>
  <c r="BK236"/>
  <c r="BK214"/>
  <c r="J189"/>
  <c r="BK150"/>
  <c r="J130"/>
  <c r="BK338"/>
  <c r="BK329"/>
  <c r="BK300"/>
  <c r="BK269"/>
  <c r="BK257"/>
  <c r="J250"/>
  <c r="J219"/>
  <c r="BK205"/>
  <c r="BK157"/>
  <c r="BK140"/>
  <c r="J116"/>
  <c r="BK394"/>
  <c r="J380"/>
  <c r="J356"/>
  <c r="J321"/>
  <c r="BK304"/>
  <c r="J295"/>
  <c r="J273"/>
  <c r="J256"/>
  <c r="BK238"/>
  <c r="J202"/>
  <c r="BK182"/>
  <c r="J162"/>
  <c r="J127"/>
  <c r="BK110"/>
  <c r="BK386"/>
  <c r="BK362"/>
  <c r="J329"/>
  <c r="J314"/>
  <c r="J265"/>
  <c r="J247"/>
  <c r="BK216"/>
  <c r="J192"/>
  <c r="J176"/>
  <c r="BK151"/>
  <c i="4" r="BK307"/>
  <c r="J281"/>
  <c r="J262"/>
  <c r="J251"/>
  <c r="BK221"/>
  <c r="BK191"/>
  <c r="BK164"/>
  <c r="BK154"/>
  <c r="BK135"/>
  <c r="BK119"/>
  <c r="BK355"/>
  <c r="BK330"/>
  <c r="J296"/>
  <c r="J278"/>
  <c r="BK258"/>
  <c r="BK239"/>
  <c r="J210"/>
  <c r="J197"/>
  <c r="J175"/>
  <c r="BK147"/>
  <c r="BK124"/>
  <c r="BK388"/>
  <c r="J374"/>
  <c r="BK357"/>
  <c r="J316"/>
  <c r="BK296"/>
  <c r="J283"/>
  <c r="BK270"/>
  <c r="J261"/>
  <c r="BK251"/>
  <c r="BK241"/>
  <c r="J230"/>
  <c r="J205"/>
  <c r="BK187"/>
  <c r="BK170"/>
  <c r="J165"/>
  <c r="J154"/>
  <c r="J135"/>
  <c r="J113"/>
  <c r="J396"/>
  <c r="J385"/>
  <c r="BK364"/>
  <c r="J349"/>
  <c r="BK331"/>
  <c r="BK319"/>
  <c r="J305"/>
  <c r="J254"/>
  <c r="J232"/>
  <c r="BK194"/>
  <c r="J172"/>
  <c r="J145"/>
  <c r="BK128"/>
  <c r="J120"/>
  <c r="BK110"/>
  <c r="J388"/>
  <c r="J331"/>
  <c r="BK317"/>
  <c r="J298"/>
  <c r="J284"/>
  <c r="BK262"/>
  <c r="J239"/>
  <c r="J189"/>
  <c r="J166"/>
  <c r="BK141"/>
  <c r="J126"/>
  <c i="5" r="J344"/>
  <c r="BK304"/>
  <c r="J268"/>
  <c r="BK253"/>
  <c r="J182"/>
  <c r="J162"/>
  <c r="BK140"/>
  <c r="J114"/>
  <c r="BK359"/>
  <c r="BK327"/>
  <c r="J314"/>
  <c r="J304"/>
  <c r="BK263"/>
  <c r="J247"/>
  <c r="J210"/>
  <c r="J195"/>
  <c r="BK173"/>
  <c r="BK153"/>
  <c r="BK124"/>
  <c r="BK394"/>
  <c r="J369"/>
  <c r="J329"/>
  <c r="J289"/>
  <c r="J257"/>
  <c r="BK240"/>
  <c r="BK216"/>
  <c r="J192"/>
  <c r="BK168"/>
  <c r="BK162"/>
  <c r="J125"/>
  <c r="BK356"/>
  <c r="BK332"/>
  <c r="BK300"/>
  <c r="J281"/>
  <c r="BK265"/>
  <c r="BK250"/>
  <c r="BK221"/>
  <c r="BK142"/>
  <c r="J116"/>
  <c r="J391"/>
  <c r="BK376"/>
  <c r="J336"/>
  <c r="BK326"/>
  <c r="BK295"/>
  <c r="J260"/>
  <c r="J242"/>
  <c r="BK214"/>
  <c r="J161"/>
  <c r="J123"/>
  <c r="BK114"/>
  <c r="BK383"/>
  <c r="J327"/>
  <c r="J287"/>
  <c r="BK268"/>
  <c r="J240"/>
  <c r="J205"/>
  <c r="BK184"/>
  <c r="BK161"/>
  <c r="BK138"/>
  <c r="BK116"/>
  <c i="6" r="J334"/>
  <c r="BK317"/>
  <c r="BK302"/>
  <c r="J260"/>
  <c r="J250"/>
  <c r="BK247"/>
  <c r="BK236"/>
  <c r="BK231"/>
  <c r="BK225"/>
  <c r="J195"/>
  <c r="J175"/>
  <c r="BK168"/>
  <c r="BK161"/>
  <c r="BK130"/>
  <c r="BK124"/>
  <c r="J117"/>
  <c r="J392"/>
  <c r="J377"/>
  <c r="J370"/>
  <c r="J356"/>
  <c r="J338"/>
  <c r="BK316"/>
  <c r="BK297"/>
  <c r="BK260"/>
  <c r="J240"/>
  <c r="J216"/>
  <c r="J169"/>
  <c r="J159"/>
  <c r="J136"/>
  <c r="J130"/>
  <c r="J119"/>
  <c r="BK101"/>
  <c r="J380"/>
  <c r="BK368"/>
  <c r="J358"/>
  <c r="J333"/>
  <c r="J314"/>
  <c r="BK299"/>
  <c r="BK285"/>
  <c r="J280"/>
  <c r="J262"/>
  <c r="BK251"/>
  <c r="J227"/>
  <c r="BK195"/>
  <c r="J185"/>
  <c r="J174"/>
  <c r="J162"/>
  <c r="BK151"/>
  <c r="J144"/>
  <c r="BK119"/>
  <c r="BK110"/>
  <c r="BK358"/>
  <c r="J329"/>
  <c r="J320"/>
  <c r="J302"/>
  <c r="J293"/>
  <c r="J266"/>
  <c r="BK256"/>
  <c r="J247"/>
  <c r="J236"/>
  <c r="J219"/>
  <c r="J192"/>
  <c r="J178"/>
  <c r="J171"/>
  <c r="BK153"/>
  <c r="BK133"/>
  <c r="BK117"/>
  <c r="BK395"/>
  <c r="BK387"/>
  <c r="J351"/>
  <c r="J336"/>
  <c r="J331"/>
  <c r="BK303"/>
  <c r="J288"/>
  <c r="J269"/>
  <c r="J254"/>
  <c r="J233"/>
  <c r="BK216"/>
  <c r="J207"/>
  <c r="BK192"/>
  <c r="BK178"/>
  <c r="BK171"/>
  <c r="J150"/>
  <c r="J121"/>
  <c r="J363"/>
  <c r="J344"/>
  <c r="J328"/>
  <c r="BK320"/>
  <c r="BK310"/>
  <c r="BK292"/>
  <c r="BK280"/>
  <c r="BK262"/>
  <c r="J242"/>
  <c r="BK229"/>
  <c r="BK214"/>
  <c r="BK200"/>
  <c r="J180"/>
  <c r="BK164"/>
  <c r="J151"/>
  <c r="BK136"/>
  <c r="BK121"/>
  <c r="BK114"/>
  <c r="J110"/>
  <c i="2" r="BK131"/>
  <c r="BK109"/>
  <c r="J95"/>
  <c r="BK136"/>
  <c r="J105"/>
  <c r="BK119"/>
  <c r="J115"/>
  <c r="BK96"/>
  <c r="BK127"/>
  <c r="BK105"/>
  <c r="J93"/>
  <c i="3" r="BK371"/>
  <c r="J328"/>
  <c r="BK295"/>
  <c r="J240"/>
  <c r="BK219"/>
  <c r="BK192"/>
  <c r="J170"/>
  <c r="BK159"/>
  <c r="J120"/>
  <c r="BK391"/>
  <c r="J373"/>
  <c r="BK334"/>
  <c r="J318"/>
  <c r="J289"/>
  <c r="BK259"/>
  <c r="BK207"/>
  <c r="J148"/>
  <c r="J111"/>
  <c r="J320"/>
  <c r="J281"/>
  <c r="J254"/>
  <c r="J234"/>
  <c r="J205"/>
  <c r="J165"/>
  <c r="BK148"/>
  <c r="J110"/>
  <c r="BK330"/>
  <c r="J311"/>
  <c r="BK278"/>
  <c r="BK263"/>
  <c r="J253"/>
  <c r="BK234"/>
  <c r="J216"/>
  <c r="J200"/>
  <c r="BK162"/>
  <c r="BK127"/>
  <c r="J386"/>
  <c r="BK366"/>
  <c r="J330"/>
  <c r="BK314"/>
  <c r="J308"/>
  <c r="J298"/>
  <c r="BK281"/>
  <c r="BK265"/>
  <c r="BK240"/>
  <c r="J214"/>
  <c r="J184"/>
  <c r="J164"/>
  <c r="BK152"/>
  <c r="BK121"/>
  <c r="BK108"/>
  <c r="BK373"/>
  <c r="BK350"/>
  <c r="J326"/>
  <c r="BK308"/>
  <c r="BK279"/>
  <c r="BK256"/>
  <c r="BK233"/>
  <c r="BK200"/>
  <c r="BK184"/>
  <c r="J173"/>
  <c r="J152"/>
  <c i="4" r="J325"/>
  <c r="J311"/>
  <c r="J289"/>
  <c r="BK264"/>
  <c r="BK255"/>
  <c r="J241"/>
  <c r="BK212"/>
  <c r="BK175"/>
  <c r="J168"/>
  <c r="J156"/>
  <c r="BK122"/>
  <c r="BK111"/>
  <c r="BK341"/>
  <c r="J328"/>
  <c r="J292"/>
  <c r="BK283"/>
  <c r="J265"/>
  <c r="BK234"/>
  <c r="BK207"/>
  <c r="J187"/>
  <c r="J158"/>
  <c r="BK137"/>
  <c r="J122"/>
  <c r="BK399"/>
  <c r="BK371"/>
  <c r="J359"/>
  <c r="J319"/>
  <c r="BK298"/>
  <c r="BK278"/>
  <c r="BK271"/>
  <c r="J256"/>
  <c r="BK247"/>
  <c r="BK232"/>
  <c r="J207"/>
  <c r="J194"/>
  <c r="J181"/>
  <c r="J169"/>
  <c r="BK156"/>
  <c r="J117"/>
  <c r="J391"/>
  <c r="BK367"/>
  <c r="BK345"/>
  <c r="J335"/>
  <c r="J321"/>
  <c r="BK309"/>
  <c r="J268"/>
  <c r="BK226"/>
  <c r="J200"/>
  <c r="BK181"/>
  <c r="J153"/>
  <c r="BK130"/>
  <c r="J123"/>
  <c r="J104"/>
  <c r="J332"/>
  <c r="BK321"/>
  <c r="J303"/>
  <c r="BK289"/>
  <c r="J276"/>
  <c r="J255"/>
  <c r="J219"/>
  <c r="BK197"/>
  <c r="J162"/>
  <c r="J147"/>
  <c r="J110"/>
  <c i="5" r="J338"/>
  <c r="BK302"/>
  <c r="BK279"/>
  <c r="BK257"/>
  <c r="BK229"/>
  <c r="J167"/>
  <c r="BK125"/>
  <c r="BK373"/>
  <c r="BK352"/>
  <c r="BK325"/>
  <c r="J311"/>
  <c r="J262"/>
  <c r="J236"/>
  <c r="BK207"/>
  <c r="J180"/>
  <c r="BK165"/>
  <c r="J142"/>
  <c r="J119"/>
  <c r="BK388"/>
  <c r="J366"/>
  <c r="BK334"/>
  <c r="J312"/>
  <c r="BK281"/>
  <c r="BK247"/>
  <c r="J227"/>
  <c r="BK205"/>
  <c r="J189"/>
  <c r="BK164"/>
  <c r="J140"/>
  <c r="J362"/>
  <c r="BK347"/>
  <c r="BK314"/>
  <c r="BK287"/>
  <c r="BK273"/>
  <c r="J253"/>
  <c r="BK238"/>
  <c r="J216"/>
  <c r="BK148"/>
  <c r="J124"/>
  <c r="BK104"/>
  <c r="J383"/>
  <c r="BK366"/>
  <c r="BK338"/>
  <c r="J328"/>
  <c r="J300"/>
  <c r="BK269"/>
  <c r="J259"/>
  <c r="J234"/>
  <c r="BK197"/>
  <c r="BK163"/>
  <c r="BK141"/>
  <c r="BK119"/>
  <c r="J388"/>
  <c r="J334"/>
  <c r="J302"/>
  <c r="J273"/>
  <c r="J254"/>
  <c r="J225"/>
  <c r="BK186"/>
  <c r="J164"/>
  <c r="BK152"/>
  <c r="J113"/>
  <c i="6" r="BK354"/>
  <c r="BK327"/>
  <c r="J285"/>
  <c r="BK269"/>
  <c i="2" r="J119"/>
  <c r="J98"/>
  <c r="BK89"/>
  <c r="J109"/>
  <c r="J124"/>
  <c r="BK99"/>
  <c r="J104"/>
  <c r="BK94"/>
  <c r="BK124"/>
  <c r="BK102"/>
  <c r="BK101"/>
  <c i="3" r="BK352"/>
  <c r="BK319"/>
  <c r="J288"/>
  <c r="J257"/>
  <c r="BK225"/>
  <c r="BK195"/>
  <c r="BK173"/>
  <c r="BK163"/>
  <c r="J150"/>
  <c r="BK116"/>
  <c r="BK388"/>
  <c r="J364"/>
  <c r="J340"/>
  <c r="J327"/>
  <c r="J304"/>
  <c r="J266"/>
  <c r="J244"/>
  <c r="BK168"/>
  <c r="J140"/>
  <c r="J119"/>
  <c r="BK326"/>
  <c r="BK288"/>
  <c r="J268"/>
  <c r="BK250"/>
  <c r="BK221"/>
  <c r="BK202"/>
  <c r="J163"/>
  <c r="J138"/>
  <c r="BK119"/>
  <c r="J336"/>
  <c r="BK320"/>
  <c r="J284"/>
  <c r="J262"/>
  <c r="BK254"/>
  <c r="BK247"/>
  <c r="J229"/>
  <c r="BK212"/>
  <c r="J180"/>
  <c r="BK123"/>
  <c r="J108"/>
  <c r="J383"/>
  <c r="J369"/>
  <c r="J344"/>
  <c r="J323"/>
  <c r="BK309"/>
  <c r="J300"/>
  <c r="J287"/>
  <c r="BK268"/>
  <c r="BK249"/>
  <c r="J221"/>
  <c r="J207"/>
  <c r="BK167"/>
  <c r="J153"/>
  <c r="BK124"/>
  <c r="BK113"/>
  <c r="BK380"/>
  <c r="BK347"/>
  <c r="BK321"/>
  <c r="BK306"/>
  <c r="J278"/>
  <c r="BK244"/>
  <c r="J212"/>
  <c r="J182"/>
  <c r="BK170"/>
  <c r="J157"/>
  <c i="4" r="BK323"/>
  <c r="BK292"/>
  <c r="BK265"/>
  <c r="J258"/>
  <c r="BK243"/>
  <c r="J226"/>
  <c r="J199"/>
  <c r="J170"/>
  <c r="J160"/>
  <c r="J137"/>
  <c r="J116"/>
  <c r="BK381"/>
  <c r="BK339"/>
  <c r="BK324"/>
  <c r="BK274"/>
  <c r="BK252"/>
  <c r="BK236"/>
  <c r="J215"/>
  <c r="J185"/>
  <c r="BK155"/>
  <c r="J143"/>
  <c r="BK126"/>
  <c r="BK391"/>
  <c r="J376"/>
  <c r="J367"/>
  <c r="BK352"/>
  <c r="J323"/>
  <c r="J313"/>
  <c r="J294"/>
  <c r="BK276"/>
  <c r="J267"/>
  <c r="BK249"/>
  <c r="J236"/>
  <c r="J224"/>
  <c r="BK200"/>
  <c r="BK183"/>
  <c r="J173"/>
  <c r="BK162"/>
  <c r="BK144"/>
  <c r="J119"/>
  <c r="BK108"/>
  <c r="BK393"/>
  <c r="J381"/>
  <c r="J357"/>
  <c r="J337"/>
  <c r="J324"/>
  <c r="BK311"/>
  <c r="BK284"/>
  <c r="J243"/>
  <c r="BK217"/>
  <c r="J183"/>
  <c r="BK165"/>
  <c r="J141"/>
  <c r="J124"/>
  <c r="J111"/>
  <c r="BK396"/>
  <c r="J334"/>
  <c r="BK328"/>
  <c r="J307"/>
  <c r="BK294"/>
  <c r="BK281"/>
  <c r="J264"/>
  <c r="BK256"/>
  <c r="BK224"/>
  <c r="BK210"/>
  <c r="BK169"/>
  <c r="J155"/>
  <c r="J128"/>
  <c r="BK114"/>
  <c i="5" r="J347"/>
  <c r="BK311"/>
  <c r="BK284"/>
  <c r="BK262"/>
  <c r="J249"/>
  <c r="BK176"/>
  <c r="BK157"/>
  <c r="J120"/>
  <c r="J364"/>
  <c r="BK328"/>
  <c r="BK321"/>
  <c r="J309"/>
  <c r="J279"/>
  <c r="J238"/>
  <c r="J202"/>
  <c r="BK189"/>
  <c r="J157"/>
  <c r="J130"/>
  <c r="J117"/>
  <c r="BK386"/>
  <c r="J340"/>
  <c r="J318"/>
  <c r="BK288"/>
  <c r="J251"/>
  <c r="BK233"/>
  <c r="J212"/>
  <c r="BK202"/>
  <c r="BK182"/>
  <c r="J165"/>
  <c r="J150"/>
  <c r="BK354"/>
  <c r="J321"/>
  <c r="BK291"/>
  <c r="BK278"/>
  <c r="BK259"/>
  <c r="BK242"/>
  <c r="J219"/>
  <c r="J151"/>
  <c r="BK127"/>
  <c r="BK108"/>
  <c r="J371"/>
  <c r="J350"/>
  <c r="J332"/>
  <c r="J323"/>
  <c r="J306"/>
  <c r="J265"/>
  <c r="BK249"/>
  <c r="J231"/>
  <c r="BK212"/>
  <c r="J173"/>
  <c r="BK151"/>
  <c r="BK121"/>
  <c r="J108"/>
  <c r="J325"/>
  <c r="J295"/>
  <c r="J271"/>
  <c r="J246"/>
  <c r="J229"/>
  <c r="BK194"/>
  <c r="BK159"/>
  <c r="BK150"/>
  <c r="BK123"/>
  <c i="6" r="J368"/>
  <c r="BK319"/>
  <c r="BK301"/>
  <c r="BK273"/>
  <c r="BK263"/>
  <c r="BK254"/>
  <c r="BK234"/>
  <c r="J229"/>
  <c r="BK221"/>
  <c r="BK189"/>
  <c r="BK174"/>
  <c r="BK169"/>
  <c r="J163"/>
  <c r="BK148"/>
  <c r="BK132"/>
  <c r="BK125"/>
  <c r="BK120"/>
  <c r="J395"/>
  <c r="BK380"/>
  <c r="BK373"/>
  <c r="BK366"/>
  <c r="BK340"/>
  <c r="J319"/>
  <c r="BK306"/>
  <c r="J273"/>
  <c r="BK246"/>
  <c r="BK227"/>
  <c r="BK207"/>
  <c r="J168"/>
  <c r="J157"/>
  <c r="BK150"/>
  <c r="J132"/>
  <c r="J120"/>
  <c r="J107"/>
  <c r="J387"/>
  <c r="BK370"/>
  <c r="BK363"/>
  <c r="BK351"/>
  <c r="BK331"/>
  <c r="J312"/>
  <c r="J295"/>
  <c r="J283"/>
  <c r="BK271"/>
  <c r="BK257"/>
  <c r="BK249"/>
  <c r="BK202"/>
  <c r="J187"/>
  <c r="BK175"/>
  <c r="J164"/>
  <c r="BK159"/>
  <c r="J149"/>
  <c r="J125"/>
  <c r="J113"/>
  <c r="BK360"/>
  <c r="BK332"/>
  <c r="BK326"/>
  <c r="J306"/>
  <c r="BK295"/>
  <c r="J271"/>
  <c r="J259"/>
  <c r="BK250"/>
  <c r="J238"/>
  <c r="J225"/>
  <c r="J210"/>
  <c r="BK183"/>
  <c r="J173"/>
  <c r="J155"/>
  <c r="BK147"/>
  <c r="J124"/>
  <c r="BK105"/>
  <c r="BK389"/>
  <c r="BK377"/>
  <c r="BK342"/>
  <c r="BK333"/>
  <c r="BK328"/>
  <c r="J297"/>
  <c r="J282"/>
  <c r="BK275"/>
  <c r="BK242"/>
  <c r="BK223"/>
  <c r="BK212"/>
  <c r="BK180"/>
  <c r="BK172"/>
  <c r="BK155"/>
  <c r="BK144"/>
  <c r="J114"/>
  <c r="J105"/>
  <c r="J354"/>
  <c r="BK338"/>
  <c r="J324"/>
  <c r="J316"/>
  <c r="J303"/>
  <c r="BK291"/>
  <c r="J275"/>
  <c r="BK259"/>
  <c r="J246"/>
  <c r="J223"/>
  <c r="J205"/>
  <c r="J197"/>
  <c r="J183"/>
  <c r="BK173"/>
  <c r="BK160"/>
  <c r="J147"/>
  <c r="J116"/>
  <c r="BK113"/>
  <c i="2" r="J127"/>
  <c r="J107"/>
  <c r="J91"/>
  <c r="BK134"/>
  <c r="BK104"/>
  <c r="BK115"/>
  <c r="J113"/>
  <c r="BK93"/>
  <c r="BK113"/>
  <c r="J89"/>
  <c i="3" r="BK369"/>
  <c r="J350"/>
  <c r="J312"/>
  <c r="J271"/>
  <c r="BK242"/>
  <c r="J223"/>
  <c r="J186"/>
  <c r="BK164"/>
  <c r="BK138"/>
  <c r="BK114"/>
  <c r="BK383"/>
  <c r="J362"/>
  <c r="J325"/>
  <c r="J309"/>
  <c r="BK271"/>
  <c r="J242"/>
  <c r="BK165"/>
  <c r="J142"/>
  <c r="BK125"/>
  <c r="BK327"/>
  <c r="J293"/>
  <c r="BK273"/>
  <c r="J246"/>
  <c r="BK231"/>
  <c r="BK197"/>
  <c r="J159"/>
  <c r="BK141"/>
  <c r="J352"/>
  <c r="J151"/>
  <c r="J144"/>
  <c r="J388"/>
  <c r="BK364"/>
  <c r="BK344"/>
  <c r="BK318"/>
  <c r="BK284"/>
  <c r="BK260"/>
  <c r="J227"/>
  <c r="J195"/>
  <c r="BK180"/>
  <c r="BK142"/>
  <c r="J141"/>
  <c r="J132"/>
  <c r="J124"/>
  <c r="J123"/>
  <c r="BK120"/>
  <c r="J117"/>
  <c r="BK111"/>
  <c r="BK104"/>
  <c i="4" r="BK376"/>
  <c r="BK374"/>
  <c r="J371"/>
  <c r="J369"/>
  <c r="J364"/>
  <c r="J361"/>
  <c r="BK359"/>
  <c r="J352"/>
  <c r="J345"/>
  <c r="BK343"/>
  <c r="J341"/>
  <c r="J339"/>
  <c r="BK335"/>
  <c r="BK333"/>
  <c r="BK332"/>
  <c r="BK316"/>
  <c r="BK305"/>
  <c r="BK273"/>
  <c r="J252"/>
  <c r="J238"/>
  <c r="J202"/>
  <c r="BK172"/>
  <c r="BK158"/>
  <c r="J127"/>
  <c r="BK113"/>
  <c r="BK349"/>
  <c r="J333"/>
  <c r="BK313"/>
  <c r="J286"/>
  <c r="J271"/>
  <c r="BK230"/>
  <c r="BK199"/>
  <c r="BK167"/>
  <c r="BK145"/>
  <c r="J130"/>
  <c r="F36"/>
  <c r="J270"/>
  <c r="J259"/>
  <c r="J228"/>
  <c r="J212"/>
  <c r="BK173"/>
  <c r="BK151"/>
  <c r="BK117"/>
  <c i="5" r="BK350"/>
  <c r="BK318"/>
  <c r="J288"/>
  <c r="BK271"/>
  <c r="BK236"/>
  <c r="J160"/>
  <c r="J127"/>
  <c r="J111"/>
  <c r="J356"/>
  <c r="J320"/>
  <c r="BK298"/>
  <c r="BK254"/>
  <c r="J214"/>
  <c r="J197"/>
  <c r="J170"/>
  <c r="J141"/>
  <c r="BK113"/>
  <c r="BK380"/>
  <c r="J352"/>
  <c r="BK319"/>
  <c r="BK306"/>
  <c r="J256"/>
  <c r="J223"/>
  <c r="BK210"/>
  <c r="BK200"/>
  <c r="J176"/>
  <c r="J163"/>
  <c r="BK144"/>
  <c r="BK120"/>
  <c r="BK340"/>
  <c r="J316"/>
  <c r="J293"/>
  <c r="J266"/>
  <c r="BK251"/>
  <c r="J233"/>
  <c r="BK155"/>
  <c r="J138"/>
  <c r="J394"/>
  <c r="J380"/>
  <c r="BK364"/>
  <c r="BK330"/>
  <c r="BK308"/>
  <c r="BK276"/>
  <c r="J263"/>
  <c r="BK246"/>
  <c r="J221"/>
  <c r="J186"/>
  <c r="J159"/>
  <c r="J132"/>
  <c r="BK111"/>
  <c r="J359"/>
  <c r="BK309"/>
  <c r="J276"/>
  <c r="BK256"/>
  <c r="BK234"/>
  <c r="BK195"/>
  <c r="BK180"/>
  <c r="J153"/>
  <c r="J134"/>
  <c i="6" r="J332"/>
  <c r="BK314"/>
  <c r="BK277"/>
  <c r="J265"/>
  <c i="2" l="1" r="P88"/>
  <c r="P87"/>
  <c r="R121"/>
  <c r="R117"/>
  <c i="3" r="P137"/>
  <c r="T175"/>
  <c r="BK179"/>
  <c r="J179"/>
  <c r="J68"/>
  <c r="P179"/>
  <c r="R179"/>
  <c r="T179"/>
  <c r="P275"/>
  <c r="T297"/>
  <c r="BK331"/>
  <c r="J331"/>
  <c r="J74"/>
  <c r="R343"/>
  <c r="R349"/>
  <c r="T349"/>
  <c r="P379"/>
  <c r="T385"/>
  <c i="6" r="BK129"/>
  <c r="P186"/>
  <c r="BK305"/>
  <c r="J305"/>
  <c r="J69"/>
  <c r="BK330"/>
  <c r="J330"/>
  <c r="J70"/>
  <c r="R335"/>
  <c r="P347"/>
  <c r="P353"/>
  <c r="T353"/>
  <c r="BK391"/>
  <c r="J391"/>
  <c r="J78"/>
  <c i="2" r="T88"/>
  <c r="T87"/>
  <c r="P133"/>
  <c i="3" r="R107"/>
  <c r="T107"/>
  <c r="P175"/>
  <c r="T191"/>
  <c r="BK297"/>
  <c r="J297"/>
  <c r="J72"/>
  <c r="P322"/>
  <c r="P331"/>
  <c r="BK349"/>
  <c r="J349"/>
  <c r="J77"/>
  <c r="R358"/>
  <c r="R385"/>
  <c r="T390"/>
  <c i="4" r="T107"/>
  <c r="P140"/>
  <c r="R180"/>
  <c r="R184"/>
  <c r="BK196"/>
  <c r="J196"/>
  <c r="J70"/>
  <c r="P280"/>
  <c r="P302"/>
  <c r="R327"/>
  <c r="R336"/>
  <c r="BK348"/>
  <c r="J348"/>
  <c r="J76"/>
  <c r="R354"/>
  <c r="R363"/>
  <c r="P384"/>
  <c r="T390"/>
  <c r="BK395"/>
  <c r="J395"/>
  <c r="J81"/>
  <c i="5" r="R107"/>
  <c r="T107"/>
  <c r="BK179"/>
  <c r="J179"/>
  <c r="J68"/>
  <c r="P179"/>
  <c r="R179"/>
  <c r="T179"/>
  <c r="BK275"/>
  <c r="J275"/>
  <c r="J71"/>
  <c r="P297"/>
  <c r="R322"/>
  <c r="T331"/>
  <c r="BK349"/>
  <c r="J349"/>
  <c r="J77"/>
  <c r="P358"/>
  <c r="P379"/>
  <c r="R385"/>
  <c r="T390"/>
  <c i="6" r="BK104"/>
  <c r="P129"/>
  <c r="R186"/>
  <c r="T279"/>
  <c r="P330"/>
  <c r="T335"/>
  <c r="R347"/>
  <c r="P362"/>
  <c r="T386"/>
  <c i="2" r="BK88"/>
  <c r="J88"/>
  <c r="J61"/>
  <c r="T121"/>
  <c r="T117"/>
  <c r="BK133"/>
  <c r="J133"/>
  <c r="J66"/>
  <c i="3" r="BK137"/>
  <c r="J137"/>
  <c r="J65"/>
  <c r="R175"/>
  <c r="R191"/>
  <c r="T275"/>
  <c r="BK322"/>
  <c r="J322"/>
  <c r="J73"/>
  <c r="R331"/>
  <c r="BK343"/>
  <c r="J343"/>
  <c r="J76"/>
  <c r="P349"/>
  <c r="P358"/>
  <c r="R379"/>
  <c r="P385"/>
  <c r="R390"/>
  <c i="4" r="P107"/>
  <c r="R140"/>
  <c r="R139"/>
  <c r="P180"/>
  <c r="P184"/>
  <c r="R196"/>
  <c r="R280"/>
  <c r="R302"/>
  <c r="P327"/>
  <c r="P336"/>
  <c r="P348"/>
  <c r="BK354"/>
  <c r="J354"/>
  <c r="J77"/>
  <c r="BK363"/>
  <c r="J363"/>
  <c r="J78"/>
  <c r="T384"/>
  <c r="P390"/>
  <c r="T395"/>
  <c i="5" r="P107"/>
  <c r="P137"/>
  <c r="P136"/>
  <c r="P175"/>
  <c r="R191"/>
  <c r="BK297"/>
  <c r="J297"/>
  <c r="J72"/>
  <c r="BK322"/>
  <c r="J322"/>
  <c r="J73"/>
  <c r="P331"/>
  <c r="R343"/>
  <c r="R358"/>
  <c r="T379"/>
  <c r="T385"/>
  <c i="6" r="R104"/>
  <c r="T129"/>
  <c r="R182"/>
  <c r="R279"/>
  <c r="R330"/>
  <c i="2" r="P121"/>
  <c r="P117"/>
  <c r="T133"/>
  <c i="3" r="P107"/>
  <c r="T137"/>
  <c r="T136"/>
  <c r="BK175"/>
  <c r="J175"/>
  <c r="J67"/>
  <c r="P191"/>
  <c r="R275"/>
  <c r="R297"/>
  <c r="T322"/>
  <c r="T343"/>
  <c r="T358"/>
  <c r="T379"/>
  <c r="BK390"/>
  <c r="J390"/>
  <c r="J81"/>
  <c i="4" r="BK107"/>
  <c r="J107"/>
  <c r="J63"/>
  <c r="BK140"/>
  <c r="J140"/>
  <c r="J65"/>
  <c r="BK180"/>
  <c r="J180"/>
  <c r="J67"/>
  <c r="T180"/>
  <c r="T184"/>
  <c r="T196"/>
  <c r="T280"/>
  <c r="T302"/>
  <c r="T327"/>
  <c r="T336"/>
  <c r="T348"/>
  <c r="P354"/>
  <c r="P363"/>
  <c r="BK384"/>
  <c r="J384"/>
  <c r="J79"/>
  <c r="BK390"/>
  <c r="J390"/>
  <c r="J80"/>
  <c r="R395"/>
  <c i="5" r="BK137"/>
  <c r="J137"/>
  <c r="J65"/>
  <c r="R175"/>
  <c r="P191"/>
  <c r="R275"/>
  <c r="T297"/>
  <c r="BK331"/>
  <c r="J331"/>
  <c r="J74"/>
  <c r="T343"/>
  <c r="R349"/>
  <c r="T349"/>
  <c r="BK379"/>
  <c r="J379"/>
  <c r="J79"/>
  <c r="P385"/>
  <c r="BK390"/>
  <c r="J390"/>
  <c r="J81"/>
  <c i="6" r="P104"/>
  <c r="R129"/>
  <c r="R128"/>
  <c r="BK182"/>
  <c r="J182"/>
  <c r="J66"/>
  <c r="P182"/>
  <c r="T182"/>
  <c r="BK279"/>
  <c r="J279"/>
  <c r="J68"/>
  <c r="P305"/>
  <c r="T330"/>
  <c r="R353"/>
  <c r="T362"/>
  <c r="P391"/>
  <c i="2" r="R88"/>
  <c r="R87"/>
  <c r="BK121"/>
  <c r="J121"/>
  <c r="J64"/>
  <c r="R133"/>
  <c i="3" r="BK107"/>
  <c r="J107"/>
  <c r="J63"/>
  <c r="R137"/>
  <c r="R136"/>
  <c r="BK191"/>
  <c r="J191"/>
  <c r="J70"/>
  <c r="BK275"/>
  <c r="J275"/>
  <c r="J71"/>
  <c r="P297"/>
  <c r="R322"/>
  <c r="T331"/>
  <c r="P343"/>
  <c r="BK358"/>
  <c r="J358"/>
  <c r="J78"/>
  <c r="BK379"/>
  <c r="J379"/>
  <c r="J79"/>
  <c r="BK385"/>
  <c r="J385"/>
  <c r="J80"/>
  <c r="P390"/>
  <c i="4" r="R107"/>
  <c r="R106"/>
  <c r="T140"/>
  <c r="T139"/>
  <c r="BK184"/>
  <c r="J184"/>
  <c r="J68"/>
  <c r="P196"/>
  <c r="BK280"/>
  <c r="J280"/>
  <c r="J71"/>
  <c r="BK302"/>
  <c r="J302"/>
  <c r="J72"/>
  <c r="BK327"/>
  <c r="J327"/>
  <c r="J73"/>
  <c r="BK336"/>
  <c r="J336"/>
  <c r="J74"/>
  <c r="R348"/>
  <c r="T354"/>
  <c r="T363"/>
  <c r="R384"/>
  <c r="R390"/>
  <c r="P395"/>
  <c i="5" r="R137"/>
  <c r="R136"/>
  <c r="BK175"/>
  <c r="J175"/>
  <c r="J67"/>
  <c r="BK191"/>
  <c r="J191"/>
  <c r="J70"/>
  <c r="P275"/>
  <c r="R297"/>
  <c r="T322"/>
  <c r="BK343"/>
  <c r="J343"/>
  <c r="J76"/>
  <c r="P349"/>
  <c r="T358"/>
  <c r="BK385"/>
  <c r="J385"/>
  <c r="J80"/>
  <c r="R390"/>
  <c i="6" r="BK186"/>
  <c r="J186"/>
  <c r="J67"/>
  <c r="P279"/>
  <c r="R305"/>
  <c r="BK335"/>
  <c r="J335"/>
  <c r="J71"/>
  <c r="BK347"/>
  <c r="BK353"/>
  <c r="J353"/>
  <c r="J74"/>
  <c r="R362"/>
  <c r="P386"/>
  <c r="R391"/>
  <c i="5" r="BK107"/>
  <c r="T137"/>
  <c r="T136"/>
  <c r="T175"/>
  <c r="T191"/>
  <c r="T275"/>
  <c r="P322"/>
  <c r="R331"/>
  <c r="P343"/>
  <c r="BK358"/>
  <c r="J358"/>
  <c r="J78"/>
  <c r="R379"/>
  <c r="P390"/>
  <c i="6" r="T104"/>
  <c r="T186"/>
  <c r="T305"/>
  <c r="P335"/>
  <c r="T347"/>
  <c r="BK362"/>
  <c r="J362"/>
  <c r="J75"/>
  <c r="BK386"/>
  <c r="J386"/>
  <c r="J77"/>
  <c r="R386"/>
  <c r="T391"/>
  <c i="2" r="BK118"/>
  <c r="J118"/>
  <c r="J63"/>
  <c i="3" r="BK188"/>
  <c r="J188"/>
  <c r="J69"/>
  <c i="2" r="BK130"/>
  <c r="J130"/>
  <c r="J65"/>
  <c i="3" r="BK172"/>
  <c r="J172"/>
  <c r="J66"/>
  <c i="5" r="BK172"/>
  <c r="J172"/>
  <c r="J66"/>
  <c r="BK188"/>
  <c r="J188"/>
  <c r="J69"/>
  <c i="3" r="BK103"/>
  <c r="J103"/>
  <c r="J61"/>
  <c i="4" r="BK103"/>
  <c r="J103"/>
  <c r="J61"/>
  <c r="BK193"/>
  <c r="J193"/>
  <c r="J69"/>
  <c r="BK177"/>
  <c r="J177"/>
  <c r="J66"/>
  <c i="5" r="BK103"/>
  <c r="J103"/>
  <c r="J61"/>
  <c i="6" r="BK100"/>
  <c r="J100"/>
  <c r="J61"/>
  <c r="BK383"/>
  <c r="J383"/>
  <c r="J76"/>
  <c i="5" r="BK342"/>
  <c r="J342"/>
  <c r="J75"/>
  <c i="6" r="J54"/>
  <c r="F94"/>
  <c r="BE101"/>
  <c r="BE126"/>
  <c r="BE144"/>
  <c r="BE150"/>
  <c r="BE157"/>
  <c r="BE159"/>
  <c r="BE162"/>
  <c r="BE172"/>
  <c r="BE190"/>
  <c r="BE212"/>
  <c r="BE247"/>
  <c r="BE250"/>
  <c r="BE251"/>
  <c r="BE265"/>
  <c r="BE273"/>
  <c r="BE288"/>
  <c r="BE334"/>
  <c r="BE368"/>
  <c r="BE377"/>
  <c r="BE387"/>
  <c r="J95"/>
  <c r="BE108"/>
  <c r="BE110"/>
  <c r="BE113"/>
  <c r="BE133"/>
  <c r="BE140"/>
  <c r="BE164"/>
  <c r="BE169"/>
  <c r="BE174"/>
  <c r="BE195"/>
  <c r="BE231"/>
  <c r="BE236"/>
  <c r="BE240"/>
  <c r="BE263"/>
  <c r="BE268"/>
  <c r="BE280"/>
  <c r="BE285"/>
  <c r="BE291"/>
  <c r="BE292"/>
  <c r="BE310"/>
  <c r="BE322"/>
  <c r="BE324"/>
  <c r="BE348"/>
  <c r="BE370"/>
  <c r="BE380"/>
  <c r="J52"/>
  <c r="E88"/>
  <c r="BE120"/>
  <c r="BE121"/>
  <c r="BE125"/>
  <c r="BE130"/>
  <c r="BE132"/>
  <c r="BE175"/>
  <c r="BE187"/>
  <c r="BE197"/>
  <c r="BE200"/>
  <c r="BE202"/>
  <c r="BE207"/>
  <c r="BE216"/>
  <c r="BE227"/>
  <c r="BE229"/>
  <c r="BE234"/>
  <c r="BE246"/>
  <c r="BE249"/>
  <c r="BE257"/>
  <c r="BE297"/>
  <c r="BE303"/>
  <c r="BE312"/>
  <c r="BE319"/>
  <c r="BE328"/>
  <c r="BE333"/>
  <c r="BE351"/>
  <c r="BE354"/>
  <c r="BE356"/>
  <c r="BE363"/>
  <c r="BE366"/>
  <c r="BE373"/>
  <c i="5" r="J107"/>
  <c r="J63"/>
  <c i="6" r="F95"/>
  <c r="BE107"/>
  <c r="BE114"/>
  <c r="BE124"/>
  <c r="BE134"/>
  <c r="BE136"/>
  <c r="BE147"/>
  <c r="BE153"/>
  <c r="BE163"/>
  <c r="BE166"/>
  <c r="BE168"/>
  <c r="BE178"/>
  <c r="BE183"/>
  <c r="BE189"/>
  <c r="BE192"/>
  <c r="BE210"/>
  <c r="BE223"/>
  <c r="BE225"/>
  <c r="BE242"/>
  <c r="BE254"/>
  <c r="BE259"/>
  <c r="BE260"/>
  <c r="BE269"/>
  <c r="BE277"/>
  <c r="BE282"/>
  <c r="BE306"/>
  <c r="BE317"/>
  <c r="BE320"/>
  <c r="BE329"/>
  <c r="BE332"/>
  <c r="BE340"/>
  <c r="BE342"/>
  <c r="BE344"/>
  <c r="BE360"/>
  <c r="BE389"/>
  <c r="BE392"/>
  <c r="BE395"/>
  <c i="5" r="BK136"/>
  <c r="J136"/>
  <c r="J64"/>
  <c i="6" r="BE105"/>
  <c r="BE116"/>
  <c r="BE117"/>
  <c r="BE148"/>
  <c r="BE149"/>
  <c r="BE151"/>
  <c r="BE155"/>
  <c r="BE161"/>
  <c r="BE167"/>
  <c r="BE205"/>
  <c r="BE214"/>
  <c r="BE219"/>
  <c r="BE221"/>
  <c r="BE238"/>
  <c r="BE244"/>
  <c r="BE256"/>
  <c r="BE271"/>
  <c r="BE275"/>
  <c r="BE293"/>
  <c r="BE295"/>
  <c r="BE301"/>
  <c r="BE302"/>
  <c r="BE314"/>
  <c r="BE327"/>
  <c r="BE358"/>
  <c r="BE384"/>
  <c r="BE111"/>
  <c r="BE119"/>
  <c r="BE123"/>
  <c r="BE160"/>
  <c r="BE171"/>
  <c r="BE173"/>
  <c r="BE176"/>
  <c r="BE177"/>
  <c r="BE180"/>
  <c r="BE185"/>
  <c r="BE233"/>
  <c r="BE253"/>
  <c r="BE262"/>
  <c r="BE266"/>
  <c r="BE283"/>
  <c r="BE299"/>
  <c r="BE308"/>
  <c r="BE316"/>
  <c r="BE326"/>
  <c r="BE331"/>
  <c r="BE336"/>
  <c r="BE338"/>
  <c r="BE375"/>
  <c i="5" r="J52"/>
  <c r="E91"/>
  <c r="J97"/>
  <c r="BE148"/>
  <c r="BE157"/>
  <c r="BE168"/>
  <c r="BE178"/>
  <c r="BE189"/>
  <c r="BE197"/>
  <c r="BE205"/>
  <c r="BE233"/>
  <c r="BE236"/>
  <c r="BE238"/>
  <c r="BE253"/>
  <c r="BE279"/>
  <c r="BE293"/>
  <c r="BE336"/>
  <c r="BE354"/>
  <c r="BE356"/>
  <c r="BE373"/>
  <c r="BE388"/>
  <c r="F54"/>
  <c r="J55"/>
  <c r="BE113"/>
  <c r="BE117"/>
  <c r="BE119"/>
  <c r="BE130"/>
  <c r="BE140"/>
  <c r="BE150"/>
  <c r="BE162"/>
  <c r="BE182"/>
  <c r="BE194"/>
  <c r="BE200"/>
  <c r="BE202"/>
  <c r="BE207"/>
  <c r="BE210"/>
  <c r="BE219"/>
  <c r="BE223"/>
  <c r="BE244"/>
  <c r="BE247"/>
  <c r="BE254"/>
  <c r="BE257"/>
  <c r="BE262"/>
  <c r="BE273"/>
  <c r="BE284"/>
  <c r="BE304"/>
  <c r="BE325"/>
  <c r="BE334"/>
  <c r="BE340"/>
  <c r="BE347"/>
  <c r="BE362"/>
  <c r="BE380"/>
  <c r="BE391"/>
  <c r="BE394"/>
  <c r="F55"/>
  <c r="BE114"/>
  <c r="BE121"/>
  <c r="BE141"/>
  <c r="BE161"/>
  <c r="BE192"/>
  <c r="BE214"/>
  <c r="BE249"/>
  <c r="BE271"/>
  <c r="BE288"/>
  <c r="BE289"/>
  <c r="BE309"/>
  <c r="BE311"/>
  <c r="BE312"/>
  <c r="BE318"/>
  <c r="BE326"/>
  <c r="BE327"/>
  <c r="BE330"/>
  <c r="BE344"/>
  <c r="BE350"/>
  <c r="BE352"/>
  <c r="BE125"/>
  <c r="BE127"/>
  <c r="BE142"/>
  <c r="BE151"/>
  <c r="BE160"/>
  <c r="BE167"/>
  <c r="BE170"/>
  <c r="BE173"/>
  <c r="BE184"/>
  <c r="BE186"/>
  <c r="BE195"/>
  <c r="BE231"/>
  <c r="BE246"/>
  <c r="BE263"/>
  <c r="BE268"/>
  <c r="BE287"/>
  <c r="BE298"/>
  <c r="BE314"/>
  <c r="BE320"/>
  <c r="BE321"/>
  <c r="BE364"/>
  <c r="BE376"/>
  <c r="BE383"/>
  <c r="BE386"/>
  <c r="BE104"/>
  <c r="BE111"/>
  <c r="BE116"/>
  <c r="BE120"/>
  <c r="BE132"/>
  <c r="BE134"/>
  <c r="BE138"/>
  <c r="BE152"/>
  <c r="BE155"/>
  <c r="BE164"/>
  <c r="BE176"/>
  <c r="BE212"/>
  <c r="BE216"/>
  <c r="BE221"/>
  <c r="BE225"/>
  <c r="BE227"/>
  <c r="BE229"/>
  <c r="BE234"/>
  <c r="BE259"/>
  <c r="BE260"/>
  <c r="BE278"/>
  <c r="BE291"/>
  <c r="BE295"/>
  <c r="BE302"/>
  <c r="BE306"/>
  <c r="BE308"/>
  <c r="BE319"/>
  <c r="BE323"/>
  <c r="BE332"/>
  <c r="BE338"/>
  <c r="BE371"/>
  <c i="4" r="BK139"/>
  <c r="J139"/>
  <c r="J64"/>
  <c i="5" r="BE108"/>
  <c r="BE110"/>
  <c r="BE123"/>
  <c r="BE124"/>
  <c r="BE144"/>
  <c r="BE153"/>
  <c r="BE159"/>
  <c r="BE163"/>
  <c r="BE165"/>
  <c r="BE180"/>
  <c r="BE240"/>
  <c r="BE242"/>
  <c r="BE250"/>
  <c r="BE251"/>
  <c r="BE256"/>
  <c r="BE265"/>
  <c r="BE266"/>
  <c r="BE269"/>
  <c r="BE276"/>
  <c r="BE281"/>
  <c r="BE300"/>
  <c r="BE316"/>
  <c r="BE328"/>
  <c r="BE329"/>
  <c r="BE359"/>
  <c r="BE366"/>
  <c r="BE369"/>
  <c i="4" r="E48"/>
  <c r="J54"/>
  <c r="F98"/>
  <c r="BE113"/>
  <c r="BE122"/>
  <c r="BE124"/>
  <c r="BE137"/>
  <c r="BE145"/>
  <c r="BE158"/>
  <c r="BE165"/>
  <c r="BE168"/>
  <c r="BE200"/>
  <c r="BE207"/>
  <c r="BE221"/>
  <c r="BE226"/>
  <c r="BE230"/>
  <c r="BE232"/>
  <c r="BE243"/>
  <c r="BE249"/>
  <c r="BE254"/>
  <c r="BE264"/>
  <c r="BE268"/>
  <c r="BE273"/>
  <c r="BE274"/>
  <c r="BE278"/>
  <c r="BE293"/>
  <c r="BE296"/>
  <c r="BE332"/>
  <c r="BE334"/>
  <c r="BE335"/>
  <c r="BE337"/>
  <c r="BE343"/>
  <c r="BE355"/>
  <c r="BE361"/>
  <c r="BE367"/>
  <c r="BE371"/>
  <c r="BE376"/>
  <c r="BE381"/>
  <c r="BE388"/>
  <c r="BE393"/>
  <c r="J55"/>
  <c r="BE108"/>
  <c r="BE117"/>
  <c r="BE119"/>
  <c r="BE133"/>
  <c r="BE143"/>
  <c r="BE151"/>
  <c r="BE160"/>
  <c r="BE166"/>
  <c r="BE170"/>
  <c r="BE178"/>
  <c r="BE185"/>
  <c r="BE189"/>
  <c r="BE197"/>
  <c r="BE205"/>
  <c r="BE210"/>
  <c r="BE215"/>
  <c r="BE245"/>
  <c r="BE251"/>
  <c r="BE265"/>
  <c r="BE271"/>
  <c r="BE276"/>
  <c r="BE283"/>
  <c r="BE303"/>
  <c r="BE307"/>
  <c r="BE316"/>
  <c r="BE323"/>
  <c r="BE330"/>
  <c r="BE333"/>
  <c r="BE339"/>
  <c r="BE341"/>
  <c r="BE352"/>
  <c r="BE359"/>
  <c r="BE374"/>
  <c r="BE391"/>
  <c r="BE399"/>
  <c i="3" r="BK136"/>
  <c r="J136"/>
  <c r="J64"/>
  <c i="4" r="J95"/>
  <c r="BE116"/>
  <c r="BE120"/>
  <c r="BE126"/>
  <c r="BE155"/>
  <c r="BE172"/>
  <c r="BE175"/>
  <c r="BE191"/>
  <c r="BE199"/>
  <c r="BE228"/>
  <c r="BE238"/>
  <c r="BE252"/>
  <c r="BE255"/>
  <c r="BE258"/>
  <c r="BE259"/>
  <c r="BE262"/>
  <c r="BE281"/>
  <c r="BE292"/>
  <c r="BE305"/>
  <c r="BE311"/>
  <c r="BE321"/>
  <c r="BE324"/>
  <c r="BE326"/>
  <c r="BE364"/>
  <c r="BE396"/>
  <c i="3" r="BK102"/>
  <c r="BK106"/>
  <c r="J106"/>
  <c r="J62"/>
  <c i="4" r="F54"/>
  <c r="BE110"/>
  <c r="BE111"/>
  <c r="BE128"/>
  <c r="BE135"/>
  <c r="BE144"/>
  <c r="BE154"/>
  <c r="BE156"/>
  <c r="BE164"/>
  <c r="BE183"/>
  <c r="BE194"/>
  <c r="BE202"/>
  <c r="BE212"/>
  <c r="BE217"/>
  <c r="BE224"/>
  <c r="BE241"/>
  <c r="BE270"/>
  <c r="BE289"/>
  <c r="BE294"/>
  <c r="BE298"/>
  <c r="BE309"/>
  <c r="BE314"/>
  <c r="BE317"/>
  <c r="BE325"/>
  <c r="BE331"/>
  <c r="BE345"/>
  <c r="BE357"/>
  <c r="BE369"/>
  <c r="BE378"/>
  <c r="BE385"/>
  <c r="BE104"/>
  <c r="BE114"/>
  <c r="BE123"/>
  <c r="BE127"/>
  <c r="BE130"/>
  <c r="BE141"/>
  <c r="BE147"/>
  <c r="BE153"/>
  <c r="BE162"/>
  <c r="BE167"/>
  <c r="BE169"/>
  <c r="BE173"/>
  <c r="BE181"/>
  <c r="BE187"/>
  <c r="BE219"/>
  <c r="BE234"/>
  <c r="BE236"/>
  <c r="BE239"/>
  <c r="BE247"/>
  <c r="BE256"/>
  <c r="BE261"/>
  <c r="BE267"/>
  <c r="BE284"/>
  <c r="BE286"/>
  <c r="BE300"/>
  <c r="BE313"/>
  <c r="BE319"/>
  <c r="BE328"/>
  <c r="BE349"/>
  <c i="1" r="BC57"/>
  <c i="2" r="BK87"/>
  <c r="J87"/>
  <c r="J60"/>
  <c i="3" r="BE110"/>
  <c r="BE113"/>
  <c r="BE114"/>
  <c r="BE116"/>
  <c r="BE130"/>
  <c r="BE138"/>
  <c r="BE162"/>
  <c r="BE164"/>
  <c r="BE189"/>
  <c r="BE197"/>
  <c r="BE202"/>
  <c r="BE207"/>
  <c r="BE210"/>
  <c r="BE221"/>
  <c r="BE223"/>
  <c r="BE231"/>
  <c r="BE251"/>
  <c r="BE259"/>
  <c r="BE271"/>
  <c r="BE273"/>
  <c r="BE289"/>
  <c r="BE295"/>
  <c r="BE309"/>
  <c r="BE311"/>
  <c r="BE312"/>
  <c r="BE320"/>
  <c r="BE325"/>
  <c r="BE336"/>
  <c r="BE356"/>
  <c r="BE369"/>
  <c r="BE373"/>
  <c r="BE376"/>
  <c r="BE383"/>
  <c r="BE391"/>
  <c r="BE394"/>
  <c r="E48"/>
  <c r="F55"/>
  <c r="J55"/>
  <c r="J95"/>
  <c r="F97"/>
  <c r="J97"/>
  <c r="BE111"/>
  <c r="BE123"/>
  <c r="BE142"/>
  <c r="BE159"/>
  <c r="BE163"/>
  <c r="BE168"/>
  <c r="BE173"/>
  <c r="BE180"/>
  <c r="BE194"/>
  <c r="BE195"/>
  <c r="BE247"/>
  <c r="BE250"/>
  <c r="BE253"/>
  <c r="BE254"/>
  <c r="BE263"/>
  <c r="BE266"/>
  <c r="BE279"/>
  <c r="BE327"/>
  <c r="BE332"/>
  <c r="BE334"/>
  <c r="BE340"/>
  <c r="BE347"/>
  <c r="BE354"/>
  <c r="BE371"/>
  <c r="BE388"/>
  <c r="BE121"/>
  <c r="BE125"/>
  <c r="BE134"/>
  <c r="BE150"/>
  <c r="BE155"/>
  <c r="BE161"/>
  <c r="BE170"/>
  <c r="BE214"/>
  <c r="BE246"/>
  <c r="BE268"/>
  <c r="BE281"/>
  <c r="BE298"/>
  <c r="BE319"/>
  <c r="BE321"/>
  <c r="BE323"/>
  <c r="BE328"/>
  <c r="BE120"/>
  <c r="BE124"/>
  <c r="BE132"/>
  <c r="BE140"/>
  <c r="BE157"/>
  <c r="BE167"/>
  <c r="BE182"/>
  <c r="BE192"/>
  <c r="BE200"/>
  <c r="BE212"/>
  <c r="BE219"/>
  <c r="BE229"/>
  <c r="BE233"/>
  <c r="BE240"/>
  <c r="BE242"/>
  <c r="BE244"/>
  <c r="BE249"/>
  <c r="BE278"/>
  <c r="BE291"/>
  <c r="BE302"/>
  <c r="BE306"/>
  <c r="BE308"/>
  <c r="BE104"/>
  <c r="BE127"/>
  <c r="BE144"/>
  <c r="BE151"/>
  <c r="BE153"/>
  <c r="BE160"/>
  <c r="BE186"/>
  <c r="BE205"/>
  <c r="BE216"/>
  <c r="BE225"/>
  <c r="BE234"/>
  <c r="BE256"/>
  <c r="BE257"/>
  <c r="BE260"/>
  <c r="BE262"/>
  <c r="BE265"/>
  <c r="BE288"/>
  <c r="BE326"/>
  <c r="BE329"/>
  <c r="BE330"/>
  <c r="BE338"/>
  <c r="BE350"/>
  <c r="BE352"/>
  <c r="BE359"/>
  <c r="BE366"/>
  <c r="BE380"/>
  <c r="BE386"/>
  <c r="BE108"/>
  <c r="BE117"/>
  <c r="BE119"/>
  <c r="BE141"/>
  <c r="BE148"/>
  <c r="BE152"/>
  <c r="BE165"/>
  <c r="BE176"/>
  <c r="BE178"/>
  <c r="BE184"/>
  <c r="BE227"/>
  <c r="BE236"/>
  <c r="BE238"/>
  <c r="BE269"/>
  <c r="BE276"/>
  <c r="BE284"/>
  <c r="BE287"/>
  <c r="BE293"/>
  <c r="BE300"/>
  <c r="BE304"/>
  <c r="BE314"/>
  <c r="BE316"/>
  <c r="BE318"/>
  <c r="BE344"/>
  <c r="BE362"/>
  <c r="BE364"/>
  <c i="2" r="E48"/>
  <c r="J54"/>
  <c r="BE104"/>
  <c r="J52"/>
  <c r="BE94"/>
  <c r="BE101"/>
  <c r="BE115"/>
  <c r="BE119"/>
  <c r="BE131"/>
  <c r="BE136"/>
  <c r="F82"/>
  <c r="BE95"/>
  <c r="BE98"/>
  <c r="BE107"/>
  <c r="BE134"/>
  <c r="BE89"/>
  <c r="BE91"/>
  <c r="BE93"/>
  <c r="BE96"/>
  <c r="BE97"/>
  <c r="BE122"/>
  <c r="BE127"/>
  <c r="F55"/>
  <c r="J83"/>
  <c r="BE113"/>
  <c r="BE124"/>
  <c r="BE99"/>
  <c r="BE102"/>
  <c r="BE105"/>
  <c r="BE109"/>
  <c r="BE111"/>
  <c i="3" r="F34"/>
  <c i="1" r="BA56"/>
  <c i="4" r="F35"/>
  <c i="1" r="BB57"/>
  <c i="5" r="J34"/>
  <c i="1" r="AW58"/>
  <c i="6" r="F36"/>
  <c i="1" r="BC59"/>
  <c i="2" r="F35"/>
  <c i="1" r="BB55"/>
  <c i="4" r="F34"/>
  <c i="1" r="BA57"/>
  <c i="5" r="F37"/>
  <c i="1" r="BD58"/>
  <c i="6" r="F35"/>
  <c i="1" r="BB59"/>
  <c i="2" r="F34"/>
  <c i="1" r="BA55"/>
  <c i="3" r="J34"/>
  <c i="1" r="AW56"/>
  <c i="4" r="J34"/>
  <c i="1" r="AW57"/>
  <c i="5" r="F34"/>
  <c i="1" r="BA58"/>
  <c i="6" r="F37"/>
  <c i="1" r="BD59"/>
  <c i="2" r="J34"/>
  <c i="1" r="AW55"/>
  <c i="3" r="F35"/>
  <c i="1" r="BB56"/>
  <c i="4" r="F37"/>
  <c i="1" r="BD57"/>
  <c i="6" r="F34"/>
  <c i="1" r="BA59"/>
  <c i="2" r="F37"/>
  <c i="1" r="BD55"/>
  <c i="3" r="F37"/>
  <c i="1" r="BD56"/>
  <c i="5" r="F36"/>
  <c i="1" r="BC58"/>
  <c i="6" r="J34"/>
  <c i="1" r="AW59"/>
  <c i="2" r="F36"/>
  <c i="1" r="BC55"/>
  <c i="3" r="F36"/>
  <c i="1" r="BC56"/>
  <c i="5" r="F35"/>
  <c i="1" r="BB58"/>
  <c i="6" l="1" r="T346"/>
  <c r="BK346"/>
  <c r="J346"/>
  <c r="J72"/>
  <c i="5" r="T342"/>
  <c i="6" r="R103"/>
  <c i="5" r="R106"/>
  <c i="3" r="R106"/>
  <c i="5" r="P342"/>
  <c i="4" r="R347"/>
  <c r="R101"/>
  <c i="3" r="P342"/>
  <c i="2" r="R86"/>
  <c i="3" r="T342"/>
  <c i="5" r="P106"/>
  <c r="P101"/>
  <c i="1" r="AU58"/>
  <c i="6" r="P128"/>
  <c r="P103"/>
  <c r="P98"/>
  <c i="1" r="AU59"/>
  <c i="4" r="T106"/>
  <c i="3" r="T106"/>
  <c r="T101"/>
  <c i="6" r="P346"/>
  <c i="3" r="R342"/>
  <c i="4" r="P347"/>
  <c i="6" r="R346"/>
  <c i="3" r="P136"/>
  <c r="P106"/>
  <c r="P101"/>
  <c i="1" r="AU56"/>
  <c i="4" r="T347"/>
  <c i="6" r="T128"/>
  <c r="T103"/>
  <c r="T98"/>
  <c i="5" r="R342"/>
  <c r="T106"/>
  <c r="T101"/>
  <c i="4" r="P139"/>
  <c r="P106"/>
  <c r="P101"/>
  <c i="1" r="AU57"/>
  <c i="2" r="T86"/>
  <c i="6" r="BK128"/>
  <c r="J128"/>
  <c r="J64"/>
  <c i="2" r="P86"/>
  <c i="1" r="AU55"/>
  <c i="3" r="BK342"/>
  <c r="J342"/>
  <c r="J75"/>
  <c i="6" r="J129"/>
  <c r="J65"/>
  <c i="4" r="BK347"/>
  <c r="J347"/>
  <c r="J75"/>
  <c i="5" r="BK102"/>
  <c r="J102"/>
  <c r="J60"/>
  <c i="6" r="J104"/>
  <c r="J63"/>
  <c r="BK99"/>
  <c r="J99"/>
  <c r="J60"/>
  <c i="2" r="BK117"/>
  <c r="J117"/>
  <c r="J62"/>
  <c i="6" r="J347"/>
  <c r="J73"/>
  <c i="4" r="BK102"/>
  <c r="J102"/>
  <c r="J60"/>
  <c i="5" r="BK106"/>
  <c r="J106"/>
  <c r="J62"/>
  <c i="4" r="BK106"/>
  <c r="J106"/>
  <c r="J62"/>
  <c i="3" r="BK101"/>
  <c r="J101"/>
  <c r="J102"/>
  <c r="J60"/>
  <c i="2" r="BK86"/>
  <c r="J86"/>
  <c r="J59"/>
  <c i="3" r="J33"/>
  <c i="1" r="AV56"/>
  <c r="AT56"/>
  <c i="6" r="J33"/>
  <c i="1" r="AV59"/>
  <c r="AT59"/>
  <c i="2" r="J33"/>
  <c i="1" r="AV55"/>
  <c r="AT55"/>
  <c i="5" r="F33"/>
  <c i="1" r="AZ58"/>
  <c r="BA54"/>
  <c r="AW54"/>
  <c r="AK30"/>
  <c i="3" r="J30"/>
  <c i="1" r="AG56"/>
  <c i="4" r="J33"/>
  <c i="1" r="AV57"/>
  <c r="AT57"/>
  <c r="BC54"/>
  <c r="W32"/>
  <c r="BD54"/>
  <c r="W33"/>
  <c i="2" r="F33"/>
  <c i="1" r="AZ55"/>
  <c i="4" r="F33"/>
  <c i="1" r="AZ57"/>
  <c i="6" r="F33"/>
  <c i="1" r="AZ59"/>
  <c i="3" r="F33"/>
  <c i="1" r="AZ56"/>
  <c i="5" r="J33"/>
  <c i="1" r="AV58"/>
  <c r="AT58"/>
  <c r="BB54"/>
  <c r="W31"/>
  <c i="3" l="1" r="R101"/>
  <c i="6" r="R98"/>
  <c i="4" r="T101"/>
  <c i="5" r="R101"/>
  <c i="6" r="BK103"/>
  <c r="J103"/>
  <c r="J62"/>
  <c r="BK98"/>
  <c r="J98"/>
  <c r="J59"/>
  <c i="5" r="BK101"/>
  <c r="J101"/>
  <c r="J59"/>
  <c i="4" r="BK101"/>
  <c r="J101"/>
  <c r="J59"/>
  <c i="1" r="AN56"/>
  <c i="3" r="J59"/>
  <c r="J39"/>
  <c i="1" r="W30"/>
  <c r="AU54"/>
  <c r="AY54"/>
  <c r="AX54"/>
  <c i="2" r="J30"/>
  <c i="1" r="AG55"/>
  <c r="AZ54"/>
  <c r="W29"/>
  <c i="2" l="1" r="J39"/>
  <c i="1" r="AN55"/>
  <c i="6" r="J30"/>
  <c i="1" r="AG59"/>
  <c i="5" r="J30"/>
  <c i="1" r="AG58"/>
  <c r="AN58"/>
  <c i="4" r="J30"/>
  <c i="1" r="AG57"/>
  <c r="AN57"/>
  <c r="AV54"/>
  <c r="AK29"/>
  <c i="6" l="1" r="J39"/>
  <c i="5" r="J39"/>
  <c i="4" r="J39"/>
  <c i="1" r="AN59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<sst xmlns="http://schemas.openxmlformats.org/spreadsheetml/2006/main">
  <si>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</si>
  <si>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</si>
  <si>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</si>
  <si>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</si>
  <si>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</si>
  <si>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{35ea5339-8151-4e2f-9bda-e36960b64bd0}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</si>
  <si>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</si>
  <si>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</si>
  <si>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</si>
  <si>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</si>
  <si>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</si>
  <si>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</si>
  <si>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</si>
  <si>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</si>
  <si>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FV230404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</si>
  <si>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</si>
  <si>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</si>
  <si>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FVE Nemocnice České Budějovice</t>
  </si>
  <si>
    <t>KSO:</t>
  </si>
  <si>
    <t/>
  </si>
  <si>
    <t>CC-CZ:</t>
  </si>
  <si>
    <t>Místo:</t>
  </si>
  <si>
    <t xml:space="preserve"> </t>
  </si>
  <si>
    <t>Datum:</t>
  </si>
  <si>
    <t>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</si>
  <si>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</si>
  <si>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</si>
  <si>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</si>
  <si>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</si>
  <si>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</si>
  <si>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</si>
  <si>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</si>
  <si>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</si>
  <si>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</si>
  <si>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V případě, že je kdekoliv uveden konkrétní název položky (materiál) jde pouze o specifikaci vlastností a definici standardu.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</si>
  <si>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</si>
  <si>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</si>
  <si>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</si>
  <si>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</si>
  <si>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</si>
  <si>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</si>
  <si>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</si>
  <si>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</si>
  <si>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</si>
  <si>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</si>
  <si>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</si>
  <si>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</si>
  <si>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</si>
  <si>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</si>
  <si>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</si>
  <si>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</si>
  <si>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</si>
  <si>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</si>
  <si>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</si>
  <si>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</si>
  <si>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</si>
  <si>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</si>
  <si>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</si>
  <si>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</si>
  <si>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</si>
  <si>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</si>
  <si>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</si>
  <si>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</si>
  <si>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</si>
  <si>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</si>
  <si>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</si>
  <si>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</si>
  <si>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</si>
  <si>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</si>
  <si>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</si>
  <si>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</si>
  <si>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</si>
  <si>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</si>
  <si>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</si>
  <si>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</si>
  <si>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Měření a dispečerské řízení FVE</t>
  </si>
  <si>
    <t>STA</t>
  </si>
  <si>
    <t>1</t>
  </si>
  <si>
    <t>{b86a8d38-5306-49db-9ae1-6c67da95da4b}</t>
  </si>
  <si>
    <t>2</t>
  </si>
  <si>
    <t>SO01</t>
  </si>
  <si>
    <t>Budova T</t>
  </si>
  <si>
    <t>{755219a1-49bb-425c-8f77-457c3868acb9}</t>
  </si>
  <si>
    <t>SO02</t>
  </si>
  <si>
    <t>Budova O</t>
  </si>
  <si>
    <t>{ed7276ed-fb30-472e-8752-dd07b7eecceb}</t>
  </si>
  <si>
    <t>SO03</t>
  </si>
  <si>
    <t>Budova L</t>
  </si>
  <si>
    <t>{2a6df1e5-866a-4e27-a6f6-3fcda8665055}</t>
  </si>
  <si>
    <t>SO04</t>
  </si>
  <si>
    <t>Budova Prádelna</t>
  </si>
  <si>
    <t>{d7b7a12d-4128-4b89-8d8d-cdbe757046b9}</t>
  </si>
  <si>
    <t>KRYCÍ LIST SOUPISU PRACÍ</t>
  </si>
  <si>
    <t>Objekt:</t>
  </si>
  <si>
    <t>IO01 - Měření a dispečerské řízení FVE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</si>
  <si>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V případě, že je kdekoliv uveden konkrétní název položky (materiál) jde pouze o specifikaci vlastností a definici standardu.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</si>
  <si>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</si>
  <si>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</si>
  <si>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</si>
  <si>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</si>
  <si>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</si>
  <si>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</si>
  <si>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</si>
  <si>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</si>
  <si>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</si>
  <si>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</si>
  <si>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</si>
  <si>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</si>
  <si>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</si>
  <si>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</si>
  <si>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</si>
  <si>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</si>
  <si>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</si>
  <si>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</si>
  <si>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</si>
  <si>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</si>
  <si>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</si>
  <si>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</si>
  <si>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</si>
  <si>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</si>
  <si>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</si>
  <si>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</si>
  <si>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</si>
  <si>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</si>
  <si>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</si>
  <si>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</si>
  <si>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741130001</t>
  </si>
  <si>
    <t>Ukončení vodičů izolovaných s označením a zapojením v rozváděči nebo na přístroji, průřezu žíly do 2,5 mm2</t>
  </si>
  <si>
    <t>kus</t>
  </si>
  <si>
    <t>16</t>
  </si>
  <si>
    <t>-1116961256</t>
  </si>
  <si>
    <t>Online PSC</t>
  </si>
  <si>
    <t>https://podminky.urs.cz/item/CS_URS_2023_01/741130001</t>
  </si>
  <si>
    <t>741210004</t>
  </si>
  <si>
    <t>Montáž rozvodnic oceloplechových nebo plastových bez zapojení vodičů běžných, hmotnosti do 150 kg</t>
  </si>
  <si>
    <t>-962517793</t>
  </si>
  <si>
    <t>https://podminky.urs.cz/item/CS_URS_2023_01/741210004</t>
  </si>
  <si>
    <t>3</t>
  </si>
  <si>
    <t>M</t>
  </si>
  <si>
    <t>M011</t>
  </si>
  <si>
    <t>skříň AXIS</t>
  </si>
  <si>
    <t>kpl</t>
  </si>
  <si>
    <t>32</t>
  </si>
  <si>
    <t>-1635789142</t>
  </si>
  <si>
    <t>4</t>
  </si>
  <si>
    <t>M012</t>
  </si>
  <si>
    <t>skříň RX01</t>
  </si>
  <si>
    <t>546208952</t>
  </si>
  <si>
    <t>5</t>
  </si>
  <si>
    <t>741350202R</t>
  </si>
  <si>
    <t>Montáž měřicích transformátorů se zapojením vodičů proudových, vn s připojovacími praporci</t>
  </si>
  <si>
    <t>580702111</t>
  </si>
  <si>
    <t>6</t>
  </si>
  <si>
    <t>M015</t>
  </si>
  <si>
    <t>MTP budou specifikovány dle SoP</t>
  </si>
  <si>
    <t>126540722</t>
  </si>
  <si>
    <t>7</t>
  </si>
  <si>
    <t>741350211R</t>
  </si>
  <si>
    <t>Montáž měřicích transformátorů se zapojením vodičů napěťových vn</t>
  </si>
  <si>
    <t>119733132</t>
  </si>
  <si>
    <t>8</t>
  </si>
  <si>
    <t>M016</t>
  </si>
  <si>
    <t>MTN budou specifikovány dle SoP</t>
  </si>
  <si>
    <t>-1180879080</t>
  </si>
  <si>
    <t>9</t>
  </si>
  <si>
    <t>741761008</t>
  </si>
  <si>
    <t>Montáž monitorovacího zařízení fotovoltaických systémů sběrnice hlavní jednotky pro připojení dalších modulů</t>
  </si>
  <si>
    <t>1967833477</t>
  </si>
  <si>
    <t>https://podminky.urs.cz/item/CS_URS_2023_01/741761008</t>
  </si>
  <si>
    <t>10</t>
  </si>
  <si>
    <t>M014</t>
  </si>
  <si>
    <t>převodník RS485-ethernet</t>
  </si>
  <si>
    <t>-1877250794</t>
  </si>
  <si>
    <t>11</t>
  </si>
  <si>
    <t>741761013</t>
  </si>
  <si>
    <t>Montáž monitorovacího zařízení fotovoltaických systémů rozšiřujícího modulu pro připojení dalších vstupních a výstupních zařízení</t>
  </si>
  <si>
    <t>1766995948</t>
  </si>
  <si>
    <t>https://podminky.urs.cz/item/CS_URS_2023_01/741761013</t>
  </si>
  <si>
    <t>12</t>
  </si>
  <si>
    <t>M013</t>
  </si>
  <si>
    <t>sestava PLC do RX01</t>
  </si>
  <si>
    <t>2055150185</t>
  </si>
  <si>
    <t>13</t>
  </si>
  <si>
    <t>741761072</t>
  </si>
  <si>
    <t>Montáž monitorovacího zařízení fotovoltaických systémů instalačního materiálu kabelu pro venkovní rozvod RS-485 a ethernetu</t>
  </si>
  <si>
    <t>m</t>
  </si>
  <si>
    <t>-1287202869</t>
  </si>
  <si>
    <t>https://podminky.urs.cz/item/CS_URS_2023_01/741761072</t>
  </si>
  <si>
    <t>14</t>
  </si>
  <si>
    <t>34121270</t>
  </si>
  <si>
    <t>kabel datový bezhalogenový celkově stíněný Al fólií třída reakce na oheň B2cas1d1a1 jádro Cu plné (F/UTP) kategorie 5e</t>
  </si>
  <si>
    <t>1683668225</t>
  </si>
  <si>
    <t>P</t>
  </si>
  <si>
    <t>Poznámka k položce:_x000d_
F/UTP, průměr kabelu 6,2mm</t>
  </si>
  <si>
    <t>741761076</t>
  </si>
  <si>
    <t>Montáž monitorovacího zařízení fotovoltaických systémů instalačního materiálu kabelu propojovacího</t>
  </si>
  <si>
    <t>-463105102</t>
  </si>
  <si>
    <t>https://podminky.urs.cz/item/CS_URS_2023_01/741761076</t>
  </si>
  <si>
    <t>34113151</t>
  </si>
  <si>
    <t>kabel ovládací průmyslový stíněný laminovanou Al fólií s příložným Cu drátem jádro Cu plné izolace PVC plášť PVC 250V (JYTY) 7x1,00mm2</t>
  </si>
  <si>
    <t>1476510527</t>
  </si>
  <si>
    <t>Poznámka k položce:_x000d_
JYTY, průměr kabelu 8,7mm</t>
  </si>
  <si>
    <t>17</t>
  </si>
  <si>
    <t>741810002</t>
  </si>
  <si>
    <t>Zkoušky a prohlídky elektrických rozvodů a zařízení celková prohlídka a vyhotovení revizní zprávy pro objem montážních prací přes 100 do 500 tis. Kč</t>
  </si>
  <si>
    <t>1808748026</t>
  </si>
  <si>
    <t>https://podminky.urs.cz/item/CS_URS_2023_01/741810002</t>
  </si>
  <si>
    <t>18</t>
  </si>
  <si>
    <t>998741204</t>
  </si>
  <si>
    <t>Přesun hmot pro silnoproud stanovený procentní sazbou (%) z ceny vodorovná dopravní vzdálenost do 50 m v objektech výšky přes 24 do 36 m</t>
  </si>
  <si>
    <t>%</t>
  </si>
  <si>
    <t>249140250</t>
  </si>
  <si>
    <t>https://podminky.urs.cz/item/CS_URS_2023_01/998741204</t>
  </si>
  <si>
    <t>VRN</t>
  </si>
  <si>
    <t>Vedlejší rozpočtové náklady</t>
  </si>
  <si>
    <t>VRN1</t>
  </si>
  <si>
    <t>Průzkumné, geodetické a projektové práce</t>
  </si>
  <si>
    <t>19</t>
  </si>
  <si>
    <t>013002000</t>
  </si>
  <si>
    <t>Projektové práce</t>
  </si>
  <si>
    <t>1024</t>
  </si>
  <si>
    <t>1303396882</t>
  </si>
  <si>
    <t>https://podminky.urs.cz/item/CS_URS_2023_01/013002000</t>
  </si>
  <si>
    <t>VRN4</t>
  </si>
  <si>
    <t>Inženýrská činnost</t>
  </si>
  <si>
    <t>20</t>
  </si>
  <si>
    <t>044002000</t>
  </si>
  <si>
    <t>Revize</t>
  </si>
  <si>
    <t>hod</t>
  </si>
  <si>
    <t>446023447</t>
  </si>
  <si>
    <t>https://podminky.urs.cz/item/CS_URS_2023_01/044002000</t>
  </si>
  <si>
    <t>045002000</t>
  </si>
  <si>
    <t>Kompletační a koordinační činnost</t>
  </si>
  <si>
    <t>1574050965</t>
  </si>
  <si>
    <t>https://podminky.urs.cz/item/CS_URS_2022_01/045002000</t>
  </si>
  <si>
    <t>Poznámka k položce:_x000d_
Koordinace stavby s provozní složkou a složkou údržby investora - zajištění bezproblémového provozu během prací uvnitř budov v rozsahu 80 hodin</t>
  </si>
  <si>
    <t>22</t>
  </si>
  <si>
    <t>049002000</t>
  </si>
  <si>
    <t>Ostatní inženýrská činnost</t>
  </si>
  <si>
    <t>1175143271</t>
  </si>
  <si>
    <t>https://podminky.urs.cz/item/CS_URS_2023_01/049002000</t>
  </si>
  <si>
    <t>Poznámka k položce:_x000d_
předepsané zkoušky s distributorem EG.D v rámci zkušebního provozu po dobu max.12 měsíců v rozsahu 1x technik odborný, 1x elektrikář odborný, 1x specialista MaR, 1x technik slaboproudy</t>
  </si>
  <si>
    <t>VRN6</t>
  </si>
  <si>
    <t>Územní vlivy</t>
  </si>
  <si>
    <t>23</t>
  </si>
  <si>
    <t>065002000</t>
  </si>
  <si>
    <t>Mimostaveništní doprava materiálů</t>
  </si>
  <si>
    <t>1517390438</t>
  </si>
  <si>
    <t>https://podminky.urs.cz/item/CS_URS_2023_01/065002000</t>
  </si>
  <si>
    <t>VRN8</t>
  </si>
  <si>
    <t>Přesun stavebních kapacit</t>
  </si>
  <si>
    <t>24</t>
  </si>
  <si>
    <t>081002000</t>
  </si>
  <si>
    <t>Doprava zaměstnanců</t>
  </si>
  <si>
    <t>cesta</t>
  </si>
  <si>
    <t>-2001865852</t>
  </si>
  <si>
    <t>https://podminky.urs.cz/item/CS_URS_2023_01/081002000</t>
  </si>
  <si>
    <t>25</t>
  </si>
  <si>
    <t>082002000</t>
  </si>
  <si>
    <t>Stravné, nocležné</t>
  </si>
  <si>
    <t>den</t>
  </si>
  <si>
    <t>947448101</t>
  </si>
  <si>
    <t>https://podminky.urs.cz/item/CS_URS_2023_01/082002000</t>
  </si>
  <si>
    <t>SO01 - Budova T</t>
  </si>
  <si>
    <t>HSV - Práce a dodávky HSV</t>
  </si>
  <si>
    <t xml:space="preserve">    9 - Ostatní konstrukce a práce, bourání</t>
  </si>
  <si>
    <t xml:space="preserve">    FVD1 - Technologie FVE</t>
  </si>
  <si>
    <t xml:space="preserve">    FVD2 - Kabeláž DC</t>
  </si>
  <si>
    <t xml:space="preserve">      741 - Elektroinstalace - silnoproud</t>
  </si>
  <si>
    <t xml:space="preserve">      763 - Konstrukce suché výstavby</t>
  </si>
  <si>
    <t xml:space="preserve">      767 - Konstrukce zámečnické</t>
  </si>
  <si>
    <t xml:space="preserve">      783 - Dokončovací práce - nátěry</t>
  </si>
  <si>
    <t xml:space="preserve">      784 - Dokončovací práce - malby a tapety</t>
  </si>
  <si>
    <t xml:space="preserve">    FVD3 - Kabeláž AC</t>
  </si>
  <si>
    <t xml:space="preserve">    FVD4 - Úprava stávajícího hromosvodu</t>
  </si>
  <si>
    <t xml:space="preserve">    FVD5 - Vyvedení výkonu FVE do rozvodny</t>
  </si>
  <si>
    <t xml:space="preserve">    FVD6 - Ostatní materiál</t>
  </si>
  <si>
    <t xml:space="preserve">    FVD7 - Služby</t>
  </si>
  <si>
    <t xml:space="preserve">    VRN3 - Zařízení staveniště</t>
  </si>
  <si>
    <t xml:space="preserve">    VRN9 - Ostatní náklady</t>
  </si>
  <si>
    <t>HSV</t>
  </si>
  <si>
    <t>Práce a dodávky HSV</t>
  </si>
  <si>
    <t>Ostatní konstrukce a práce, bourání</t>
  </si>
  <si>
    <t>977151118</t>
  </si>
  <si>
    <t>Jádrové vrty diamantovými korunkami do stavebních materiálů (železobetonu, betonu, cihel, obkladů, dlažeb, kamene) průměru přes 90 do 100 mm</t>
  </si>
  <si>
    <t>1081072400</t>
  </si>
  <si>
    <t>https://podminky.urs.cz/item/CS_URS_2023_01/977151118</t>
  </si>
  <si>
    <t>FVD1</t>
  </si>
  <si>
    <t>Technologie FVE</t>
  </si>
  <si>
    <t>741711001</t>
  </si>
  <si>
    <t>Montáž nosné konstrukce fotovoltaických panelů umístěné na šikmé střeše kotvené přes střešní krytinu do nosné konstrukce</t>
  </si>
  <si>
    <t>-1051054107</t>
  </si>
  <si>
    <t>https://podminky.urs.cz/item/CS_URS_2023_01/741711001</t>
  </si>
  <si>
    <t>42412401</t>
  </si>
  <si>
    <t>konstrukce nosná háková pro fotovoltaický panel na šikmé střechy s taškovou střešní krytinou pro vertikálně orientovaný panel, set pro 1 panel</t>
  </si>
  <si>
    <t>-1784776370</t>
  </si>
  <si>
    <t>741721201</t>
  </si>
  <si>
    <t>Montáž fotovoltaických panelů výkonu přes 300 Wp, umístěných na šikmé střeše krystalických</t>
  </si>
  <si>
    <t>-134216094</t>
  </si>
  <si>
    <t>https://podminky.urs.cz/item/CS_URS_2023_01/741721201</t>
  </si>
  <si>
    <t>35001006R</t>
  </si>
  <si>
    <t>panel fotovoltaický monokrystalický, výkon 460Wp, rozměr 1038x2094x35mm</t>
  </si>
  <si>
    <t>-481419409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</si>
  <si>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</si>
  <si>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</si>
  <si>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-312809171</t>
  </si>
  <si>
    <t>https://podminky.urs.cz/item/CS_URS_2023_01/741730018</t>
  </si>
  <si>
    <t>35673004R</t>
  </si>
  <si>
    <t>měnič fotovoltaický třífázový beztransformátorový maximální vstupní výkon 30000W, maximální výstupní výkon 30000W</t>
  </si>
  <si>
    <t>-1095527809</t>
  </si>
  <si>
    <t>741761002</t>
  </si>
  <si>
    <t>Montáž monitorovacího zařízení fotovoltaických systémů hlavní jednotky přes 1 do 6 střídačů</t>
  </si>
  <si>
    <t>-134896006</t>
  </si>
  <si>
    <t>https://podminky.urs.cz/item/CS_URS_2023_01/741761002</t>
  </si>
  <si>
    <t>40561082</t>
  </si>
  <si>
    <t>hlavní jednotka monitoringu až pro 6 střídačů, pro menší instalace, lze připojit kromě střídače nebo elektroměru i senzory a zařízení na výstupu</t>
  </si>
  <si>
    <t>-1821857275</t>
  </si>
  <si>
    <t>40561086</t>
  </si>
  <si>
    <t>rozšířující modul monitoringu pro řízení výkonu elektrárny</t>
  </si>
  <si>
    <t>294032001</t>
  </si>
  <si>
    <t>741732063</t>
  </si>
  <si>
    <t>Montáž stejnosměrného měniče napětí DC/DC fotovoltaických systémů výkonového optimizéru, výstupní výkon přes 650 W</t>
  </si>
  <si>
    <t>1980626808</t>
  </si>
  <si>
    <t>https://podminky.urs.cz/item/CS_URS_2023_01/741732063</t>
  </si>
  <si>
    <t>35671256</t>
  </si>
  <si>
    <t>optimizér přídavný na panel jemnovitý DC výkon 700W</t>
  </si>
  <si>
    <t>-2092694554</t>
  </si>
  <si>
    <t>35671257R</t>
  </si>
  <si>
    <t>optimizér přídavný na panel jemnovitý DC výkon 850W</t>
  </si>
  <si>
    <t>523030488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</si>
  <si>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</si>
  <si>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</si>
  <si>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419755696</t>
  </si>
  <si>
    <t>https://podminky.urs.cz/item/CS_URS_2023_01/765125011</t>
  </si>
  <si>
    <t>59244057</t>
  </si>
  <si>
    <t>taška betonová větrací velmi hladká s povrchovou úpravou se zvýšenou ochranou</t>
  </si>
  <si>
    <t>2079450200</t>
  </si>
  <si>
    <t>Poznámka k položce:_x000d_
Spotřeba: 10 kus/m2</t>
  </si>
  <si>
    <t>VV</t>
  </si>
  <si>
    <t>24*1,03 'Přepočtené koeficientem množství</t>
  </si>
  <si>
    <t>765125402</t>
  </si>
  <si>
    <t>Montáž střešních doplňků krytiny betonové protisněhové zábrany držáku (mříže sněholamu, kulatiny)</t>
  </si>
  <si>
    <t>1157547919</t>
  </si>
  <si>
    <t>https://podminky.urs.cz/item/CS_URS_2023_01/765125402</t>
  </si>
  <si>
    <t>59660033</t>
  </si>
  <si>
    <t>komplet protisněhový (4x držák mříže, sněhová mříž d 3000mm, 2x spojka mříže)</t>
  </si>
  <si>
    <t>sada</t>
  </si>
  <si>
    <t>210654072</t>
  </si>
  <si>
    <t>60*0,33 'Přepočtené koeficientem množství</t>
  </si>
  <si>
    <t>998741104</t>
  </si>
  <si>
    <t>Přesun hmot pro silnoproud stanovený z hmotnosti přesunovaného materiálu vodorovná dopravní vzdálenost do 50 m v objektech výšky přes 24 do 36 m</t>
  </si>
  <si>
    <t>t</t>
  </si>
  <si>
    <t>-1812362379</t>
  </si>
  <si>
    <t>https://podminky.urs.cz/item/CS_URS_2023_01/998741104</t>
  </si>
  <si>
    <t>FVD2</t>
  </si>
  <si>
    <t>Kabeláž DC</t>
  </si>
  <si>
    <t>741110042</t>
  </si>
  <si>
    <t>Montáž trubek elektroinstalačních s nasunutím nebo našroubováním do krabic plastových ohebných, uložených pevně, vnější Ø přes 23 do 35 mm</t>
  </si>
  <si>
    <t>-514572698</t>
  </si>
  <si>
    <t>https://podminky.urs.cz/item/CS_URS_2023_01/741110042</t>
  </si>
  <si>
    <t>34571800</t>
  </si>
  <si>
    <t>chránička optického kabelu HDPE jednoplášťová bezhalogenová D 25/20mm</t>
  </si>
  <si>
    <t>1974993033</t>
  </si>
  <si>
    <t>34572000</t>
  </si>
  <si>
    <t>příchytka distanční z PH k upevňování kabelů, 30x39x40mm, D 13-26mm</t>
  </si>
  <si>
    <t>585004126</t>
  </si>
  <si>
    <t>741120224</t>
  </si>
  <si>
    <t>Montáž fotovoltaických kabelů bez ukončení, uložených volně, průměru přes 4 do 6 mm</t>
  </si>
  <si>
    <t>-516558804</t>
  </si>
  <si>
    <t>https://podminky.urs.cz/item/CS_URS_2023_01/741120224</t>
  </si>
  <si>
    <t>34111851</t>
  </si>
  <si>
    <t>kabel fotovoltaický černý nebo červený průměr 6mm</t>
  </si>
  <si>
    <t>-1655275710</t>
  </si>
  <si>
    <t>"černý" 1800</t>
  </si>
  <si>
    <t>"červený" 1800</t>
  </si>
  <si>
    <t>Součet</t>
  </si>
  <si>
    <t>741130420</t>
  </si>
  <si>
    <t>Montáž fotovoltaických kabelů nalisování konektoru na fotovoltaický kabel</t>
  </si>
  <si>
    <t>153292020</t>
  </si>
  <si>
    <t>https://podminky.urs.cz/item/CS_URS_2023_01/741130420</t>
  </si>
  <si>
    <t>34111853</t>
  </si>
  <si>
    <t>konektor kabelový pár (samec-samice) pro fotovoltaiku</t>
  </si>
  <si>
    <t>-2070764457</t>
  </si>
  <si>
    <t>26</t>
  </si>
  <si>
    <t>34111807</t>
  </si>
  <si>
    <t>kabel fotovoltaický 6 mm² s předem smontovanými zástrčkovými a zásuvkovými konektory MC4 délky 1m</t>
  </si>
  <si>
    <t>542812652</t>
  </si>
  <si>
    <t>27</t>
  </si>
  <si>
    <t>741732004</t>
  </si>
  <si>
    <t>Montáž stejnosměrného boxu DC pro 2 stringy fotovoltaického systému</t>
  </si>
  <si>
    <t>-461536434</t>
  </si>
  <si>
    <t>28</t>
  </si>
  <si>
    <t>DC-BOX-2</t>
  </si>
  <si>
    <t>Rozvaděč DC - 2 stringy LPZ0/1</t>
  </si>
  <si>
    <t>1296847609</t>
  </si>
  <si>
    <t xml:space="preserve">Poznámka k položce:_x000d_
Konektor MC4 vestavný, Male	kus	4,000_x000d_
Konektor MC4 vestavný, Female	kus	4,000_x000d_
Skříňka Combiester 270 x 180 x 171	kus	1,000_x000d_
Svodič přepětí T1+T2 (1100V DC) pro fotovoltaické systémy	kus	2,000_x000d_
Svorka 6mm2	kus	2,000_x000d_
bočnice	kus	1,000_x000d_
koncová svěrka	kus	5,000_x000d_
Solární kabel 6mm - černý FACAB SolarPlus H1Z2Z2-K 01X6 1kV BLACK	kus	4,000_x000d_
Solární kabel 6mm - červený FACAB SolarPlus H1Z2Z2-K 01X6 1 kV RED	kus	4,000_x000d_
Plastová vývodka s maticí	kus	1,000_x000d_
Výroba rozvaděče	kus	1,000_x000d_
</t>
  </si>
  <si>
    <t>29</t>
  </si>
  <si>
    <t>DC-BOX-4</t>
  </si>
  <si>
    <t>Rozvaděč DC - 4 stringy + transmitter</t>
  </si>
  <si>
    <t>586103108</t>
  </si>
  <si>
    <t xml:space="preserve">Poznámka k položce:_x000d_
Konektor MC4 vestavný, Male	kus	8,000_x000d_
Konektor MC4 vestavný, Female	kus	8,000_x000d_
Rozvodnice nástěnná 3řadá, 3x 12 modulů, krytí IP65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Svorka 6mm2	kus	0,000_x000d_
bočnice	kus	0,000_x000d_
koncová svěrka	kus	0,000_x000d_
PE můstek	kus	1,000_x000d_
Solární kabel 6mm - černý FACAB SolarPlus H1Z2Z2-K 01X6 1kV BLACK	kus	8,000_x000d_
Solární kabel 6mm - červený FACAB SolarPlus H1Z2Z2-K 01X6 1 kV RED	kus	8,000_x000d_
Plastová vývodka s maticí	kus	2,000_x000d_
Výroba rozvaděče	kus	1,000_x000d_
</t>
  </si>
  <si>
    <t>30</t>
  </si>
  <si>
    <t>741910413</t>
  </si>
  <si>
    <t>Montáž žlabů bez stojiny a výložníků kovových s podpěrkami a příslušenstvím bez víka, šířky do 125 mm</t>
  </si>
  <si>
    <t>-1705978745</t>
  </si>
  <si>
    <t>https://podminky.urs.cz/item/CS_URS_2023_01/741910413</t>
  </si>
  <si>
    <t>31</t>
  </si>
  <si>
    <t>34575492</t>
  </si>
  <si>
    <t>žlab kabelový pozinkovaný 2m/ks 50X125</t>
  </si>
  <si>
    <t>-885592488</t>
  </si>
  <si>
    <t>34575546</t>
  </si>
  <si>
    <t>spojka pozinkovaná žlabu kabelového v 50mm</t>
  </si>
  <si>
    <t>-1698434584</t>
  </si>
  <si>
    <t>33</t>
  </si>
  <si>
    <t>34575377</t>
  </si>
  <si>
    <t>výložník žlabu/lávky kabelové ocelové děrované ŽZ protipožární P-90R šířky 150mm</t>
  </si>
  <si>
    <t>371400138</t>
  </si>
  <si>
    <t>34</t>
  </si>
  <si>
    <t>34575534</t>
  </si>
  <si>
    <t>tvarovka T-kus pozinkovaný 50X125</t>
  </si>
  <si>
    <t>223419624</t>
  </si>
  <si>
    <t>35</t>
  </si>
  <si>
    <t>34575505</t>
  </si>
  <si>
    <t>víko pro T-kus pozinkované 125mm</t>
  </si>
  <si>
    <t>881472064</t>
  </si>
  <si>
    <t>36</t>
  </si>
  <si>
    <t>35442044</t>
  </si>
  <si>
    <t>svorka uzemnění bez pásky nerez</t>
  </si>
  <si>
    <t>1273202837</t>
  </si>
  <si>
    <t>37</t>
  </si>
  <si>
    <t>741910421</t>
  </si>
  <si>
    <t>Montáž žlabů bez stojiny a výložníků kovových s podpěrkami a příslušenstvím uzavření víkem</t>
  </si>
  <si>
    <t>-140195507</t>
  </si>
  <si>
    <t>https://podminky.urs.cz/item/CS_URS_2023_01/741910421</t>
  </si>
  <si>
    <t>38</t>
  </si>
  <si>
    <t>34575003</t>
  </si>
  <si>
    <t>víko žlabu pozinkované 2m/ks š 125mm</t>
  </si>
  <si>
    <t>745439054</t>
  </si>
  <si>
    <t>39</t>
  </si>
  <si>
    <t>741920341</t>
  </si>
  <si>
    <t>Protipožární ucpávky svazků kabelů prostup stěnou tloušťky 100 mm manžetou, požární odolnost EI 90 při 85% zaplnění prostupu kabely průměr prostupu 108 mm</t>
  </si>
  <si>
    <t>-854405801</t>
  </si>
  <si>
    <t>https://podminky.urs.cz/item/CS_URS_2023_01/741920341</t>
  </si>
  <si>
    <t>40</t>
  </si>
  <si>
    <t>1755122122</t>
  </si>
  <si>
    <t>763</t>
  </si>
  <si>
    <t>Konstrukce suché výstavby</t>
  </si>
  <si>
    <t>41</t>
  </si>
  <si>
    <t>763113355</t>
  </si>
  <si>
    <t>Příčka instalační ze sádrokartonových desek s nosnou konstrukcí ze zdvojených ocelových profilů UW, CW s mezerou, CW profily navzájem spojeny páskem sádry dvojitě opláštěná deskami vysokopevnostními protipožárními impregnovanými DFRIH2 tl. 2 x 12,5 mm s izolací, EI 90, Rw do 62 dB, příčka tl. 255 - 750 mm, profil 100</t>
  </si>
  <si>
    <t>m2</t>
  </si>
  <si>
    <t>781578299</t>
  </si>
  <si>
    <t>https://podminky.urs.cz/item/CS_URS_2023_01/763113355</t>
  </si>
  <si>
    <t>767</t>
  </si>
  <si>
    <t>Konstrukce zámečnické</t>
  </si>
  <si>
    <t>42</t>
  </si>
  <si>
    <t>767881135</t>
  </si>
  <si>
    <t>Montáž záchytného systému proti pádu bodů samostatných nebo v systému s poddajným kotvícím vedením volně ložené zátěžové kotvící body</t>
  </si>
  <si>
    <t>-1348459689</t>
  </si>
  <si>
    <t>https://podminky.urs.cz/item/CS_URS_2023_01/767881135</t>
  </si>
  <si>
    <t>43</t>
  </si>
  <si>
    <t>70921405</t>
  </si>
  <si>
    <t>kotvicí bod určený speciálně ke kotvení na konstrukce pro solární panely</t>
  </si>
  <si>
    <t>-1397752804</t>
  </si>
  <si>
    <t>783</t>
  </si>
  <si>
    <t>Dokončovací práce - nátěry</t>
  </si>
  <si>
    <t>44</t>
  </si>
  <si>
    <t>783801201</t>
  </si>
  <si>
    <t>Příprava podkladu omítek před provedením nátěru obroušení</t>
  </si>
  <si>
    <t>-2111034897</t>
  </si>
  <si>
    <t>https://podminky.urs.cz/item/CS_URS_2023_01/783801201</t>
  </si>
  <si>
    <t>45</t>
  </si>
  <si>
    <t>783801403</t>
  </si>
  <si>
    <t>Příprava podkladu omítek před provedením nátěru oprášení</t>
  </si>
  <si>
    <t>-1662788412</t>
  </si>
  <si>
    <t>https://podminky.urs.cz/item/CS_URS_2023_01/783801403</t>
  </si>
  <si>
    <t>46</t>
  </si>
  <si>
    <t>783813131</t>
  </si>
  <si>
    <t>Penetrační nátěr omítek hladkých omítek hladkých, zrnitých tenkovrstvých nebo štukových stupně členitosti 1 a 2 syntetický</t>
  </si>
  <si>
    <t>767212598</t>
  </si>
  <si>
    <t>https://podminky.urs.cz/item/CS_URS_2023_01/783813131</t>
  </si>
  <si>
    <t>47</t>
  </si>
  <si>
    <t>783817421</t>
  </si>
  <si>
    <t>Krycí (ochranný ) nátěr omítek dvojnásobný hladkých omítek hladkých, zrnitých tenkovrstvých nebo štukových stupně členitosti 1 a 2 syntetický</t>
  </si>
  <si>
    <t>1332061474</t>
  </si>
  <si>
    <t>https://podminky.urs.cz/item/CS_URS_2023_01/783817421</t>
  </si>
  <si>
    <t>784</t>
  </si>
  <si>
    <t>Dokončovací práce - malby a tapety</t>
  </si>
  <si>
    <t>48</t>
  </si>
  <si>
    <t>784211103</t>
  </si>
  <si>
    <t>Malby z malířských směsí oděruvzdorných za mokra dvojnásobné, bílé za mokra oděruvzdorné výborně v místnostech výšky přes 3,80 do 5,00 m</t>
  </si>
  <si>
    <t>-773799751</t>
  </si>
  <si>
    <t>https://podminky.urs.cz/item/CS_URS_2023_01/784211103</t>
  </si>
  <si>
    <t>FVD3</t>
  </si>
  <si>
    <t>Kabeláž AC</t>
  </si>
  <si>
    <t>49</t>
  </si>
  <si>
    <t>741112132</t>
  </si>
  <si>
    <t>Montáž krabic elektroinstalačních bez napojení na trubky a lišty, demontáže a montáže víčka a přístroje rozvodek se zapojením vodičů na svorkovnici nástěnných kovových čtyřhranných, vel. 120x120 mm</t>
  </si>
  <si>
    <t>-1032032181</t>
  </si>
  <si>
    <t>https://podminky.urs.cz/item/CS_URS_2023_01/741112132</t>
  </si>
  <si>
    <t>50</t>
  </si>
  <si>
    <t>M001</t>
  </si>
  <si>
    <t>Krabice se svorkou MET</t>
  </si>
  <si>
    <t>2093190820</t>
  </si>
  <si>
    <t>51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</si>
  <si>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</si>
  <si>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</si>
  <si>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2037285193</t>
  </si>
  <si>
    <t>https://podminky.urs.cz/item/CS_URS_2023_01/741120301</t>
  </si>
  <si>
    <t>52</t>
  </si>
  <si>
    <t>34141029</t>
  </si>
  <si>
    <t>vodič propojovací flexibilní jádro Cu lanované izolace PVC 450/750V (H07V-K) 1x16mm2</t>
  </si>
  <si>
    <t>-1221457666</t>
  </si>
  <si>
    <t>Poznámka k položce:_x000d_
H07V-K CYA, průměr vodiče 8,1mm</t>
  </si>
  <si>
    <t>360*1,15 'Přepočtené koeficientem množství</t>
  </si>
  <si>
    <t>53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</si>
  <si>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</si>
  <si>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</si>
  <si>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-2033796705</t>
  </si>
  <si>
    <t>https://podminky.urs.cz/item/CS_URS_2023_01/741120303</t>
  </si>
  <si>
    <t>54</t>
  </si>
  <si>
    <t>34141031</t>
  </si>
  <si>
    <t>vodič propojovací flexibilní jádro Cu lanované izolace PVC 450/750V (H07V-K) 1x35mm2</t>
  </si>
  <si>
    <t>1004141603</t>
  </si>
  <si>
    <t>Poznámka k položce:_x000d_
H07V-K CYA, průměr vodiče 11,7mm</t>
  </si>
  <si>
    <t>75*1,15 'Přepočtené koeficientem množství</t>
  </si>
  <si>
    <t>55</t>
  </si>
  <si>
    <t>741122211</t>
  </si>
  <si>
    <t>Montáž kabelů měděných bez ukončení uložených volně nebo v liště plných kulatých (např. CYKY) počtu a průřezu žil 3x1,5 až 6 mm2</t>
  </si>
  <si>
    <t>-1911748937</t>
  </si>
  <si>
    <t>https://podminky.urs.cz/item/CS_URS_2023_01/741122211</t>
  </si>
  <si>
    <t>56</t>
  </si>
  <si>
    <t>34111036</t>
  </si>
  <si>
    <t>kabel instalační jádro Cu plné izolace PVC plášť PVC 450/750V (CYKY) 3x2,5mm2</t>
  </si>
  <si>
    <t>252861908</t>
  </si>
  <si>
    <t>Poznámka k položce:_x000d_
CYKY, průměr kabelu 9,5mm</t>
  </si>
  <si>
    <t>12*1,15 'Přepočtené koeficientem množství</t>
  </si>
  <si>
    <t>57</t>
  </si>
  <si>
    <t>741122226</t>
  </si>
  <si>
    <t>Montáž kabelů měděných bez ukončení uložených volně nebo v liště plných kulatých (např. CYKY) počtu a průřezu žil 3x50+35 až 95+50 mm2</t>
  </si>
  <si>
    <t>907979364</t>
  </si>
  <si>
    <t>https://podminky.urs.cz/item/CS_URS_2023_01/741122226</t>
  </si>
  <si>
    <t>58</t>
  </si>
  <si>
    <t>34111594</t>
  </si>
  <si>
    <t>kabel silový oheň retardující bezhalogenový s funkčností při požáru 180min a P60-R reakce na oheň B2cas1d1a1 jádro Cu 0,6/1kV (1-CSKH-V) 5x95mm2</t>
  </si>
  <si>
    <t>41720776</t>
  </si>
  <si>
    <t>Poznámka k položce:_x000d_
1-CSKH-V P60-R B2cas1d1a1, průměr kabelu 47,2mm</t>
  </si>
  <si>
    <t>59</t>
  </si>
  <si>
    <t>741122234</t>
  </si>
  <si>
    <t>Montáž kabelů měděných bez ukončení uložených volně nebo v liště plných kulatých (např. CYKY) počtu a průřezu žil 5x16 mm2</t>
  </si>
  <si>
    <t>-1353648078</t>
  </si>
  <si>
    <t>https://podminky.urs.cz/item/CS_URS_2023_01/741122234</t>
  </si>
  <si>
    <t>60</t>
  </si>
  <si>
    <t>34113035</t>
  </si>
  <si>
    <t>kabel instalační jádro Cu plné izolace PVC plášť PVC 450/750V (CYKY) 5x16mm2</t>
  </si>
  <si>
    <t>-704523940</t>
  </si>
  <si>
    <t>Poznámka k položce:_x000d_
CYKY, průměr kabelu 20,4mm</t>
  </si>
  <si>
    <t>18*1,15 'Přepočtené koeficientem množství</t>
  </si>
  <si>
    <t>61</t>
  </si>
  <si>
    <t>741130005</t>
  </si>
  <si>
    <t>Ukončení vodičů izolovaných s označením a zapojením v rozváděči nebo na přístroji, průřezu žíly do 10 mm2</t>
  </si>
  <si>
    <t>320215333</t>
  </si>
  <si>
    <t>https://podminky.urs.cz/item/CS_URS_2023_01/741130005</t>
  </si>
  <si>
    <t>62</t>
  </si>
  <si>
    <t>741130006</t>
  </si>
  <si>
    <t>Ukončení vodičů izolovaných s označením a zapojením v rozváděči nebo na přístroji, průřezu žíly do 16 mm2</t>
  </si>
  <si>
    <t>1870457742</t>
  </si>
  <si>
    <t>https://podminky.urs.cz/item/CS_URS_2023_01/741130006</t>
  </si>
  <si>
    <t>63</t>
  </si>
  <si>
    <t>741130008</t>
  </si>
  <si>
    <t>Ukončení vodičů izolovaných s označením a zapojením v rozváděči nebo na přístroji, průřezu žíly do 35 mm2</t>
  </si>
  <si>
    <t>-1178840224</t>
  </si>
  <si>
    <t>https://podminky.urs.cz/item/CS_URS_2023_01/741130008</t>
  </si>
  <si>
    <t>64</t>
  </si>
  <si>
    <t>741130013</t>
  </si>
  <si>
    <t>Ukončení vodičů izolovaných s označením a zapojením v rozváděči nebo na přístroji, průřezu žíly do 95 mm2</t>
  </si>
  <si>
    <t>-898530277</t>
  </si>
  <si>
    <t>https://podminky.urs.cz/item/CS_URS_2023_01/741130013</t>
  </si>
  <si>
    <t>65</t>
  </si>
  <si>
    <t>741210106</t>
  </si>
  <si>
    <t>Montáž rozváděčů litinových, hliníkových nebo plastových bez zapojení vodičů sestavy hmotnosti do 1000 kg</t>
  </si>
  <si>
    <t>1442846770</t>
  </si>
  <si>
    <t>https://podminky.urs.cz/item/CS_URS_2023_01/741210106</t>
  </si>
  <si>
    <t>66</t>
  </si>
  <si>
    <t>M002</t>
  </si>
  <si>
    <t>Rozvaděč AC 200A pro 3 měniče 30kw, podr.specifikace viz. projektová dokumentace</t>
  </si>
  <si>
    <t>2003435839</t>
  </si>
  <si>
    <t xml:space="preserve"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2,5-4	kus	6,000_x000d_
Koncová svorka	kus	12,000_x000d_
Distribuční blok 250A - 90-2x35,5x16,4x10	kus	1,000_x000d_
Výroba rozvaděče	kus	1,000_x000d_
</t>
  </si>
  <si>
    <t>67</t>
  </si>
  <si>
    <t>741313082</t>
  </si>
  <si>
    <t>Montáž zásuvek domovních se zapojením vodičů šroubové připojení venkovní nebo mokré, provedení 2P + PE</t>
  </si>
  <si>
    <t>-133479768</t>
  </si>
  <si>
    <t>https://podminky.urs.cz/item/CS_URS_2023_01/741313082</t>
  </si>
  <si>
    <t>68</t>
  </si>
  <si>
    <t>34555229</t>
  </si>
  <si>
    <t>zásuvka nástěnná jednonásobná s víčkem, IP44, šroubové svorky</t>
  </si>
  <si>
    <t>1077511775</t>
  </si>
  <si>
    <t>69</t>
  </si>
  <si>
    <t>1923847425</t>
  </si>
  <si>
    <t>70</t>
  </si>
  <si>
    <t>35671244</t>
  </si>
  <si>
    <t>kabel UTP pro venkovní rozvod RS-485 a ethernetu</t>
  </si>
  <si>
    <t>-327433822</t>
  </si>
  <si>
    <t>300*1,05 'Přepočtené koeficientem množství</t>
  </si>
  <si>
    <t>71</t>
  </si>
  <si>
    <t>741910412</t>
  </si>
  <si>
    <t>Montáž žlabů bez stojiny a výložníků kovových s podpěrkami a příslušenstvím bez víka, šířky do 100 mm</t>
  </si>
  <si>
    <t>1573361783</t>
  </si>
  <si>
    <t>https://podminky.urs.cz/item/CS_URS_2023_01/741910412</t>
  </si>
  <si>
    <t>72</t>
  </si>
  <si>
    <t>10.936.668</t>
  </si>
  <si>
    <t>MERKUR Žlab 100/100-G M2 žárový zinek, délka 2m</t>
  </si>
  <si>
    <t>649525960</t>
  </si>
  <si>
    <t xml:space="preserve">Poznámka k položce:_x000d_
Drátěné kabelové žlaby MERKUR 2 jsou určeny pro montáž kabelové trasy silnoproudých světelných a motorických rozvodů, slaboproudů, m ěření a regulace a rozvodu jiných médií.  Žlaby jsou vyrobeny z ocelového drátu v povrchové úpravě žárový zinek.  Výh</t>
  </si>
  <si>
    <t>73</t>
  </si>
  <si>
    <t>10.883.249</t>
  </si>
  <si>
    <t>MERKUR Spojka SZM 1 M2 žárový zinek, A2</t>
  </si>
  <si>
    <t>1837996052</t>
  </si>
  <si>
    <t>Poznámka k položce:_x000d_
Spojka SZM 1 je základní spojka systému MERKUR 2. Používá se prospojování žlabů kabelové trasy. Sada spojky se skládá z těla spojky (příložky typu A), vratového šroubu M6x12 a matice límcové M6. Komponenty na obrázku jsou součástí balení. Balení 10x10ks.</t>
  </si>
  <si>
    <t>74</t>
  </si>
  <si>
    <t>10.936.675</t>
  </si>
  <si>
    <t>ARKYS Nosník NPZM 250 ŽZ</t>
  </si>
  <si>
    <t>1203816330</t>
  </si>
  <si>
    <t xml:space="preserve">Poznámka k položce:_x000d_
Nosníky řady NPZM se používají jako nástěnné nosné prvky pro montáž kabelové trasy a svoji největší technickou výhodu mají především  v možnosti rychlé a snadné instalaci kotvících prvků. V případě použití těchto nosníků v prostorové instalaci trasy</t>
  </si>
  <si>
    <t>75</t>
  </si>
  <si>
    <t>-1011562819</t>
  </si>
  <si>
    <t>76</t>
  </si>
  <si>
    <t>741910502</t>
  </si>
  <si>
    <t>Montáž kovových nosných a doplňkových konstrukcí se zhotovením pro rozvodny z profilů ocelových tenkostěnných</t>
  </si>
  <si>
    <t>kg</t>
  </si>
  <si>
    <t>510592814</t>
  </si>
  <si>
    <t>https://podminky.urs.cz/item/CS_URS_2023_01/741910502</t>
  </si>
  <si>
    <t>77</t>
  </si>
  <si>
    <t>M003</t>
  </si>
  <si>
    <t>Samostatně stojící konstrukce pro uchycení měničů a rozvaděčů - žárový zinek</t>
  </si>
  <si>
    <t>1640167921</t>
  </si>
  <si>
    <t>78</t>
  </si>
  <si>
    <t>M004</t>
  </si>
  <si>
    <t>Kotevní materiál ke skříním a rozvaděčům</t>
  </si>
  <si>
    <t>1717645289</t>
  </si>
  <si>
    <t>79</t>
  </si>
  <si>
    <t>742330001</t>
  </si>
  <si>
    <t>Montáž strukturované kabeláže rozvaděče nástěnného</t>
  </si>
  <si>
    <t>96475096</t>
  </si>
  <si>
    <t>https://podminky.urs.cz/item/CS_URS_2023_01/742330001</t>
  </si>
  <si>
    <t>80</t>
  </si>
  <si>
    <t>35712002</t>
  </si>
  <si>
    <t>rozvaděč nástěnný jednodílný 19" celoskleněné dveře 9U/400mm</t>
  </si>
  <si>
    <t>697663314</t>
  </si>
  <si>
    <t>81</t>
  </si>
  <si>
    <t>742330012</t>
  </si>
  <si>
    <t>Montáž strukturované kabeláže zařízení do rozvaděče switche, UPS, DVR, server bez nastavení</t>
  </si>
  <si>
    <t>1987887943</t>
  </si>
  <si>
    <t>https://podminky.urs.cz/item/CS_URS_2023_01/742330012</t>
  </si>
  <si>
    <t>82</t>
  </si>
  <si>
    <t>35712095</t>
  </si>
  <si>
    <t>switch 24 portů 10/100Mbps (24x PoE, 2x bez PoE) 8,8Gbps 230W</t>
  </si>
  <si>
    <t>-121313097</t>
  </si>
  <si>
    <t>83</t>
  </si>
  <si>
    <t>742330021</t>
  </si>
  <si>
    <t>Montáž strukturované kabeláže příslušenství a ostatní práce k rozvaděčům police</t>
  </si>
  <si>
    <t>2118651902</t>
  </si>
  <si>
    <t>https://podminky.urs.cz/item/CS_URS_2023_01/742330021</t>
  </si>
  <si>
    <t>84</t>
  </si>
  <si>
    <t>35712068</t>
  </si>
  <si>
    <t>police rozvaděče 19" perforovaná 1U/350mm nosnost 40kg</t>
  </si>
  <si>
    <t>15835050</t>
  </si>
  <si>
    <t>85</t>
  </si>
  <si>
    <t>742330022</t>
  </si>
  <si>
    <t>Montáž strukturované kabeláže příslušenství a ostatní práce k rozvaděčům napájecího panelu</t>
  </si>
  <si>
    <t>2043966877</t>
  </si>
  <si>
    <t>https://podminky.urs.cz/item/CS_URS_2023_01/742330022</t>
  </si>
  <si>
    <t>86</t>
  </si>
  <si>
    <t>35712106</t>
  </si>
  <si>
    <t>panel rozvodný 19" 8x zásuvka dle ČSN max 16A kabel 3x1,5mm 2m</t>
  </si>
  <si>
    <t>-997912275</t>
  </si>
  <si>
    <t>87</t>
  </si>
  <si>
    <t>742330023</t>
  </si>
  <si>
    <t>Montáž strukturované kabeláže příslušenství a ostatní práce k rozvaděčům vyvazovacíhoho panelu 1U</t>
  </si>
  <si>
    <t>-595565276</t>
  </si>
  <si>
    <t>https://podminky.urs.cz/item/CS_URS_2023_01/742330023</t>
  </si>
  <si>
    <t>88</t>
  </si>
  <si>
    <t>37451145</t>
  </si>
  <si>
    <t>panel vyvazovací 5x plastové oko s průchody 1U 19"</t>
  </si>
  <si>
    <t>264108754</t>
  </si>
  <si>
    <t>89</t>
  </si>
  <si>
    <t>742330024</t>
  </si>
  <si>
    <t>Montáž strukturované kabeláže příslušenství a ostatní práce k rozvaděčům patch panelu 24 portů</t>
  </si>
  <si>
    <t>1226114369</t>
  </si>
  <si>
    <t>https://podminky.urs.cz/item/CS_URS_2023_01/742330024</t>
  </si>
  <si>
    <t>90</t>
  </si>
  <si>
    <t>37451100</t>
  </si>
  <si>
    <t>patch panel Cat5E PCB 1U 24 portů 19" l UTP</t>
  </si>
  <si>
    <t>935566960</t>
  </si>
  <si>
    <t>91</t>
  </si>
  <si>
    <t>742330052</t>
  </si>
  <si>
    <t>Montáž strukturované kabeláže zásuvek datových popis portů patchpanelu</t>
  </si>
  <si>
    <t>1838507020</t>
  </si>
  <si>
    <t>https://podminky.urs.cz/item/CS_URS_2023_01/742330052</t>
  </si>
  <si>
    <t>92</t>
  </si>
  <si>
    <t>742330101</t>
  </si>
  <si>
    <t>Montáž strukturované kabeláže měření segmentu metalického s vyhotovením protokolu</t>
  </si>
  <si>
    <t>1247506188</t>
  </si>
  <si>
    <t>https://podminky.urs.cz/item/CS_URS_2023_01/742330101</t>
  </si>
  <si>
    <t>93</t>
  </si>
  <si>
    <t>189391005</t>
  </si>
  <si>
    <t>FVD4</t>
  </si>
  <si>
    <t>Úprava stávajícího hromosvodu</t>
  </si>
  <si>
    <t>94</t>
  </si>
  <si>
    <t>741110041</t>
  </si>
  <si>
    <t>Montáž trubek elektroinstalačních s nasunutím nebo našroubováním do krabic plastových ohebných, uložených pevně, vnější Ø přes 11 do 23 mm</t>
  </si>
  <si>
    <t>-1368866223</t>
  </si>
  <si>
    <t>https://podminky.urs.cz/item/CS_URS_2023_01/741110041</t>
  </si>
  <si>
    <t>95</t>
  </si>
  <si>
    <t>M009</t>
  </si>
  <si>
    <t>trubka ohebná UV odolná např. FFKu-EM-F-UV 20 750N Highspeed černá</t>
  </si>
  <si>
    <t>-1387095741</t>
  </si>
  <si>
    <t>96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</si>
  <si>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</si>
  <si>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</si>
  <si>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1713940543</t>
  </si>
  <si>
    <t>https://podminky.urs.cz/item/CS_URS_2023_01/741120201</t>
  </si>
  <si>
    <t>97</t>
  </si>
  <si>
    <t>-899408453</t>
  </si>
  <si>
    <t>750*1,15 'Přepočtené koeficientem množství</t>
  </si>
  <si>
    <t>98</t>
  </si>
  <si>
    <t>741420001</t>
  </si>
  <si>
    <t>Montáž hromosvodného vedení svodových drátů nebo lan s podpěrami, Ø do 10 mm</t>
  </si>
  <si>
    <t>1225360916</t>
  </si>
  <si>
    <t>https://podminky.urs.cz/item/CS_URS_2023_01/741420001</t>
  </si>
  <si>
    <t>18*7 'Přepočtené koeficientem množství</t>
  </si>
  <si>
    <t>99</t>
  </si>
  <si>
    <t>1214554</t>
  </si>
  <si>
    <t>ZEMNICI DRAT 8 ALMGSI T/2 POLOTVRDY Z414</t>
  </si>
  <si>
    <t>-948840894</t>
  </si>
  <si>
    <t>100</t>
  </si>
  <si>
    <t>354415600</t>
  </si>
  <si>
    <t>podpěra vedení FeZn na plechové střechy 110 mm</t>
  </si>
  <si>
    <t>-648443723</t>
  </si>
  <si>
    <t>101</t>
  </si>
  <si>
    <t>741420021</t>
  </si>
  <si>
    <t>Montáž hromosvodného vedení svorek se 2 šrouby</t>
  </si>
  <si>
    <t>573051361</t>
  </si>
  <si>
    <t>https://podminky.urs.cz/item/CS_URS_2023_01/741420021</t>
  </si>
  <si>
    <t>102</t>
  </si>
  <si>
    <t>10.046.769</t>
  </si>
  <si>
    <t>Svorka SS</t>
  </si>
  <si>
    <t>523499183</t>
  </si>
  <si>
    <t>Poznámka k položce:_x000d_
Svorka SS</t>
  </si>
  <si>
    <t>103</t>
  </si>
  <si>
    <t>741420054</t>
  </si>
  <si>
    <t>Montáž hromosvodného vedení ochranných prvků tvarování prvků</t>
  </si>
  <si>
    <t>-799822239</t>
  </si>
  <si>
    <t>https://podminky.urs.cz/item/CS_URS_2023_01/741420054</t>
  </si>
  <si>
    <t>104</t>
  </si>
  <si>
    <t>1393084399</t>
  </si>
  <si>
    <t>FVD5</t>
  </si>
  <si>
    <t>Vyvedení výkonu FVE do rozvodny</t>
  </si>
  <si>
    <t>105</t>
  </si>
  <si>
    <t>741122601</t>
  </si>
  <si>
    <t>Montáž kabelů měděných bez ukončení uložených pevně plných kulatých nebo bezhalogenových (např. CYKY) počtu a průřezu žil 2x1,5 až 6 mm2</t>
  </si>
  <si>
    <t>-1617432812</t>
  </si>
  <si>
    <t>https://podminky.urs.cz/item/CS_URS_2023_01/741122601</t>
  </si>
  <si>
    <t>106</t>
  </si>
  <si>
    <t>34111524</t>
  </si>
  <si>
    <t>kabel silový oheň retardující bezhalogenový s funkčností při požáru 180min a P60-R reakce na oheň B2cas1d1a1 jádro Cu 0,6/1kV (1-CSKH-V) 2x1,5mm2</t>
  </si>
  <si>
    <t>1923239629</t>
  </si>
  <si>
    <t>Poznámka k položce:_x000d_
1-CSKH-V P60-R B2cas1d1a1, průměr kabelu 10mm</t>
  </si>
  <si>
    <t>107</t>
  </si>
  <si>
    <t>741220105</t>
  </si>
  <si>
    <t>Montáž skříní ostatních bez zapojení vodičů ovládacích</t>
  </si>
  <si>
    <t>-1097796868</t>
  </si>
  <si>
    <t>https://podminky.urs.cz/item/CS_URS_2023_01/741220105</t>
  </si>
  <si>
    <t>108</t>
  </si>
  <si>
    <t>M007</t>
  </si>
  <si>
    <t>Měření (Analizátor, anologový modul, MTP, pojistka 3P, zdroj 230/24V DC, sestava plc)</t>
  </si>
  <si>
    <t>-1404044180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</si>
  <si>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4/U BLAU	kus	10,000_x000d_
Řadová svorka zemnící 4 SL/U	kus	10,000_x000d_
Koncová deska 2,5-4	kus	6,000_x000d_
Koncová svorka	kus	12,000_x000d_
</t>
  </si>
  <si>
    <t>109</t>
  </si>
  <si>
    <t>741311033</t>
  </si>
  <si>
    <t>Montáž spínačů speciálních se zapojením vodičů koncových, řazení 1/1; 0/2; 2/0</t>
  </si>
  <si>
    <t>158702491</t>
  </si>
  <si>
    <t>https://podminky.urs.cz/item/CS_URS_2023_01/741311033</t>
  </si>
  <si>
    <t>110</t>
  </si>
  <si>
    <t>M006</t>
  </si>
  <si>
    <t>Tlačítko totalstop ve skříňce pod sklem</t>
  </si>
  <si>
    <t>-364650963</t>
  </si>
  <si>
    <t>111</t>
  </si>
  <si>
    <t>741320302</t>
  </si>
  <si>
    <t>Montáž jističů se zapojením vodičů čtyřpólových nn deionových vestavných s elektrickou spouští do 300 A</t>
  </si>
  <si>
    <t>1151155610</t>
  </si>
  <si>
    <t>https://podminky.urs.cz/item/CS_URS_2023_01/741320302</t>
  </si>
  <si>
    <t>112</t>
  </si>
  <si>
    <t>M005</t>
  </si>
  <si>
    <t xml:space="preserve">Jistič  4-pólový, 25kA, 250A, se spouští MX,</t>
  </si>
  <si>
    <t>-2019353153</t>
  </si>
  <si>
    <t>113</t>
  </si>
  <si>
    <t>742110041</t>
  </si>
  <si>
    <t>Montáž lišt elektroinstalačních vkládacích</t>
  </si>
  <si>
    <t>-794398544</t>
  </si>
  <si>
    <t>https://podminky.urs.cz/item/CS_URS_2023_01/742110041</t>
  </si>
  <si>
    <t>114</t>
  </si>
  <si>
    <t>34571007</t>
  </si>
  <si>
    <t>lišta elektroinstalační hranatá PVC 40x20mm</t>
  </si>
  <si>
    <t>-705961002</t>
  </si>
  <si>
    <t>150*1,05 'Přepočtené koeficientem množství</t>
  </si>
  <si>
    <t>115</t>
  </si>
  <si>
    <t>742111001</t>
  </si>
  <si>
    <t>Montáž příchytek pro kabely samostatné ohniodolné včetně šroubu a hmoždinky</t>
  </si>
  <si>
    <t>-780426092</t>
  </si>
  <si>
    <t>https://podminky.urs.cz/item/CS_URS_2023_01/742111001</t>
  </si>
  <si>
    <t>116</t>
  </si>
  <si>
    <t>34571742</t>
  </si>
  <si>
    <t>příchytka kovová jednostranná s dírou, požárně odolná, průměr vodiče 8mm</t>
  </si>
  <si>
    <t>-873488201</t>
  </si>
  <si>
    <t>117</t>
  </si>
  <si>
    <t>30930021</t>
  </si>
  <si>
    <t>šroub do betonu, požárně odolný, 6,3x45mm</t>
  </si>
  <si>
    <t>100 kus</t>
  </si>
  <si>
    <t>213584661</t>
  </si>
  <si>
    <t>118</t>
  </si>
  <si>
    <t>K001</t>
  </si>
  <si>
    <t>úprava pole rozvaděče , vyvedení výkonu pro FVE, central/totalstop</t>
  </si>
  <si>
    <t>-1045381400</t>
  </si>
  <si>
    <t>119</t>
  </si>
  <si>
    <t>K003</t>
  </si>
  <si>
    <t>Úprava stávajícího pole rozvaděče, kusová zkouška,ověření funkce</t>
  </si>
  <si>
    <t>122394289</t>
  </si>
  <si>
    <t>FVD6</t>
  </si>
  <si>
    <t>Ostatní materiál</t>
  </si>
  <si>
    <t>120</t>
  </si>
  <si>
    <t>741210702</t>
  </si>
  <si>
    <t>Montáž rozváděčů řídících a ovládacích pro rozvodny bez zapojení vodičů a utěsnění vnitřních a venkovních, hmotnosti do 200 kg</t>
  </si>
  <si>
    <t>-1068952740</t>
  </si>
  <si>
    <t>https://podminky.urs.cz/item/CS_URS_2023_01/741210702</t>
  </si>
  <si>
    <t>121</t>
  </si>
  <si>
    <t>M008</t>
  </si>
  <si>
    <t>Podružný rozvaděč pro klimu, zásuvku</t>
  </si>
  <si>
    <t>1719884646</t>
  </si>
  <si>
    <t>122</t>
  </si>
  <si>
    <t>K002</t>
  </si>
  <si>
    <t>Ostatní výše neuvedený materiál a práce nutný pro bezvadnou funkci díla</t>
  </si>
  <si>
    <t>-778629368</t>
  </si>
  <si>
    <t>123</t>
  </si>
  <si>
    <t>K009</t>
  </si>
  <si>
    <t>Wifi router + kabeláž</t>
  </si>
  <si>
    <t>1062484669</t>
  </si>
  <si>
    <t>124</t>
  </si>
  <si>
    <t>K004</t>
  </si>
  <si>
    <t>Datový rozvod - kabelář vodičem UTP cat. 6A LSOH, aktivní prvky, převodníky, nastavení, zapojení, zprovoznění, zaškolení obsluhy</t>
  </si>
  <si>
    <t>-226499024</t>
  </si>
  <si>
    <t>125</t>
  </si>
  <si>
    <t>K006</t>
  </si>
  <si>
    <t>Příprava datové komunikace oddělené od sítě nemocnice - koordinace s IT oddělením investora, vystavení žádosti o přidělení přístupu před firewall, příprava trasy přes jednotlivé RACKy a switche</t>
  </si>
  <si>
    <t>-1834405037</t>
  </si>
  <si>
    <t>126</t>
  </si>
  <si>
    <t>K010</t>
  </si>
  <si>
    <t>Klimatizace - dodávka včetně instalace a zapojení</t>
  </si>
  <si>
    <t>1494532022</t>
  </si>
  <si>
    <t>FVD7</t>
  </si>
  <si>
    <t>Služby</t>
  </si>
  <si>
    <t>127</t>
  </si>
  <si>
    <t>741810003</t>
  </si>
  <si>
    <t>Zkoušky a prohlídky elektrických rozvodů a zařízení celková prohlídka a vyhotovení revizní zprávy pro objem montážních prací přes 500 do 1000 tis. Kč</t>
  </si>
  <si>
    <t>1766669809</t>
  </si>
  <si>
    <t>https://podminky.urs.cz/item/CS_URS_2023_01/741810003</t>
  </si>
  <si>
    <t>128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</si>
  <si>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</si>
  <si>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</si>
  <si>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-1900467056</t>
  </si>
  <si>
    <t>https://podminky.urs.cz/item/CS_URS_2023_01/741810011</t>
  </si>
  <si>
    <t>129</t>
  </si>
  <si>
    <t>741811011</t>
  </si>
  <si>
    <t>Zkoušky a prohlídky rozvodných zařízení kontrola rozváděčů nn, (1 pole) silových, hmotnosti do 200 kg</t>
  </si>
  <si>
    <t>-550844562</t>
  </si>
  <si>
    <t>https://podminky.urs.cz/item/CS_URS_2023_01/741811011</t>
  </si>
  <si>
    <t>130</t>
  </si>
  <si>
    <t>741811021</t>
  </si>
  <si>
    <t>Zkoušky a prohlídky rozvodných zařízení oživení jednoho pole rozváděče zhotoveného subdodavatelem v podmínkách externí montáže se složitou výstrojí</t>
  </si>
  <si>
    <t>1474631207</t>
  </si>
  <si>
    <t>https://podminky.urs.cz/item/CS_URS_2023_01/741811021</t>
  </si>
  <si>
    <t>131</t>
  </si>
  <si>
    <t>K005</t>
  </si>
  <si>
    <t>Oživení a uvedení FVE do provozu</t>
  </si>
  <si>
    <t>kWp</t>
  </si>
  <si>
    <t>47145685</t>
  </si>
  <si>
    <t>187*460/1000</t>
  </si>
  <si>
    <t>132</t>
  </si>
  <si>
    <t>011514000</t>
  </si>
  <si>
    <t>Stavebně-statický průzkum</t>
  </si>
  <si>
    <t>-421509170</t>
  </si>
  <si>
    <t>https://podminky.urs.cz/item/CS_URS_2023_01/011514000</t>
  </si>
  <si>
    <t xml:space="preserve">Poznámka k položce:_x000d_
Ověření statického/dynamického zatížení střech_x000d_
</t>
  </si>
  <si>
    <t>133</t>
  </si>
  <si>
    <t>013244000</t>
  </si>
  <si>
    <t>Průzkumné, geodetické a projektové práce projektové práce dokumentace stavby (výkresová a textová) pro provádění stavby</t>
  </si>
  <si>
    <t>667182455</t>
  </si>
  <si>
    <t>Poznámka k položce:_x000d_
Dílenská dokumentace a dokumentace skutečného provedení, dokladová část, vypracování revizních zpráv, prohlášení o shodě, atp.</t>
  </si>
  <si>
    <t>VRN3</t>
  </si>
  <si>
    <t>Zařízení staveniště</t>
  </si>
  <si>
    <t>143</t>
  </si>
  <si>
    <t>032103000</t>
  </si>
  <si>
    <t>Náklady na stavební buňky</t>
  </si>
  <si>
    <t>ks</t>
  </si>
  <si>
    <t>-484317915</t>
  </si>
  <si>
    <t>https://podminky.urs.cz/item/CS_URS_2023_01/032103000</t>
  </si>
  <si>
    <t>144</t>
  </si>
  <si>
    <t>032503000</t>
  </si>
  <si>
    <t>Skládky na staveništi</t>
  </si>
  <si>
    <t>1049286157</t>
  </si>
  <si>
    <t>https://podminky.urs.cz/item/CS_URS_2023_01/032503000</t>
  </si>
  <si>
    <t>145</t>
  </si>
  <si>
    <t>034103000</t>
  </si>
  <si>
    <t>Oplocení staveniště</t>
  </si>
  <si>
    <t>-672542897</t>
  </si>
  <si>
    <t>https://podminky.urs.cz/item/CS_URS_2023_01/034103000</t>
  </si>
  <si>
    <t>146</t>
  </si>
  <si>
    <t>034503000</t>
  </si>
  <si>
    <t>Informační tabule na staveništi</t>
  </si>
  <si>
    <t>2095288990</t>
  </si>
  <si>
    <t>https://podminky.urs.cz/item/CS_URS_2023_01/034503000</t>
  </si>
  <si>
    <t>134</t>
  </si>
  <si>
    <t>041002000</t>
  </si>
  <si>
    <t>Dozory</t>
  </si>
  <si>
    <t>1563872884</t>
  </si>
  <si>
    <t>https://podminky.urs.cz/item/CS_URS_2023_01/041002000</t>
  </si>
  <si>
    <t>Poznámka k položce:_x000d_
TIČR</t>
  </si>
  <si>
    <t>147</t>
  </si>
  <si>
    <t>041103000</t>
  </si>
  <si>
    <t>Autorský dozor projektanta</t>
  </si>
  <si>
    <t>-1803655111</t>
  </si>
  <si>
    <t>https://podminky.urs.cz/item/CS_URS_2023_01/041103000</t>
  </si>
  <si>
    <t>148</t>
  </si>
  <si>
    <t>041203000</t>
  </si>
  <si>
    <t>Technický dozor investora</t>
  </si>
  <si>
    <t>1613443133</t>
  </si>
  <si>
    <t>https://podminky.urs.cz/item/CS_URS_2023_01/041203000</t>
  </si>
  <si>
    <t>149</t>
  </si>
  <si>
    <t>041303000</t>
  </si>
  <si>
    <t>Státní stavební dozor</t>
  </si>
  <si>
    <t>1523206535</t>
  </si>
  <si>
    <t>https://podminky.urs.cz/item/CS_URS_2023_01/041303000</t>
  </si>
  <si>
    <t>Poznámka k položce:_x000d_
z důvodů nemocničních prostor je nutné mít staveništní dozor na stavbě minimálně 5hodin denně.</t>
  </si>
  <si>
    <t>150</t>
  </si>
  <si>
    <t>041403000</t>
  </si>
  <si>
    <t>Koordinátor BOZP na staveništi</t>
  </si>
  <si>
    <t>-623311512</t>
  </si>
  <si>
    <t>https://podminky.urs.cz/item/CS_URS_2023_01/041403000</t>
  </si>
  <si>
    <t>151</t>
  </si>
  <si>
    <t>-573837760</t>
  </si>
  <si>
    <t>135</t>
  </si>
  <si>
    <t>-506503413</t>
  </si>
  <si>
    <t>Poznámka k položce:_x000d_
Koordinace stavby s provozní složkou a složkou údržby investora - zajištění bezproblémového provozu během prací uvnitř budov v rozsahu 130 hodin</t>
  </si>
  <si>
    <t>136</t>
  </si>
  <si>
    <t>1628667325</t>
  </si>
  <si>
    <t>137</t>
  </si>
  <si>
    <t>063002000</t>
  </si>
  <si>
    <t>Práce na těžce přístupných místech</t>
  </si>
  <si>
    <t>-668826242</t>
  </si>
  <si>
    <t>https://podminky.urs.cz/item/CS_URS_2023_01/063002000</t>
  </si>
  <si>
    <t>Poznámka k položce:_x000d_
pronájem jeřábu, plošiny, zdvihací techniky</t>
  </si>
  <si>
    <t>138</t>
  </si>
  <si>
    <t>-2123496144</t>
  </si>
  <si>
    <t>https://podminky.urs.cz/item/CS_URS_2022_01/065002000</t>
  </si>
  <si>
    <t>139</t>
  </si>
  <si>
    <t>1724124432</t>
  </si>
  <si>
    <t>https://podminky.urs.cz/item/CS_URS_2022_01/081002000</t>
  </si>
  <si>
    <t>140</t>
  </si>
  <si>
    <t>-1134155749</t>
  </si>
  <si>
    <t>VRN9</t>
  </si>
  <si>
    <t>Ostatní náklady</t>
  </si>
  <si>
    <t>141</t>
  </si>
  <si>
    <t>091002000</t>
  </si>
  <si>
    <t>Ostatní náklady související s objektem</t>
  </si>
  <si>
    <t>1283537237</t>
  </si>
  <si>
    <t>https://podminky.urs.cz/item/CS_URS_2023_01/091002000</t>
  </si>
  <si>
    <t>Poznámka k položce:_x000d_
administrace datového připojení</t>
  </si>
  <si>
    <t>142</t>
  </si>
  <si>
    <t>094002000</t>
  </si>
  <si>
    <t>Ostatní náklady související s výstavbou</t>
  </si>
  <si>
    <t>1808609822</t>
  </si>
  <si>
    <t>https://podminky.urs.cz/item/CS_URS_2023_01/094002000</t>
  </si>
  <si>
    <t>Poznámka k položce:_x000d_
zaškolení obsluhy</t>
  </si>
  <si>
    <t>SO02 - Budova O</t>
  </si>
  <si>
    <t>-1465481850</t>
  </si>
  <si>
    <t>1055200838</t>
  </si>
  <si>
    <t>-640022289</t>
  </si>
  <si>
    <t>1811934330</t>
  </si>
  <si>
    <t>-1074585451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</si>
  <si>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</si>
  <si>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</si>
  <si>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-773294443</t>
  </si>
  <si>
    <t>https://podminky.urs.cz/item/CS_URS_2023_01/741730017</t>
  </si>
  <si>
    <t>35673003</t>
  </si>
  <si>
    <t>měnič fotovoltaický třífázový beztransformátorový maximální vstupní výkon 20000W, maximální výstupní výkon 20000W</t>
  </si>
  <si>
    <t>1062218116</t>
  </si>
  <si>
    <t>1424599669</t>
  </si>
  <si>
    <t>-1958722962</t>
  </si>
  <si>
    <t>-1909506820</t>
  </si>
  <si>
    <t>1058570074</t>
  </si>
  <si>
    <t>790962387</t>
  </si>
  <si>
    <t>-681013266</t>
  </si>
  <si>
    <t>-620939202</t>
  </si>
  <si>
    <t>-799421672</t>
  </si>
  <si>
    <t>-1874099529</t>
  </si>
  <si>
    <t>-613405570</t>
  </si>
  <si>
    <t>12*1,03 'Přepočtené koeficientem množství</t>
  </si>
  <si>
    <t>146954550</t>
  </si>
  <si>
    <t>1617442125</t>
  </si>
  <si>
    <t>40*0,33 'Přepočtené koeficientem množství</t>
  </si>
  <si>
    <t>313370762</t>
  </si>
  <si>
    <t>677269705</t>
  </si>
  <si>
    <t>1630710717</t>
  </si>
  <si>
    <t>-426698185</t>
  </si>
  <si>
    <t>683770085</t>
  </si>
  <si>
    <t>1880633975</t>
  </si>
  <si>
    <t>"černý" 1500</t>
  </si>
  <si>
    <t>"červený" 1500</t>
  </si>
  <si>
    <t>-777408479</t>
  </si>
  <si>
    <t>1954344630</t>
  </si>
  <si>
    <t>-794339229</t>
  </si>
  <si>
    <t>1796713387</t>
  </si>
  <si>
    <t>1235524401</t>
  </si>
  <si>
    <t>DC-BOX-2-lpz</t>
  </si>
  <si>
    <t>1741367697</t>
  </si>
  <si>
    <t>Poznámka k položce:_x000d_
Konektor MC4 vestavný, Male	kus	4,000_x000d_
Konektor MC4 vestavný, Female	kus	4,000_x000d_
Rozvodnice nástěnná 3řadá, 3x 12 modulů, krytí IP65	kus	1,000_x000d_
Svodič přepětí T1+T2 (1100V DC) pro fotovoltaické systémy	kus	2,000_x000d_
Pojistkový držák, In 32 A, Un DC 1000 V, pro válcové pojistkové vložky 10x38 pro jištění fotovoltaických systémů, 2pól. provedení	kus	2,000_x000d_
Pojistková vložka	kus	4,000_x000d_
Svorka 6mm2	kus	4,000_x000d_
bočnice	kus	4,000_x000d_
koncová svěrka	kus	5,000_x000d_
PE můstek	kus	1,000_x000d_
Solární kabel 6mm - černý FACAB SolarPlus H1Z2Z2-K 01X6 1kV BLACK	kus	4,000_x000d_
Solární kabel 6mm - červený FACAB SolarPlus H1Z2Z2-K 01X6 1 kV RED	kus	4,000_x000d_
Plastová vývodka s maticí	kus	2,000_x000d_
Výroba rozvaděče	kus	1,000</t>
  </si>
  <si>
    <t>-1816608198</t>
  </si>
  <si>
    <t>Poznámka k položce:_x000d_
Konektor MC4 vestavný, Male	kus	8,000_x000d_
Konektor MC4 vestavný, Female	kus	8,000_x000d_
Rozvodnice nástěnná 3řadá, 3x 12 modulů, krytí IP65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Svorka 6mm2	kus	0,000_x000d_
bočnice	kus	0,000_x000d_
koncová svěrka	kus	0,000_x000d_
PE můstek	kus	1,000_x000d_
Solární kabel 6mm - černý FACAB SolarPlus H1Z2Z2-K 01X6 1kV BLACK	kus	8,000_x000d_
Solární kabel 6mm - červený FACAB SolarPlus H1Z2Z2-K 01X6 1 kV RED	kus	8,000_x000d_
Plastová vývodka s maticí	kus	2,000_x000d_
Výroba rozvaděče	kus	1,000</t>
  </si>
  <si>
    <t>-430510374</t>
  </si>
  <si>
    <t>-1699842306</t>
  </si>
  <si>
    <t>1888891246</t>
  </si>
  <si>
    <t>483688630</t>
  </si>
  <si>
    <t>-1094711260</t>
  </si>
  <si>
    <t>-120095420</t>
  </si>
  <si>
    <t>-535098814</t>
  </si>
  <si>
    <t>1746983549</t>
  </si>
  <si>
    <t>-74104385</t>
  </si>
  <si>
    <t>1818013516</t>
  </si>
  <si>
    <t>-226179115</t>
  </si>
  <si>
    <t>1143573876</t>
  </si>
  <si>
    <t>-988471686</t>
  </si>
  <si>
    <t>-1874143831</t>
  </si>
  <si>
    <t>-1101731403</t>
  </si>
  <si>
    <t>1826736608</t>
  </si>
  <si>
    <t>-2007649530</t>
  </si>
  <si>
    <t>-1694770280</t>
  </si>
  <si>
    <t>396574299</t>
  </si>
  <si>
    <t>-650009530</t>
  </si>
  <si>
    <t>-1078013772</t>
  </si>
  <si>
    <t>1525973034</t>
  </si>
  <si>
    <t>468652093</t>
  </si>
  <si>
    <t>300*1,15 'Přepočtené koeficientem množství</t>
  </si>
  <si>
    <t>2073123883</t>
  </si>
  <si>
    <t>1885930121</t>
  </si>
  <si>
    <t>-387761447</t>
  </si>
  <si>
    <t>921266085</t>
  </si>
  <si>
    <t>-1844484481</t>
  </si>
  <si>
    <t>34111592</t>
  </si>
  <si>
    <t>kabel silový oheň retardující bezhalogenový s funkčností při požáru 180min a P60-R reakce na oheň B2cas1d1a1 jádro Cu 0,6/1kV (1-CSKH-V) 5x50mm2</t>
  </si>
  <si>
    <t>-940341710</t>
  </si>
  <si>
    <t>Poznámka k položce:_x000d_
1-CSKH-V P60-R B2cas1d1a1, průměr kabelu 36,5mm</t>
  </si>
  <si>
    <t>2045522565</t>
  </si>
  <si>
    <t>1989563204</t>
  </si>
  <si>
    <t>-964666755</t>
  </si>
  <si>
    <t>-1228464921</t>
  </si>
  <si>
    <t>2044607360</t>
  </si>
  <si>
    <t>-2143562733</t>
  </si>
  <si>
    <t>656180925</t>
  </si>
  <si>
    <t>M002a</t>
  </si>
  <si>
    <t xml:space="preserve">Rozvaděč AC  125A pro 2 měniče 30+20kw_x000d_
</t>
  </si>
  <si>
    <t>-904962296</t>
  </si>
  <si>
    <t>Poznámka k položce:_x000d_
800x600x200, mp, RAL 7035	kus	1,000_x000d_
Jistič 4P 63A B 10kA	kus	1,000_x000d_
Jistič 4P 50A B 10kA	kus	1,000_x000d_
Jistič 250B 25kA AC 4P4D 125A 	kus	1,000_x000d_
4 svorky pro kabely 1x25-95mm2 do 250A	kus	1,000_x000d_
4 svorky pro kabely 6x1,5-35mm2 s mez.přep.	kus	1,000_x000d_
1ks 4P dlouhý kryt svorek pro 100/250	kus	2,000_x000d_
MX 220-240V AC nap.spoušť, 100/630	kus	1,000_x000d_
Jistič Acti9 iC60H 1P 6A B 10kA	kus	1,000_x000d_
Svodič přepětí 3+1 pro TT a TN-S, třída T2(C)	kus	2,000_x000d_
Ovládač Nouzového zastavení s hřibovým knoflíkem	kus	1,000_x000d_
Štítek	kus	1,000_x000d_
Ochranný kovový kryt	kus	1,000_x000d_
průchodka	kus	1,000_x000d_
Plastová vývodka s maticí	kus	1,000_x000d_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AP2,5-4	kus	6,000_x000d_
Koncová svorka	kus	12,000_x000d_
Distribuční blok 250A - 90-2x35,5x16,4x10	kus	1,000_x000d_
Výroba rozvaděče	kus	1,000</t>
  </si>
  <si>
    <t>-2010719015</t>
  </si>
  <si>
    <t>-1433555905</t>
  </si>
  <si>
    <t>-2037028933</t>
  </si>
  <si>
    <t>-820782691</t>
  </si>
  <si>
    <t>-2130943349</t>
  </si>
  <si>
    <t>323832863</t>
  </si>
  <si>
    <t>247749249</t>
  </si>
  <si>
    <t>1997168238</t>
  </si>
  <si>
    <t>1981012327</t>
  </si>
  <si>
    <t>245881784</t>
  </si>
  <si>
    <t>67115763</t>
  </si>
  <si>
    <t>780435999</t>
  </si>
  <si>
    <t>1728672929</t>
  </si>
  <si>
    <t>-2073024437</t>
  </si>
  <si>
    <t>-640584261</t>
  </si>
  <si>
    <t>-1785630004</t>
  </si>
  <si>
    <t>581019702</t>
  </si>
  <si>
    <t>2037299164</t>
  </si>
  <si>
    <t>2116076366</t>
  </si>
  <si>
    <t>-509013055</t>
  </si>
  <si>
    <t>432951699</t>
  </si>
  <si>
    <t>2094248527</t>
  </si>
  <si>
    <t>-67311137</t>
  </si>
  <si>
    <t>649376986</t>
  </si>
  <si>
    <t>1973409258</t>
  </si>
  <si>
    <t>-1244309694</t>
  </si>
  <si>
    <t>-327979665</t>
  </si>
  <si>
    <t>-755998214</t>
  </si>
  <si>
    <t>1631616106</t>
  </si>
  <si>
    <t>-698978612</t>
  </si>
  <si>
    <t>-780170571</t>
  </si>
  <si>
    <t>-2128129650</t>
  </si>
  <si>
    <t>1772342722</t>
  </si>
  <si>
    <t>-1358608392</t>
  </si>
  <si>
    <t>1108468473</t>
  </si>
  <si>
    <t>1168890095</t>
  </si>
  <si>
    <t>101666184</t>
  </si>
  <si>
    <t>-1204017030</t>
  </si>
  <si>
    <t>1086292424</t>
  </si>
  <si>
    <t>-876614316</t>
  </si>
  <si>
    <t>-474645191</t>
  </si>
  <si>
    <t>-1114065567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</si>
  <si>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 4/U BLAU	kus	10,000_x000d_
Řadová svorka zemnící  4 SL/U	kus	10,000_x000d_
Koncová deska AP2,5-4	kus	6,000_x000d_
Koncová svorka	kus	12,000</t>
  </si>
  <si>
    <t>902102975</t>
  </si>
  <si>
    <t>-1322622270</t>
  </si>
  <si>
    <t>1820169289</t>
  </si>
  <si>
    <t>-227595175</t>
  </si>
  <si>
    <t>-1298264827</t>
  </si>
  <si>
    <t>2115575546</t>
  </si>
  <si>
    <t>70*1,05 'Přepočtené koeficientem množství</t>
  </si>
  <si>
    <t>-448445982</t>
  </si>
  <si>
    <t>440423914</t>
  </si>
  <si>
    <t>450731557</t>
  </si>
  <si>
    <t>449881389</t>
  </si>
  <si>
    <t>-398303256</t>
  </si>
  <si>
    <t>2076038531</t>
  </si>
  <si>
    <t>-685721837</t>
  </si>
  <si>
    <t>-669314674</t>
  </si>
  <si>
    <t>1216889191</t>
  </si>
  <si>
    <t>1173528631</t>
  </si>
  <si>
    <t>1930181731</t>
  </si>
  <si>
    <t>2020558850</t>
  </si>
  <si>
    <t>-328912949</t>
  </si>
  <si>
    <t>-40430110</t>
  </si>
  <si>
    <t>1894889188</t>
  </si>
  <si>
    <t>-295194966</t>
  </si>
  <si>
    <t>-1121690429</t>
  </si>
  <si>
    <t>105*460/1000</t>
  </si>
  <si>
    <t>-1160914013</t>
  </si>
  <si>
    <t>-180699863</t>
  </si>
  <si>
    <t>-7384954</t>
  </si>
  <si>
    <t>-458098049</t>
  </si>
  <si>
    <t>-1856548582</t>
  </si>
  <si>
    <t>1056246400</t>
  </si>
  <si>
    <t>575879322</t>
  </si>
  <si>
    <t>-5505644</t>
  </si>
  <si>
    <t>-1885103229</t>
  </si>
  <si>
    <t>152</t>
  </si>
  <si>
    <t>-1208683764</t>
  </si>
  <si>
    <t>153</t>
  </si>
  <si>
    <t>1162523401</t>
  </si>
  <si>
    <t>154</t>
  </si>
  <si>
    <t>-1625061868</t>
  </si>
  <si>
    <t>1087451393</t>
  </si>
  <si>
    <t xml:space="preserve">Poznámka k položce:_x000d_
Koordinace stavby s provozní složkou a složkou údržby investora - zajištění bezproblémového provozu během prací uvnitř budov v rozsahu 80 hodin_x000d_
</t>
  </si>
  <si>
    <t>-702953516</t>
  </si>
  <si>
    <t>-1903099360</t>
  </si>
  <si>
    <t>-442703212</t>
  </si>
  <si>
    <t>-1040158910</t>
  </si>
  <si>
    <t>29123246</t>
  </si>
  <si>
    <t>-170187870</t>
  </si>
  <si>
    <t>-710740848</t>
  </si>
  <si>
    <t>SO03 - Budova L</t>
  </si>
  <si>
    <t>2033897193</t>
  </si>
  <si>
    <t>80*0,33 'Přepočtené koeficientem množství</t>
  </si>
  <si>
    <t>-1324636572</t>
  </si>
  <si>
    <t>"černý" 2400</t>
  </si>
  <si>
    <t>"červený" 2400</t>
  </si>
  <si>
    <t>Poznámka k položce:_x000d_
Konektor MC4 vestavný, Male	kus	4,000_x000d_
Konektor MC4 vestavný, Female	kus	4,000_x000d_
Skříňka Combiester 270 x 180 x 171	kus	1,000_x000d_
Svodič přepětí T1+T2 (1100V DC) pro fotovoltaické systémy	kus	2,000_x000d_
Svorka 6mm2	kus	2,000_x000d_
bočnice	kus	1,000_x000d_
koncová svěrka	kus	5,000_x000d_
Solární kabel 6mm - černý FACAB SolarPlus H1Z2Z2-K 01X6 1kV BLACK	kus	4,000_x000d_
Solární kabel 6mm - červený FACAB SolarPlus H1Z2Z2-K 01X6 1 kV RED	kus	4,000_x000d_
Plastová vývodka s maticí	kus	1,000_x000d_
Výroba rozvaděče	kus	1,000</t>
  </si>
  <si>
    <t>-904329677</t>
  </si>
  <si>
    <t>-1807132113</t>
  </si>
  <si>
    <t>438756844</t>
  </si>
  <si>
    <t>556716322</t>
  </si>
  <si>
    <t>1757625392</t>
  </si>
  <si>
    <t>909090610</t>
  </si>
  <si>
    <t>-305232577</t>
  </si>
  <si>
    <t>254201917</t>
  </si>
  <si>
    <t>-2003102025</t>
  </si>
  <si>
    <t xml:space="preserve"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Distribuční blok 250A - 90-2x35,5x16,4x10	kus	1,000_x000d_
Výroba rozvaděče	kus	1,000</t>
  </si>
  <si>
    <t>-1016581544</t>
  </si>
  <si>
    <t>2090136661</t>
  </si>
  <si>
    <t>1809959827</t>
  </si>
  <si>
    <t>-278525797</t>
  </si>
  <si>
    <t>228*460/1000</t>
  </si>
  <si>
    <t>773868721</t>
  </si>
  <si>
    <t>-112235523</t>
  </si>
  <si>
    <t>-763944690</t>
  </si>
  <si>
    <t>-942180434</t>
  </si>
  <si>
    <t>459147381</t>
  </si>
  <si>
    <t>115385500</t>
  </si>
  <si>
    <t>1410826680</t>
  </si>
  <si>
    <t>-1060354047</t>
  </si>
  <si>
    <t>2003591805</t>
  </si>
  <si>
    <t>-2119821473</t>
  </si>
  <si>
    <t>Poznámka k položce:_x000d_
Koordinace stavby s provozní složkou a složkou údržby investora - zajištění bezproblémového provozu během prací uvnitř budov v rozsahu 120</t>
  </si>
  <si>
    <t>Poznámka k položce:_x000d_
 administrace datového připojení</t>
  </si>
  <si>
    <t>SO04 - Budova Prádelna</t>
  </si>
  <si>
    <t>1029181920</t>
  </si>
  <si>
    <t>741711011</t>
  </si>
  <si>
    <t>Montáž nosné konstrukce fotovoltaických panelů umístěné na ploché střeše</t>
  </si>
  <si>
    <t>https://podminky.urs.cz/item/CS_URS_2023_01/741711011</t>
  </si>
  <si>
    <t>42412422</t>
  </si>
  <si>
    <t>konstrukce nosná pro fotovoltaické panely pro ploché střechy, set pro 8 panelů</t>
  </si>
  <si>
    <t>741721211</t>
  </si>
  <si>
    <t>Montáž fotovoltaických panelů výkonu přes 300 Wp, umístěných na ploché střeše krystalických</t>
  </si>
  <si>
    <t>1795087898</t>
  </si>
  <si>
    <t>https://podminky.urs.cz/item/CS_URS_2023_01/741721211</t>
  </si>
  <si>
    <t>741730022</t>
  </si>
  <si>
    <t>Montáž střídače napětí DC/AC fotovoltaických systémů včetně osazení a připojení síťového DC/AC (On - grid) třífázového, maximální výstupní výkon přes 75 000 W</t>
  </si>
  <si>
    <t>2047945339</t>
  </si>
  <si>
    <t>https://podminky.urs.cz/item/CS_URS_2023_01/741730022</t>
  </si>
  <si>
    <t>35674002</t>
  </si>
  <si>
    <t>měnič fotovoltaický třífázový s transformátorem maximální výstupní výkon 100000W, 1100x1884x700mm</t>
  </si>
  <si>
    <t>890098940</t>
  </si>
  <si>
    <t>M010</t>
  </si>
  <si>
    <t>Prodloužení záruky střídačů na 20 let</t>
  </si>
  <si>
    <t>-934124976</t>
  </si>
  <si>
    <t>1055336199</t>
  </si>
  <si>
    <t>"černý" 2250</t>
  </si>
  <si>
    <t>"červený" 2250</t>
  </si>
  <si>
    <t>34111852</t>
  </si>
  <si>
    <t>kabel fotovoltaický černý nebo červený průměr 10mm</t>
  </si>
  <si>
    <t>-144336296</t>
  </si>
  <si>
    <t>"černý" 6000</t>
  </si>
  <si>
    <t>"červený" 6000</t>
  </si>
  <si>
    <t>275*2 'Přepočtené koeficientem množství</t>
  </si>
  <si>
    <t>34111853R</t>
  </si>
  <si>
    <t>1505641197</t>
  </si>
  <si>
    <t>DC-BOX-4A2</t>
  </si>
  <si>
    <t xml:space="preserve">Poznámka k položce:_x000d_
Konektor MC4, Male 10 mm²	kus	8,000_x000d_
Konektor MC4, Female 10 mm²	kus	8,000_x000d_
600x600x250,  nerez	kus	1,000_x000d_
MP 60x60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Solární kabel 10mm - černý FACAB SolarPlus H1Z2Z2-K 01X10 1kV BLACK	kus	8,000_x000d_
Solární kabel 10mm - černý FACAB SolarPlus H1Z2Z2-K 01X10 1kV RED	kus	8,000_x000d_
DIN Lišta perforovaná	kus	1,000_x000d_
Můstek 125A	kus	1,000_x000d_
Plastová vývodka s maticí	kus	1,000_x000d_
Výroba rozvaděče	kus	1,000</t>
  </si>
  <si>
    <t>DC-BOX-10A2</t>
  </si>
  <si>
    <t>55463472</t>
  </si>
  <si>
    <t>Poznámka k položce:_x000d_
Konektor MC4, Male 10 mm²	kus	20,000_x000d_
Konektor MC4, Female 10 mm²	kus	20,000_x000d_
304L, 1000x800x300	kus	1,000_x000d_
Plný montážní panel 1000x800	kus	1,000_x000d_
Svodič přepětí T1+T2 (1100V DC) pro fotovoltaické systémy	kus	10,000_x000d_
Pojistkový držák, In 32 A, Un DC 1000 V, pro válcové pojistkové vložky 10x38 pro jištění fotovoltaických systémů, 2pól. provedení	kus	10,000_x000d_
Pojistková vložka	kus	20,000_x000d_
Solární kabel 10mm - černý FACAB SolarPlus H1Z2Z2-K 01X10 1kV BLACK	kus	10,000_x000d_
Solární kabel 10mm - černý FACAB SolarPlus H1Z2Z2-K 01X10 1kV RED	kus	10,000_x000d_
DIN Lišta perforovaná	kus	1,000_x000d_
Můstek 125A	kus	1,000_x000d_
Plastová vývodka s maticí	kus	1,000_x000d_
Výroba rozvaděče	kus	1,000</t>
  </si>
  <si>
    <t>741910415</t>
  </si>
  <si>
    <t>Montáž žlabů bez stojiny a výložníků kovových s podpěrkami a příslušenstvím bez víka, šířky do 500 mm</t>
  </si>
  <si>
    <t>https://podminky.urs.cz/item/CS_URS_2023_01/741910415</t>
  </si>
  <si>
    <t>34575605</t>
  </si>
  <si>
    <t>žlab kabelový drátěný žárově zinkovaný 500/100mm</t>
  </si>
  <si>
    <t>34575547</t>
  </si>
  <si>
    <t>spojka pozinkovaná žlabu kabelového v 100mm</t>
  </si>
  <si>
    <t>34575392</t>
  </si>
  <si>
    <t>nosník kabelového žlabu drátěného žárově zinkovaný 500mm</t>
  </si>
  <si>
    <t>1030122356</t>
  </si>
  <si>
    <t>TrayFix-16-L Podpěra na ploché střechy</t>
  </si>
  <si>
    <t>227698984</t>
  </si>
  <si>
    <t>34575005</t>
  </si>
  <si>
    <t>víko žlabu pozinkované 2m/ks š 500mm</t>
  </si>
  <si>
    <t>34575004</t>
  </si>
  <si>
    <t>víko žlabu pozinkované 2m/ks š 250mm</t>
  </si>
  <si>
    <t>858122496</t>
  </si>
  <si>
    <t>34575502</t>
  </si>
  <si>
    <t>víko pro koleno pozinkované 90X250mm</t>
  </si>
  <si>
    <t>-1535809395</t>
  </si>
  <si>
    <t>741910414</t>
  </si>
  <si>
    <t>Montáž žlabů bez stojiny a výložníků kovových s podpěrkami a příslušenstvím bez víka, šířky do 250 mm</t>
  </si>
  <si>
    <t>-2093547623</t>
  </si>
  <si>
    <t>https://podminky.urs.cz/item/CS_URS_2023_01/741910414</t>
  </si>
  <si>
    <t>34575495</t>
  </si>
  <si>
    <t>žlab kabelový pozinkovaný 2m/ks 100X250</t>
  </si>
  <si>
    <t>-1100701713</t>
  </si>
  <si>
    <t>34575521</t>
  </si>
  <si>
    <t>koleno žlabu pozinkované 90X100X250</t>
  </si>
  <si>
    <t>433449015</t>
  </si>
  <si>
    <t>34575531</t>
  </si>
  <si>
    <t>oblouk stoupající 90° pozinkovaný 90X100X250</t>
  </si>
  <si>
    <t>2121063175</t>
  </si>
  <si>
    <t>34575342</t>
  </si>
  <si>
    <t>profil podpěrný žlabu/lávky ocelové děrované SZ protipožární P-90R 41,5x41mm</t>
  </si>
  <si>
    <t>-1567309384</t>
  </si>
  <si>
    <t>34575379</t>
  </si>
  <si>
    <t>výložník žlabu/lávky kabelové ocelové děrované ŽZ protipožární P-90R šířky 300mm</t>
  </si>
  <si>
    <t>-1104950658</t>
  </si>
  <si>
    <t>34575343</t>
  </si>
  <si>
    <t>profil podpěrný žlabu/lávky ocelové děrované ŽZ protipožární P-90R 41,5x21mm</t>
  </si>
  <si>
    <t>1157179077</t>
  </si>
  <si>
    <t>34575346</t>
  </si>
  <si>
    <t>tyč závitová pro kabelové trasy protipožární P-90R M8</t>
  </si>
  <si>
    <t>532524567</t>
  </si>
  <si>
    <t>1697641985</t>
  </si>
  <si>
    <t>346105716</t>
  </si>
  <si>
    <t>70921433</t>
  </si>
  <si>
    <t>speciální kotvicí bod pro ploché střechy (do max. sklonu 10°)</t>
  </si>
  <si>
    <t>-2076617398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</si>
  <si>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</si>
  <si>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</si>
  <si>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1452567151</t>
  </si>
  <si>
    <t>https://podminky.urs.cz/item/CS_URS_2023_01/741120313</t>
  </si>
  <si>
    <t>34141121</t>
  </si>
  <si>
    <t>vodič propojovací se zvýšenou odolností jádro Cu lanované izolace pryž plášť pryž chloroprenová 0,6/1kV (1-CHBU) 1x240mm2</t>
  </si>
  <si>
    <t>-1090025873</t>
  </si>
  <si>
    <t>Poznámka k položce:_x000d_
1-CHBU, průměr vodiče 29mm</t>
  </si>
  <si>
    <t>150*1,15 'Přepočtené koeficientem množství</t>
  </si>
  <si>
    <t>90*1,15 'Přepočtené koeficientem množství</t>
  </si>
  <si>
    <t>34113137</t>
  </si>
  <si>
    <t>kabel silový jádro Cu izolace PVC plášť PVC 0,6/1kV (1-CYKY) 5x70mm2</t>
  </si>
  <si>
    <t>Poznámka k položce:_x000d_
1-CYKY, průměr kabelu 39,9mm</t>
  </si>
  <si>
    <t>M002b</t>
  </si>
  <si>
    <t>Rozvaděč AC 500A pro 4 měniče 100+30kW, podr.specifikace viz. projektová dokumentace</t>
  </si>
  <si>
    <t xml:space="preserve">Poznámka k položce:_x000d_
304L, 2000x1000x400	kus	1,000_x000d_
Přední + zadní panel soklu 1000x200 304L	kus	1,000_x000d_
2 boční panely soklu 400x200 304L	kus	1,000_x000d_
MP 2000x1000	kus	1,000_x000d_
SMX 304L, 2000x800x500	kus	0,000_x000d_
Přední + zadní panel soklu 800x200 304L	kus	0,000_x000d_
2 boční panely soklu 500x200 304L	kus	0,000_x000d_
MP 2000x800	kus	0,000_x000d_
držák riline 4P	kus	3,000_x000d_
koncové zakrytí (2ks)	kus	1,000_x000d_
spodní profil 1,1m	kus	1,000_x000d_
vrchní profil	kus	1,000_x000d_
opěrný kryt (bal=5ks)	kus	2,000_x000d_
adaptér 4p 125A	kus	1,000_x000d_
adaptér 800A 1p	kus	4,000_x000d_
měd. Pás 30x10 1m=2,68kg	kus	21,000_x000d_
izolátor výška 40	kus	8,000_x000d_
4P adaptér pro montáž 100-250 na sběrnicový systém 60 mm	kus	3,000_x000d_
 Jistič 250B 25kA AC 4P4D 200A	kus	3,000_x000d_
4 svorky pro kabely 2x50-120mm2 do 250A	kus	3,000_x000d_
Pojistkový spodek 160 3P svorky M8	kus	3,000_x000d_
kryt 160 - kryty svorek	kus	6,000_x000d_
pojistka PN000 125A gG	kus	9,000_x000d_
přechodová svorka	kus	3,000_x000d_
třmen	kus	3,000_x000d_
Jistič 4P 63A B 10kA	kus	1,000_x000d_
Svodič přepětí 3+1 pro TT a TN-S, třída T2(C)	kus	4,000_x000d_
Jistič 630 36kA AC 4P4D 630A 2.3	kus	1,000_x000d_
4 svorky pro kabely 2x35-240mm2 s mez.přep.	kus	1,000_x000d_
1ks 4P dlouhý kryt svorek pro 400/630	kus	2,000_x000d_
Červená prodl.otoč.rukojeť, 400/630	kus	1,000_x000d_
Jistič 1P 6A B 10kA	kus	1,000_x000d_
Ovládač Nouzového zastavení s hřibovým knoflíkem	kus	1,000_x000d_
Štítek	kus	1,000_x000d_
Ochranný kovový kryt	kus	1,000_x000d_
průchodka	kus	3,000_x000d_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Výroba rozvaděče	kus	1,000</t>
  </si>
  <si>
    <t>348401156</t>
  </si>
  <si>
    <t>Montáž oplocení z pletiva svařovaného přes 2,0 do 2,5 m</t>
  </si>
  <si>
    <t>923069780</t>
  </si>
  <si>
    <t>https://podminky.urs.cz/item/CS_URS_2023_01/348401156</t>
  </si>
  <si>
    <t>31324814</t>
  </si>
  <si>
    <t>svařované plotové pletivo v rolích 25m výšky 2,50m průměr drátu 3mm rozměr oka 38x76mm povrchová úprava Pz a komaxit</t>
  </si>
  <si>
    <t>-1384795533</t>
  </si>
  <si>
    <t>35*1,05 'Přepočtené koeficientem množství</t>
  </si>
  <si>
    <t>1286641499</t>
  </si>
  <si>
    <t>900*1,15 'Přepočtené koeficientem množství</t>
  </si>
  <si>
    <t>60*7 'Přepočtené koeficientem množství</t>
  </si>
  <si>
    <t>741430005</t>
  </si>
  <si>
    <t>Montáž jímacích tyčí délky do 3 m, na stojan</t>
  </si>
  <si>
    <t>-1904847793</t>
  </si>
  <si>
    <t>https://podminky.urs.cz/item/CS_URS_2023_01/741430005</t>
  </si>
  <si>
    <t>35442151</t>
  </si>
  <si>
    <t>tyč jímací s rovným koncem 16/10 1500 (500/1000)mm AlMgSi</t>
  </si>
  <si>
    <t>1223016632</t>
  </si>
  <si>
    <t>35442265</t>
  </si>
  <si>
    <t>podstavec betonový s kloubem pro jímací tyč s rovným koncem, s PVC podložkou 20 kg</t>
  </si>
  <si>
    <t>1105586695</t>
  </si>
  <si>
    <t>973429829</t>
  </si>
  <si>
    <t>741320304</t>
  </si>
  <si>
    <t>Montáž jističů se zapojením vodičů čtyřpólových nn deionových vestavných s elektrickou spouští do 600 A</t>
  </si>
  <si>
    <t>https://podminky.urs.cz/item/CS_URS_2023_01/741320304</t>
  </si>
  <si>
    <t xml:space="preserve">Jistič  4-pólový, 25kA, 630A, se spouští MX, </t>
  </si>
  <si>
    <t>1976097197</t>
  </si>
  <si>
    <t>-1457214122</t>
  </si>
  <si>
    <t>724*460/1000</t>
  </si>
  <si>
    <t>-1344547965</t>
  </si>
  <si>
    <t>Poznámka k položce:_x000d_
Ověření statického/dynamického zatížení střech</t>
  </si>
  <si>
    <t>1820428056</t>
  </si>
  <si>
    <t>-485444493</t>
  </si>
  <si>
    <t>1906930006</t>
  </si>
  <si>
    <t>-277349540</t>
  </si>
  <si>
    <t>Poznámka k položce:_x000d_
- TIČR v rozsahu 2 lidi x 8 hodin</t>
  </si>
  <si>
    <t>67965152</t>
  </si>
  <si>
    <t>1117093585</t>
  </si>
  <si>
    <t>531013817</t>
  </si>
  <si>
    <t>1180922116</t>
  </si>
  <si>
    <t>-1150022101</t>
  </si>
  <si>
    <t>Poznámka k položce:_x000d_
Koordinace stavby s provozní složkou a složkou údržby investora - zajištění bezproblémového provozu během prací uvnitř budov v rozsahu 200 hodin</t>
  </si>
  <si>
    <t>155</t>
  </si>
  <si>
    <t>156</t>
  </si>
  <si>
    <t>157</t>
  </si>
  <si>
    <t>158</t>
  </si>
  <si>
    <t>159</t>
  </si>
  <si>
    <t>Poznámka k položce:_x000d_
 zaškolení obsluhy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</si>
</sst>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30001" TargetMode="External" /><Relationship Id="rId2" Type="http://schemas.openxmlformats.org/officeDocument/2006/relationships/hyperlink" Target="https://podminky.urs.cz/item/CS_URS_2023_01/741210004" TargetMode="External" /><Relationship Id="rId3" Type="http://schemas.openxmlformats.org/officeDocument/2006/relationships/hyperlink" Target="https://podminky.urs.cz/item/CS_URS_2023_01/741761008" TargetMode="External" /><Relationship Id="rId4" Type="http://schemas.openxmlformats.org/officeDocument/2006/relationships/hyperlink" Target="https://podminky.urs.cz/item/CS_URS_2023_01/741761013" TargetMode="External" /><Relationship Id="rId5" Type="http://schemas.openxmlformats.org/officeDocument/2006/relationships/hyperlink" Target="https://podminky.urs.cz/item/CS_URS_2023_01/741761072" TargetMode="External" /><Relationship Id="rId6" Type="http://schemas.openxmlformats.org/officeDocument/2006/relationships/hyperlink" Target="https://podminky.urs.cz/item/CS_URS_2023_01/741761076" TargetMode="External" /><Relationship Id="rId7" Type="http://schemas.openxmlformats.org/officeDocument/2006/relationships/hyperlink" Target="https://podminky.urs.cz/item/CS_URS_2023_01/741810002" TargetMode="External" /><Relationship Id="rId8" Type="http://schemas.openxmlformats.org/officeDocument/2006/relationships/hyperlink" Target="https://podminky.urs.cz/item/CS_URS_2023_01/998741204" TargetMode="External" /><Relationship Id="rId9" Type="http://schemas.openxmlformats.org/officeDocument/2006/relationships/hyperlink" Target="https://podminky.urs.cz/item/CS_URS_2023_01/013002000" TargetMode="External" /><Relationship Id="rId10" Type="http://schemas.openxmlformats.org/officeDocument/2006/relationships/hyperlink" Target="https://podminky.urs.cz/item/CS_URS_2023_01/044002000" TargetMode="External" /><Relationship Id="rId11" Type="http://schemas.openxmlformats.org/officeDocument/2006/relationships/hyperlink" Target="https://podminky.urs.cz/item/CS_URS_2022_01/045002000" TargetMode="External" /><Relationship Id="rId12" Type="http://schemas.openxmlformats.org/officeDocument/2006/relationships/hyperlink" Target="https://podminky.urs.cz/item/CS_URS_2023_01/049002000" TargetMode="External" /><Relationship Id="rId13" Type="http://schemas.openxmlformats.org/officeDocument/2006/relationships/hyperlink" Target="https://podminky.urs.cz/item/CS_URS_2023_01/065002000" TargetMode="External" /><Relationship Id="rId14" Type="http://schemas.openxmlformats.org/officeDocument/2006/relationships/hyperlink" Target="https://podminky.urs.cz/item/CS_URS_2023_01/081002000" TargetMode="External" /><Relationship Id="rId15" Type="http://schemas.openxmlformats.org/officeDocument/2006/relationships/hyperlink" Target="https://podminky.urs.cz/item/CS_URS_2023_01/082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7151118" TargetMode="External" /><Relationship Id="rId2" Type="http://schemas.openxmlformats.org/officeDocument/2006/relationships/hyperlink" Target="https://podminky.urs.cz/item/CS_URS_2023_01/741711001" TargetMode="External" /><Relationship Id="rId3" Type="http://schemas.openxmlformats.org/officeDocument/2006/relationships/hyperlink" Target="https://podminky.urs.cz/item/CS_URS_2023_01/741721201" TargetMode="External" /><Relationship Id="rId4" Type="http://schemas.openxmlformats.org/officeDocument/2006/relationships/hyperlink" Target="https://podminky.urs.cz/item/CS_URS_2023_01/741730018" TargetMode="External" /><Relationship Id="rId5" Type="http://schemas.openxmlformats.org/officeDocument/2006/relationships/hyperlink" Target="https://podminky.urs.cz/item/CS_URS_2023_01/741761002" TargetMode="External" /><Relationship Id="rId6" Type="http://schemas.openxmlformats.org/officeDocument/2006/relationships/hyperlink" Target="https://podminky.urs.cz/item/CS_URS_2023_01/741732063" TargetMode="External" /><Relationship Id="rId7" Type="http://schemas.openxmlformats.org/officeDocument/2006/relationships/hyperlink" Target="https://podminky.urs.cz/item/CS_URS_2023_01/765125011" TargetMode="External" /><Relationship Id="rId8" Type="http://schemas.openxmlformats.org/officeDocument/2006/relationships/hyperlink" Target="https://podminky.urs.cz/item/CS_URS_2023_01/765125402" TargetMode="External" /><Relationship Id="rId9" Type="http://schemas.openxmlformats.org/officeDocument/2006/relationships/hyperlink" Target="https://podminky.urs.cz/item/CS_URS_2023_01/998741104" TargetMode="External" /><Relationship Id="rId10" Type="http://schemas.openxmlformats.org/officeDocument/2006/relationships/hyperlink" Target="https://podminky.urs.cz/item/CS_URS_2023_01/741110042" TargetMode="External" /><Relationship Id="rId11" Type="http://schemas.openxmlformats.org/officeDocument/2006/relationships/hyperlink" Target="https://podminky.urs.cz/item/CS_URS_2023_01/741120224" TargetMode="External" /><Relationship Id="rId12" Type="http://schemas.openxmlformats.org/officeDocument/2006/relationships/hyperlink" Target="https://podminky.urs.cz/item/CS_URS_2023_01/741130420" TargetMode="External" /><Relationship Id="rId13" Type="http://schemas.openxmlformats.org/officeDocument/2006/relationships/hyperlink" Target="https://podminky.urs.cz/item/CS_URS_2023_01/741910413" TargetMode="External" /><Relationship Id="rId14" Type="http://schemas.openxmlformats.org/officeDocument/2006/relationships/hyperlink" Target="https://podminky.urs.cz/item/CS_URS_2023_01/741910421" TargetMode="External" /><Relationship Id="rId15" Type="http://schemas.openxmlformats.org/officeDocument/2006/relationships/hyperlink" Target="https://podminky.urs.cz/item/CS_URS_2023_01/741920341" TargetMode="External" /><Relationship Id="rId16" Type="http://schemas.openxmlformats.org/officeDocument/2006/relationships/hyperlink" Target="https://podminky.urs.cz/item/CS_URS_2023_01/998741104" TargetMode="External" /><Relationship Id="rId17" Type="http://schemas.openxmlformats.org/officeDocument/2006/relationships/hyperlink" Target="https://podminky.urs.cz/item/CS_URS_2023_01/763113355" TargetMode="External" /><Relationship Id="rId18" Type="http://schemas.openxmlformats.org/officeDocument/2006/relationships/hyperlink" Target="https://podminky.urs.cz/item/CS_URS_2023_01/767881135" TargetMode="External" /><Relationship Id="rId19" Type="http://schemas.openxmlformats.org/officeDocument/2006/relationships/hyperlink" Target="https://podminky.urs.cz/item/CS_URS_2023_01/783801201" TargetMode="External" /><Relationship Id="rId20" Type="http://schemas.openxmlformats.org/officeDocument/2006/relationships/hyperlink" Target="https://podminky.urs.cz/item/CS_URS_2023_01/783801403" TargetMode="External" /><Relationship Id="rId21" Type="http://schemas.openxmlformats.org/officeDocument/2006/relationships/hyperlink" Target="https://podminky.urs.cz/item/CS_URS_2023_01/783813131" TargetMode="External" /><Relationship Id="rId22" Type="http://schemas.openxmlformats.org/officeDocument/2006/relationships/hyperlink" Target="https://podminky.urs.cz/item/CS_URS_2023_01/783817421" TargetMode="External" /><Relationship Id="rId23" Type="http://schemas.openxmlformats.org/officeDocument/2006/relationships/hyperlink" Target="https://podminky.urs.cz/item/CS_URS_2023_01/784211103" TargetMode="External" /><Relationship Id="rId24" Type="http://schemas.openxmlformats.org/officeDocument/2006/relationships/hyperlink" Target="https://podminky.urs.cz/item/CS_URS_2023_01/741112132" TargetMode="External" /><Relationship Id="rId25" Type="http://schemas.openxmlformats.org/officeDocument/2006/relationships/hyperlink" Target="https://podminky.urs.cz/item/CS_URS_2023_01/741120301" TargetMode="External" /><Relationship Id="rId26" Type="http://schemas.openxmlformats.org/officeDocument/2006/relationships/hyperlink" Target="https://podminky.urs.cz/item/CS_URS_2023_01/741120303" TargetMode="External" /><Relationship Id="rId27" Type="http://schemas.openxmlformats.org/officeDocument/2006/relationships/hyperlink" Target="https://podminky.urs.cz/item/CS_URS_2023_01/741122211" TargetMode="External" /><Relationship Id="rId28" Type="http://schemas.openxmlformats.org/officeDocument/2006/relationships/hyperlink" Target="https://podminky.urs.cz/item/CS_URS_2023_01/741122226" TargetMode="External" /><Relationship Id="rId29" Type="http://schemas.openxmlformats.org/officeDocument/2006/relationships/hyperlink" Target="https://podminky.urs.cz/item/CS_URS_2023_01/741122234" TargetMode="External" /><Relationship Id="rId30" Type="http://schemas.openxmlformats.org/officeDocument/2006/relationships/hyperlink" Target="https://podminky.urs.cz/item/CS_URS_2023_01/741130005" TargetMode="External" /><Relationship Id="rId31" Type="http://schemas.openxmlformats.org/officeDocument/2006/relationships/hyperlink" Target="https://podminky.urs.cz/item/CS_URS_2023_01/741130006" TargetMode="External" /><Relationship Id="rId32" Type="http://schemas.openxmlformats.org/officeDocument/2006/relationships/hyperlink" Target="https://podminky.urs.cz/item/CS_URS_2023_01/741130008" TargetMode="External" /><Relationship Id="rId33" Type="http://schemas.openxmlformats.org/officeDocument/2006/relationships/hyperlink" Target="https://podminky.urs.cz/item/CS_URS_2023_01/741130013" TargetMode="External" /><Relationship Id="rId34" Type="http://schemas.openxmlformats.org/officeDocument/2006/relationships/hyperlink" Target="https://podminky.urs.cz/item/CS_URS_2023_01/741210106" TargetMode="External" /><Relationship Id="rId35" Type="http://schemas.openxmlformats.org/officeDocument/2006/relationships/hyperlink" Target="https://podminky.urs.cz/item/CS_URS_2023_01/741313082" TargetMode="External" /><Relationship Id="rId36" Type="http://schemas.openxmlformats.org/officeDocument/2006/relationships/hyperlink" Target="https://podminky.urs.cz/item/CS_URS_2023_01/741761072" TargetMode="External" /><Relationship Id="rId37" Type="http://schemas.openxmlformats.org/officeDocument/2006/relationships/hyperlink" Target="https://podminky.urs.cz/item/CS_URS_2023_01/741910412" TargetMode="External" /><Relationship Id="rId38" Type="http://schemas.openxmlformats.org/officeDocument/2006/relationships/hyperlink" Target="https://podminky.urs.cz/item/CS_URS_2023_01/741910502" TargetMode="External" /><Relationship Id="rId39" Type="http://schemas.openxmlformats.org/officeDocument/2006/relationships/hyperlink" Target="https://podminky.urs.cz/item/CS_URS_2023_01/742330001" TargetMode="External" /><Relationship Id="rId40" Type="http://schemas.openxmlformats.org/officeDocument/2006/relationships/hyperlink" Target="https://podminky.urs.cz/item/CS_URS_2023_01/742330012" TargetMode="External" /><Relationship Id="rId41" Type="http://schemas.openxmlformats.org/officeDocument/2006/relationships/hyperlink" Target="https://podminky.urs.cz/item/CS_URS_2023_01/742330021" TargetMode="External" /><Relationship Id="rId42" Type="http://schemas.openxmlformats.org/officeDocument/2006/relationships/hyperlink" Target="https://podminky.urs.cz/item/CS_URS_2023_01/742330022" TargetMode="External" /><Relationship Id="rId43" Type="http://schemas.openxmlformats.org/officeDocument/2006/relationships/hyperlink" Target="https://podminky.urs.cz/item/CS_URS_2023_01/742330023" TargetMode="External" /><Relationship Id="rId44" Type="http://schemas.openxmlformats.org/officeDocument/2006/relationships/hyperlink" Target="https://podminky.urs.cz/item/CS_URS_2023_01/742330024" TargetMode="External" /><Relationship Id="rId45" Type="http://schemas.openxmlformats.org/officeDocument/2006/relationships/hyperlink" Target="https://podminky.urs.cz/item/CS_URS_2023_01/742330052" TargetMode="External" /><Relationship Id="rId46" Type="http://schemas.openxmlformats.org/officeDocument/2006/relationships/hyperlink" Target="https://podminky.urs.cz/item/CS_URS_2023_01/742330101" TargetMode="External" /><Relationship Id="rId47" Type="http://schemas.openxmlformats.org/officeDocument/2006/relationships/hyperlink" Target="https://podminky.urs.cz/item/CS_URS_2023_01/998741104" TargetMode="External" /><Relationship Id="rId48" Type="http://schemas.openxmlformats.org/officeDocument/2006/relationships/hyperlink" Target="https://podminky.urs.cz/item/CS_URS_2023_01/741110041" TargetMode="External" /><Relationship Id="rId49" Type="http://schemas.openxmlformats.org/officeDocument/2006/relationships/hyperlink" Target="https://podminky.urs.cz/item/CS_URS_2023_01/741120201" TargetMode="External" /><Relationship Id="rId50" Type="http://schemas.openxmlformats.org/officeDocument/2006/relationships/hyperlink" Target="https://podminky.urs.cz/item/CS_URS_2023_01/741420001" TargetMode="External" /><Relationship Id="rId51" Type="http://schemas.openxmlformats.org/officeDocument/2006/relationships/hyperlink" Target="https://podminky.urs.cz/item/CS_URS_2023_01/741420021" TargetMode="External" /><Relationship Id="rId52" Type="http://schemas.openxmlformats.org/officeDocument/2006/relationships/hyperlink" Target="https://podminky.urs.cz/item/CS_URS_2023_01/741420054" TargetMode="External" /><Relationship Id="rId53" Type="http://schemas.openxmlformats.org/officeDocument/2006/relationships/hyperlink" Target="https://podminky.urs.cz/item/CS_URS_2023_01/998741104" TargetMode="External" /><Relationship Id="rId54" Type="http://schemas.openxmlformats.org/officeDocument/2006/relationships/hyperlink" Target="https://podminky.urs.cz/item/CS_URS_2023_01/741122601" TargetMode="External" /><Relationship Id="rId55" Type="http://schemas.openxmlformats.org/officeDocument/2006/relationships/hyperlink" Target="https://podminky.urs.cz/item/CS_URS_2023_01/741220105" TargetMode="External" /><Relationship Id="rId56" Type="http://schemas.openxmlformats.org/officeDocument/2006/relationships/hyperlink" Target="https://podminky.urs.cz/item/CS_URS_2023_01/741311033" TargetMode="External" /><Relationship Id="rId57" Type="http://schemas.openxmlformats.org/officeDocument/2006/relationships/hyperlink" Target="https://podminky.urs.cz/item/CS_URS_2023_01/741320302" TargetMode="External" /><Relationship Id="rId58" Type="http://schemas.openxmlformats.org/officeDocument/2006/relationships/hyperlink" Target="https://podminky.urs.cz/item/CS_URS_2023_01/742110041" TargetMode="External" /><Relationship Id="rId59" Type="http://schemas.openxmlformats.org/officeDocument/2006/relationships/hyperlink" Target="https://podminky.urs.cz/item/CS_URS_2023_01/742111001" TargetMode="External" /><Relationship Id="rId60" Type="http://schemas.openxmlformats.org/officeDocument/2006/relationships/hyperlink" Target="https://podminky.urs.cz/item/CS_URS_2023_01/741210702" TargetMode="External" /><Relationship Id="rId61" Type="http://schemas.openxmlformats.org/officeDocument/2006/relationships/hyperlink" Target="https://podminky.urs.cz/item/CS_URS_2023_01/741810003" TargetMode="External" /><Relationship Id="rId62" Type="http://schemas.openxmlformats.org/officeDocument/2006/relationships/hyperlink" Target="https://podminky.urs.cz/item/CS_URS_2023_01/741810011" TargetMode="External" /><Relationship Id="rId63" Type="http://schemas.openxmlformats.org/officeDocument/2006/relationships/hyperlink" Target="https://podminky.urs.cz/item/CS_URS_2023_01/741811011" TargetMode="External" /><Relationship Id="rId64" Type="http://schemas.openxmlformats.org/officeDocument/2006/relationships/hyperlink" Target="https://podminky.urs.cz/item/CS_URS_2023_01/741811021" TargetMode="External" /><Relationship Id="rId65" Type="http://schemas.openxmlformats.org/officeDocument/2006/relationships/hyperlink" Target="https://podminky.urs.cz/item/CS_URS_2023_01/011514000" TargetMode="External" /><Relationship Id="rId66" Type="http://schemas.openxmlformats.org/officeDocument/2006/relationships/hyperlink" Target="https://podminky.urs.cz/item/CS_URS_2023_01/032103000" TargetMode="External" /><Relationship Id="rId67" Type="http://schemas.openxmlformats.org/officeDocument/2006/relationships/hyperlink" Target="https://podminky.urs.cz/item/CS_URS_2023_01/032503000" TargetMode="External" /><Relationship Id="rId68" Type="http://schemas.openxmlformats.org/officeDocument/2006/relationships/hyperlink" Target="https://podminky.urs.cz/item/CS_URS_2023_01/034103000" TargetMode="External" /><Relationship Id="rId69" Type="http://schemas.openxmlformats.org/officeDocument/2006/relationships/hyperlink" Target="https://podminky.urs.cz/item/CS_URS_2023_01/034503000" TargetMode="External" /><Relationship Id="rId70" Type="http://schemas.openxmlformats.org/officeDocument/2006/relationships/hyperlink" Target="https://podminky.urs.cz/item/CS_URS_2023_01/041002000" TargetMode="External" /><Relationship Id="rId71" Type="http://schemas.openxmlformats.org/officeDocument/2006/relationships/hyperlink" Target="https://podminky.urs.cz/item/CS_URS_2023_01/041103000" TargetMode="External" /><Relationship Id="rId72" Type="http://schemas.openxmlformats.org/officeDocument/2006/relationships/hyperlink" Target="https://podminky.urs.cz/item/CS_URS_2023_01/041203000" TargetMode="External" /><Relationship Id="rId73" Type="http://schemas.openxmlformats.org/officeDocument/2006/relationships/hyperlink" Target="https://podminky.urs.cz/item/CS_URS_2023_01/041303000" TargetMode="External" /><Relationship Id="rId74" Type="http://schemas.openxmlformats.org/officeDocument/2006/relationships/hyperlink" Target="https://podminky.urs.cz/item/CS_URS_2023_01/041403000" TargetMode="External" /><Relationship Id="rId75" Type="http://schemas.openxmlformats.org/officeDocument/2006/relationships/hyperlink" Target="https://podminky.urs.cz/item/CS_URS_2023_01/044002000" TargetMode="External" /><Relationship Id="rId76" Type="http://schemas.openxmlformats.org/officeDocument/2006/relationships/hyperlink" Target="https://podminky.urs.cz/item/CS_URS_2022_01/045002000" TargetMode="External" /><Relationship Id="rId77" Type="http://schemas.openxmlformats.org/officeDocument/2006/relationships/hyperlink" Target="https://podminky.urs.cz/item/CS_URS_2023_01/049002000" TargetMode="External" /><Relationship Id="rId78" Type="http://schemas.openxmlformats.org/officeDocument/2006/relationships/hyperlink" Target="https://podminky.urs.cz/item/CS_URS_2023_01/063002000" TargetMode="External" /><Relationship Id="rId79" Type="http://schemas.openxmlformats.org/officeDocument/2006/relationships/hyperlink" Target="https://podminky.urs.cz/item/CS_URS_2022_01/065002000" TargetMode="External" /><Relationship Id="rId80" Type="http://schemas.openxmlformats.org/officeDocument/2006/relationships/hyperlink" Target="https://podminky.urs.cz/item/CS_URS_2022_01/081002000" TargetMode="External" /><Relationship Id="rId81" Type="http://schemas.openxmlformats.org/officeDocument/2006/relationships/hyperlink" Target="https://podminky.urs.cz/item/CS_URS_2023_01/082002000" TargetMode="External" /><Relationship Id="rId82" Type="http://schemas.openxmlformats.org/officeDocument/2006/relationships/hyperlink" Target="https://podminky.urs.cz/item/CS_URS_2023_01/091002000" TargetMode="External" /><Relationship Id="rId83" Type="http://schemas.openxmlformats.org/officeDocument/2006/relationships/hyperlink" Target="https://podminky.urs.cz/item/CS_URS_2023_01/094002000" TargetMode="External" /><Relationship Id="rId8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7151118" TargetMode="External" /><Relationship Id="rId2" Type="http://schemas.openxmlformats.org/officeDocument/2006/relationships/hyperlink" Target="https://podminky.urs.cz/item/CS_URS_2023_01/741711001" TargetMode="External" /><Relationship Id="rId3" Type="http://schemas.openxmlformats.org/officeDocument/2006/relationships/hyperlink" Target="https://podminky.urs.cz/item/CS_URS_2023_01/741721201" TargetMode="External" /><Relationship Id="rId4" Type="http://schemas.openxmlformats.org/officeDocument/2006/relationships/hyperlink" Target="https://podminky.urs.cz/item/CS_URS_2023_01/741730017" TargetMode="External" /><Relationship Id="rId5" Type="http://schemas.openxmlformats.org/officeDocument/2006/relationships/hyperlink" Target="https://podminky.urs.cz/item/CS_URS_2023_01/741730018" TargetMode="External" /><Relationship Id="rId6" Type="http://schemas.openxmlformats.org/officeDocument/2006/relationships/hyperlink" Target="https://podminky.urs.cz/item/CS_URS_2023_01/741732063" TargetMode="External" /><Relationship Id="rId7" Type="http://schemas.openxmlformats.org/officeDocument/2006/relationships/hyperlink" Target="https://podminky.urs.cz/item/CS_URS_2023_01/741761002" TargetMode="External" /><Relationship Id="rId8" Type="http://schemas.openxmlformats.org/officeDocument/2006/relationships/hyperlink" Target="https://podminky.urs.cz/item/CS_URS_2023_01/765125011" TargetMode="External" /><Relationship Id="rId9" Type="http://schemas.openxmlformats.org/officeDocument/2006/relationships/hyperlink" Target="https://podminky.urs.cz/item/CS_URS_2023_01/765125402" TargetMode="External" /><Relationship Id="rId10" Type="http://schemas.openxmlformats.org/officeDocument/2006/relationships/hyperlink" Target="https://podminky.urs.cz/item/CS_URS_2023_01/998741104" TargetMode="External" /><Relationship Id="rId11" Type="http://schemas.openxmlformats.org/officeDocument/2006/relationships/hyperlink" Target="https://podminky.urs.cz/item/CS_URS_2023_01/741110042" TargetMode="External" /><Relationship Id="rId12" Type="http://schemas.openxmlformats.org/officeDocument/2006/relationships/hyperlink" Target="https://podminky.urs.cz/item/CS_URS_2023_01/741120224" TargetMode="External" /><Relationship Id="rId13" Type="http://schemas.openxmlformats.org/officeDocument/2006/relationships/hyperlink" Target="https://podminky.urs.cz/item/CS_URS_2023_01/741130420" TargetMode="External" /><Relationship Id="rId14" Type="http://schemas.openxmlformats.org/officeDocument/2006/relationships/hyperlink" Target="https://podminky.urs.cz/item/CS_URS_2023_01/741910413" TargetMode="External" /><Relationship Id="rId15" Type="http://schemas.openxmlformats.org/officeDocument/2006/relationships/hyperlink" Target="https://podminky.urs.cz/item/CS_URS_2023_01/741910421" TargetMode="External" /><Relationship Id="rId16" Type="http://schemas.openxmlformats.org/officeDocument/2006/relationships/hyperlink" Target="https://podminky.urs.cz/item/CS_URS_2023_01/741920341" TargetMode="External" /><Relationship Id="rId17" Type="http://schemas.openxmlformats.org/officeDocument/2006/relationships/hyperlink" Target="https://podminky.urs.cz/item/CS_URS_2023_01/998741104" TargetMode="External" /><Relationship Id="rId18" Type="http://schemas.openxmlformats.org/officeDocument/2006/relationships/hyperlink" Target="https://podminky.urs.cz/item/CS_URS_2023_01/763113355" TargetMode="External" /><Relationship Id="rId19" Type="http://schemas.openxmlformats.org/officeDocument/2006/relationships/hyperlink" Target="https://podminky.urs.cz/item/CS_URS_2023_01/767881135" TargetMode="External" /><Relationship Id="rId20" Type="http://schemas.openxmlformats.org/officeDocument/2006/relationships/hyperlink" Target="https://podminky.urs.cz/item/CS_URS_2023_01/783801201" TargetMode="External" /><Relationship Id="rId21" Type="http://schemas.openxmlformats.org/officeDocument/2006/relationships/hyperlink" Target="https://podminky.urs.cz/item/CS_URS_2023_01/783801403" TargetMode="External" /><Relationship Id="rId22" Type="http://schemas.openxmlformats.org/officeDocument/2006/relationships/hyperlink" Target="https://podminky.urs.cz/item/CS_URS_2023_01/783813131" TargetMode="External" /><Relationship Id="rId23" Type="http://schemas.openxmlformats.org/officeDocument/2006/relationships/hyperlink" Target="https://podminky.urs.cz/item/CS_URS_2023_01/783817421" TargetMode="External" /><Relationship Id="rId24" Type="http://schemas.openxmlformats.org/officeDocument/2006/relationships/hyperlink" Target="https://podminky.urs.cz/item/CS_URS_2023_01/784211103" TargetMode="External" /><Relationship Id="rId25" Type="http://schemas.openxmlformats.org/officeDocument/2006/relationships/hyperlink" Target="https://podminky.urs.cz/item/CS_URS_2023_01/741112132" TargetMode="External" /><Relationship Id="rId26" Type="http://schemas.openxmlformats.org/officeDocument/2006/relationships/hyperlink" Target="https://podminky.urs.cz/item/CS_URS_2023_01/741120301" TargetMode="External" /><Relationship Id="rId27" Type="http://schemas.openxmlformats.org/officeDocument/2006/relationships/hyperlink" Target="https://podminky.urs.cz/item/CS_URS_2023_01/741120303" TargetMode="External" /><Relationship Id="rId28" Type="http://schemas.openxmlformats.org/officeDocument/2006/relationships/hyperlink" Target="https://podminky.urs.cz/item/CS_URS_2023_01/741122211" TargetMode="External" /><Relationship Id="rId29" Type="http://schemas.openxmlformats.org/officeDocument/2006/relationships/hyperlink" Target="https://podminky.urs.cz/item/CS_URS_2023_01/741122226" TargetMode="External" /><Relationship Id="rId30" Type="http://schemas.openxmlformats.org/officeDocument/2006/relationships/hyperlink" Target="https://podminky.urs.cz/item/CS_URS_2023_01/741122234" TargetMode="External" /><Relationship Id="rId31" Type="http://schemas.openxmlformats.org/officeDocument/2006/relationships/hyperlink" Target="https://podminky.urs.cz/item/CS_URS_2023_01/741130005" TargetMode="External" /><Relationship Id="rId32" Type="http://schemas.openxmlformats.org/officeDocument/2006/relationships/hyperlink" Target="https://podminky.urs.cz/item/CS_URS_2023_01/741130006" TargetMode="External" /><Relationship Id="rId33" Type="http://schemas.openxmlformats.org/officeDocument/2006/relationships/hyperlink" Target="https://podminky.urs.cz/item/CS_URS_2023_01/741130008" TargetMode="External" /><Relationship Id="rId34" Type="http://schemas.openxmlformats.org/officeDocument/2006/relationships/hyperlink" Target="https://podminky.urs.cz/item/CS_URS_2023_01/741130013" TargetMode="External" /><Relationship Id="rId35" Type="http://schemas.openxmlformats.org/officeDocument/2006/relationships/hyperlink" Target="https://podminky.urs.cz/item/CS_URS_2023_01/741210106" TargetMode="External" /><Relationship Id="rId36" Type="http://schemas.openxmlformats.org/officeDocument/2006/relationships/hyperlink" Target="https://podminky.urs.cz/item/CS_URS_2023_01/741313082" TargetMode="External" /><Relationship Id="rId37" Type="http://schemas.openxmlformats.org/officeDocument/2006/relationships/hyperlink" Target="https://podminky.urs.cz/item/CS_URS_2023_01/741761072" TargetMode="External" /><Relationship Id="rId38" Type="http://schemas.openxmlformats.org/officeDocument/2006/relationships/hyperlink" Target="https://podminky.urs.cz/item/CS_URS_2023_01/741910412" TargetMode="External" /><Relationship Id="rId39" Type="http://schemas.openxmlformats.org/officeDocument/2006/relationships/hyperlink" Target="https://podminky.urs.cz/item/CS_URS_2023_01/741910502" TargetMode="External" /><Relationship Id="rId40" Type="http://schemas.openxmlformats.org/officeDocument/2006/relationships/hyperlink" Target="https://podminky.urs.cz/item/CS_URS_2023_01/742330001" TargetMode="External" /><Relationship Id="rId41" Type="http://schemas.openxmlformats.org/officeDocument/2006/relationships/hyperlink" Target="https://podminky.urs.cz/item/CS_URS_2023_01/742330012" TargetMode="External" /><Relationship Id="rId42" Type="http://schemas.openxmlformats.org/officeDocument/2006/relationships/hyperlink" Target="https://podminky.urs.cz/item/CS_URS_2023_01/742330021" TargetMode="External" /><Relationship Id="rId43" Type="http://schemas.openxmlformats.org/officeDocument/2006/relationships/hyperlink" Target="https://podminky.urs.cz/item/CS_URS_2023_01/742330022" TargetMode="External" /><Relationship Id="rId44" Type="http://schemas.openxmlformats.org/officeDocument/2006/relationships/hyperlink" Target="https://podminky.urs.cz/item/CS_URS_2023_01/742330023" TargetMode="External" /><Relationship Id="rId45" Type="http://schemas.openxmlformats.org/officeDocument/2006/relationships/hyperlink" Target="https://podminky.urs.cz/item/CS_URS_2023_01/742330024" TargetMode="External" /><Relationship Id="rId46" Type="http://schemas.openxmlformats.org/officeDocument/2006/relationships/hyperlink" Target="https://podminky.urs.cz/item/CS_URS_2023_01/742330052" TargetMode="External" /><Relationship Id="rId47" Type="http://schemas.openxmlformats.org/officeDocument/2006/relationships/hyperlink" Target="https://podminky.urs.cz/item/CS_URS_2023_01/742330101" TargetMode="External" /><Relationship Id="rId48" Type="http://schemas.openxmlformats.org/officeDocument/2006/relationships/hyperlink" Target="https://podminky.urs.cz/item/CS_URS_2023_01/998741104" TargetMode="External" /><Relationship Id="rId49" Type="http://schemas.openxmlformats.org/officeDocument/2006/relationships/hyperlink" Target="https://podminky.urs.cz/item/CS_URS_2023_01/741110041" TargetMode="External" /><Relationship Id="rId50" Type="http://schemas.openxmlformats.org/officeDocument/2006/relationships/hyperlink" Target="https://podminky.urs.cz/item/CS_URS_2023_01/741120201" TargetMode="External" /><Relationship Id="rId51" Type="http://schemas.openxmlformats.org/officeDocument/2006/relationships/hyperlink" Target="https://podminky.urs.cz/item/CS_URS_2023_01/741420001" TargetMode="External" /><Relationship Id="rId52" Type="http://schemas.openxmlformats.org/officeDocument/2006/relationships/hyperlink" Target="https://podminky.urs.cz/item/CS_URS_2023_01/741420021" TargetMode="External" /><Relationship Id="rId53" Type="http://schemas.openxmlformats.org/officeDocument/2006/relationships/hyperlink" Target="https://podminky.urs.cz/item/CS_URS_2023_01/741420054" TargetMode="External" /><Relationship Id="rId54" Type="http://schemas.openxmlformats.org/officeDocument/2006/relationships/hyperlink" Target="https://podminky.urs.cz/item/CS_URS_2023_01/998741104" TargetMode="External" /><Relationship Id="rId55" Type="http://schemas.openxmlformats.org/officeDocument/2006/relationships/hyperlink" Target="https://podminky.urs.cz/item/CS_URS_2023_01/741122601" TargetMode="External" /><Relationship Id="rId56" Type="http://schemas.openxmlformats.org/officeDocument/2006/relationships/hyperlink" Target="https://podminky.urs.cz/item/CS_URS_2023_01/741220105" TargetMode="External" /><Relationship Id="rId57" Type="http://schemas.openxmlformats.org/officeDocument/2006/relationships/hyperlink" Target="https://podminky.urs.cz/item/CS_URS_2023_01/741311033" TargetMode="External" /><Relationship Id="rId58" Type="http://schemas.openxmlformats.org/officeDocument/2006/relationships/hyperlink" Target="https://podminky.urs.cz/item/CS_URS_2023_01/741320302" TargetMode="External" /><Relationship Id="rId59" Type="http://schemas.openxmlformats.org/officeDocument/2006/relationships/hyperlink" Target="https://podminky.urs.cz/item/CS_URS_2023_01/742110041" TargetMode="External" /><Relationship Id="rId60" Type="http://schemas.openxmlformats.org/officeDocument/2006/relationships/hyperlink" Target="https://podminky.urs.cz/item/CS_URS_2023_01/742111001" TargetMode="External" /><Relationship Id="rId61" Type="http://schemas.openxmlformats.org/officeDocument/2006/relationships/hyperlink" Target="https://podminky.urs.cz/item/CS_URS_2023_01/741210702" TargetMode="External" /><Relationship Id="rId62" Type="http://schemas.openxmlformats.org/officeDocument/2006/relationships/hyperlink" Target="https://podminky.urs.cz/item/CS_URS_2023_01/741810003" TargetMode="External" /><Relationship Id="rId63" Type="http://schemas.openxmlformats.org/officeDocument/2006/relationships/hyperlink" Target="https://podminky.urs.cz/item/CS_URS_2023_01/741810011" TargetMode="External" /><Relationship Id="rId64" Type="http://schemas.openxmlformats.org/officeDocument/2006/relationships/hyperlink" Target="https://podminky.urs.cz/item/CS_URS_2023_01/741811011" TargetMode="External" /><Relationship Id="rId65" Type="http://schemas.openxmlformats.org/officeDocument/2006/relationships/hyperlink" Target="https://podminky.urs.cz/item/CS_URS_2023_01/741811021" TargetMode="External" /><Relationship Id="rId66" Type="http://schemas.openxmlformats.org/officeDocument/2006/relationships/hyperlink" Target="https://podminky.urs.cz/item/CS_URS_2023_01/011514000" TargetMode="External" /><Relationship Id="rId67" Type="http://schemas.openxmlformats.org/officeDocument/2006/relationships/hyperlink" Target="https://podminky.urs.cz/item/CS_URS_2023_01/032103000" TargetMode="External" /><Relationship Id="rId68" Type="http://schemas.openxmlformats.org/officeDocument/2006/relationships/hyperlink" Target="https://podminky.urs.cz/item/CS_URS_2023_01/032503000" TargetMode="External" /><Relationship Id="rId69" Type="http://schemas.openxmlformats.org/officeDocument/2006/relationships/hyperlink" Target="https://podminky.urs.cz/item/CS_URS_2023_01/034103000" TargetMode="External" /><Relationship Id="rId70" Type="http://schemas.openxmlformats.org/officeDocument/2006/relationships/hyperlink" Target="https://podminky.urs.cz/item/CS_URS_2023_01/034503000" TargetMode="External" /><Relationship Id="rId71" Type="http://schemas.openxmlformats.org/officeDocument/2006/relationships/hyperlink" Target="https://podminky.urs.cz/item/CS_URS_2023_01/041002000" TargetMode="External" /><Relationship Id="rId72" Type="http://schemas.openxmlformats.org/officeDocument/2006/relationships/hyperlink" Target="https://podminky.urs.cz/item/CS_URS_2023_01/041103000" TargetMode="External" /><Relationship Id="rId73" Type="http://schemas.openxmlformats.org/officeDocument/2006/relationships/hyperlink" Target="https://podminky.urs.cz/item/CS_URS_2023_01/041203000" TargetMode="External" /><Relationship Id="rId74" Type="http://schemas.openxmlformats.org/officeDocument/2006/relationships/hyperlink" Target="https://podminky.urs.cz/item/CS_URS_2023_01/041303000" TargetMode="External" /><Relationship Id="rId75" Type="http://schemas.openxmlformats.org/officeDocument/2006/relationships/hyperlink" Target="https://podminky.urs.cz/item/CS_URS_2023_01/041403000" TargetMode="External" /><Relationship Id="rId76" Type="http://schemas.openxmlformats.org/officeDocument/2006/relationships/hyperlink" Target="https://podminky.urs.cz/item/CS_URS_2023_01/044002000" TargetMode="External" /><Relationship Id="rId77" Type="http://schemas.openxmlformats.org/officeDocument/2006/relationships/hyperlink" Target="https://podminky.urs.cz/item/CS_URS_2022_01/045002000" TargetMode="External" /><Relationship Id="rId78" Type="http://schemas.openxmlformats.org/officeDocument/2006/relationships/hyperlink" Target="https://podminky.urs.cz/item/CS_URS_2023_01/049002000" TargetMode="External" /><Relationship Id="rId79" Type="http://schemas.openxmlformats.org/officeDocument/2006/relationships/hyperlink" Target="https://podminky.urs.cz/item/CS_URS_2023_01/063002000" TargetMode="External" /><Relationship Id="rId80" Type="http://schemas.openxmlformats.org/officeDocument/2006/relationships/hyperlink" Target="https://podminky.urs.cz/item/CS_URS_2022_01/065002000" TargetMode="External" /><Relationship Id="rId81" Type="http://schemas.openxmlformats.org/officeDocument/2006/relationships/hyperlink" Target="https://podminky.urs.cz/item/CS_URS_2022_01/081002000" TargetMode="External" /><Relationship Id="rId82" Type="http://schemas.openxmlformats.org/officeDocument/2006/relationships/hyperlink" Target="https://podminky.urs.cz/item/CS_URS_2023_01/082002000" TargetMode="External" /><Relationship Id="rId83" Type="http://schemas.openxmlformats.org/officeDocument/2006/relationships/hyperlink" Target="https://podminky.urs.cz/item/CS_URS_2023_01/091002000" TargetMode="External" /><Relationship Id="rId84" Type="http://schemas.openxmlformats.org/officeDocument/2006/relationships/hyperlink" Target="https://podminky.urs.cz/item/CS_URS_2023_01/094002000" TargetMode="External" /><Relationship Id="rId8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7151118" TargetMode="External" /><Relationship Id="rId2" Type="http://schemas.openxmlformats.org/officeDocument/2006/relationships/hyperlink" Target="https://podminky.urs.cz/item/CS_URS_2023_01/741711001" TargetMode="External" /><Relationship Id="rId3" Type="http://schemas.openxmlformats.org/officeDocument/2006/relationships/hyperlink" Target="https://podminky.urs.cz/item/CS_URS_2023_01/741721201" TargetMode="External" /><Relationship Id="rId4" Type="http://schemas.openxmlformats.org/officeDocument/2006/relationships/hyperlink" Target="https://podminky.urs.cz/item/CS_URS_2023_01/741730018" TargetMode="External" /><Relationship Id="rId5" Type="http://schemas.openxmlformats.org/officeDocument/2006/relationships/hyperlink" Target="https://podminky.urs.cz/item/CS_URS_2023_01/741761002" TargetMode="External" /><Relationship Id="rId6" Type="http://schemas.openxmlformats.org/officeDocument/2006/relationships/hyperlink" Target="https://podminky.urs.cz/item/CS_URS_2023_01/741732063" TargetMode="External" /><Relationship Id="rId7" Type="http://schemas.openxmlformats.org/officeDocument/2006/relationships/hyperlink" Target="https://podminky.urs.cz/item/CS_URS_2023_01/765125011" TargetMode="External" /><Relationship Id="rId8" Type="http://schemas.openxmlformats.org/officeDocument/2006/relationships/hyperlink" Target="https://podminky.urs.cz/item/CS_URS_2023_01/765125402" TargetMode="External" /><Relationship Id="rId9" Type="http://schemas.openxmlformats.org/officeDocument/2006/relationships/hyperlink" Target="https://podminky.urs.cz/item/CS_URS_2023_01/998741104" TargetMode="External" /><Relationship Id="rId10" Type="http://schemas.openxmlformats.org/officeDocument/2006/relationships/hyperlink" Target="https://podminky.urs.cz/item/CS_URS_2023_01/741110042" TargetMode="External" /><Relationship Id="rId11" Type="http://schemas.openxmlformats.org/officeDocument/2006/relationships/hyperlink" Target="https://podminky.urs.cz/item/CS_URS_2023_01/741120224" TargetMode="External" /><Relationship Id="rId12" Type="http://schemas.openxmlformats.org/officeDocument/2006/relationships/hyperlink" Target="https://podminky.urs.cz/item/CS_URS_2023_01/741130420" TargetMode="External" /><Relationship Id="rId13" Type="http://schemas.openxmlformats.org/officeDocument/2006/relationships/hyperlink" Target="https://podminky.urs.cz/item/CS_URS_2023_01/741910413" TargetMode="External" /><Relationship Id="rId14" Type="http://schemas.openxmlformats.org/officeDocument/2006/relationships/hyperlink" Target="https://podminky.urs.cz/item/CS_URS_2023_01/741910421" TargetMode="External" /><Relationship Id="rId15" Type="http://schemas.openxmlformats.org/officeDocument/2006/relationships/hyperlink" Target="https://podminky.urs.cz/item/CS_URS_2023_01/741920341" TargetMode="External" /><Relationship Id="rId16" Type="http://schemas.openxmlformats.org/officeDocument/2006/relationships/hyperlink" Target="https://podminky.urs.cz/item/CS_URS_2023_01/998741104" TargetMode="External" /><Relationship Id="rId17" Type="http://schemas.openxmlformats.org/officeDocument/2006/relationships/hyperlink" Target="https://podminky.urs.cz/item/CS_URS_2023_01/763113355" TargetMode="External" /><Relationship Id="rId18" Type="http://schemas.openxmlformats.org/officeDocument/2006/relationships/hyperlink" Target="https://podminky.urs.cz/item/CS_URS_2023_01/767881135" TargetMode="External" /><Relationship Id="rId19" Type="http://schemas.openxmlformats.org/officeDocument/2006/relationships/hyperlink" Target="https://podminky.urs.cz/item/CS_URS_2023_01/783801201" TargetMode="External" /><Relationship Id="rId20" Type="http://schemas.openxmlformats.org/officeDocument/2006/relationships/hyperlink" Target="https://podminky.urs.cz/item/CS_URS_2023_01/783801403" TargetMode="External" /><Relationship Id="rId21" Type="http://schemas.openxmlformats.org/officeDocument/2006/relationships/hyperlink" Target="https://podminky.urs.cz/item/CS_URS_2023_01/783813131" TargetMode="External" /><Relationship Id="rId22" Type="http://schemas.openxmlformats.org/officeDocument/2006/relationships/hyperlink" Target="https://podminky.urs.cz/item/CS_URS_2023_01/783817421" TargetMode="External" /><Relationship Id="rId23" Type="http://schemas.openxmlformats.org/officeDocument/2006/relationships/hyperlink" Target="https://podminky.urs.cz/item/CS_URS_2023_01/784211103" TargetMode="External" /><Relationship Id="rId24" Type="http://schemas.openxmlformats.org/officeDocument/2006/relationships/hyperlink" Target="https://podminky.urs.cz/item/CS_URS_2023_01/741112132" TargetMode="External" /><Relationship Id="rId25" Type="http://schemas.openxmlformats.org/officeDocument/2006/relationships/hyperlink" Target="https://podminky.urs.cz/item/CS_URS_2023_01/741120301" TargetMode="External" /><Relationship Id="rId26" Type="http://schemas.openxmlformats.org/officeDocument/2006/relationships/hyperlink" Target="https://podminky.urs.cz/item/CS_URS_2023_01/741120303" TargetMode="External" /><Relationship Id="rId27" Type="http://schemas.openxmlformats.org/officeDocument/2006/relationships/hyperlink" Target="https://podminky.urs.cz/item/CS_URS_2023_01/741122211" TargetMode="External" /><Relationship Id="rId28" Type="http://schemas.openxmlformats.org/officeDocument/2006/relationships/hyperlink" Target="https://podminky.urs.cz/item/CS_URS_2023_01/741122226" TargetMode="External" /><Relationship Id="rId29" Type="http://schemas.openxmlformats.org/officeDocument/2006/relationships/hyperlink" Target="https://podminky.urs.cz/item/CS_URS_2023_01/741122234" TargetMode="External" /><Relationship Id="rId30" Type="http://schemas.openxmlformats.org/officeDocument/2006/relationships/hyperlink" Target="https://podminky.urs.cz/item/CS_URS_2023_01/741130005" TargetMode="External" /><Relationship Id="rId31" Type="http://schemas.openxmlformats.org/officeDocument/2006/relationships/hyperlink" Target="https://podminky.urs.cz/item/CS_URS_2023_01/741130006" TargetMode="External" /><Relationship Id="rId32" Type="http://schemas.openxmlformats.org/officeDocument/2006/relationships/hyperlink" Target="https://podminky.urs.cz/item/CS_URS_2023_01/741130008" TargetMode="External" /><Relationship Id="rId33" Type="http://schemas.openxmlformats.org/officeDocument/2006/relationships/hyperlink" Target="https://podminky.urs.cz/item/CS_URS_2023_01/741130013" TargetMode="External" /><Relationship Id="rId34" Type="http://schemas.openxmlformats.org/officeDocument/2006/relationships/hyperlink" Target="https://podminky.urs.cz/item/CS_URS_2023_01/741210106" TargetMode="External" /><Relationship Id="rId35" Type="http://schemas.openxmlformats.org/officeDocument/2006/relationships/hyperlink" Target="https://podminky.urs.cz/item/CS_URS_2023_01/741313082" TargetMode="External" /><Relationship Id="rId36" Type="http://schemas.openxmlformats.org/officeDocument/2006/relationships/hyperlink" Target="https://podminky.urs.cz/item/CS_URS_2023_01/741761072" TargetMode="External" /><Relationship Id="rId37" Type="http://schemas.openxmlformats.org/officeDocument/2006/relationships/hyperlink" Target="https://podminky.urs.cz/item/CS_URS_2023_01/741910412" TargetMode="External" /><Relationship Id="rId38" Type="http://schemas.openxmlformats.org/officeDocument/2006/relationships/hyperlink" Target="https://podminky.urs.cz/item/CS_URS_2023_01/741910502" TargetMode="External" /><Relationship Id="rId39" Type="http://schemas.openxmlformats.org/officeDocument/2006/relationships/hyperlink" Target="https://podminky.urs.cz/item/CS_URS_2023_01/742330001" TargetMode="External" /><Relationship Id="rId40" Type="http://schemas.openxmlformats.org/officeDocument/2006/relationships/hyperlink" Target="https://podminky.urs.cz/item/CS_URS_2023_01/742330012" TargetMode="External" /><Relationship Id="rId41" Type="http://schemas.openxmlformats.org/officeDocument/2006/relationships/hyperlink" Target="https://podminky.urs.cz/item/CS_URS_2023_01/742330021" TargetMode="External" /><Relationship Id="rId42" Type="http://schemas.openxmlformats.org/officeDocument/2006/relationships/hyperlink" Target="https://podminky.urs.cz/item/CS_URS_2023_01/742330022" TargetMode="External" /><Relationship Id="rId43" Type="http://schemas.openxmlformats.org/officeDocument/2006/relationships/hyperlink" Target="https://podminky.urs.cz/item/CS_URS_2023_01/742330023" TargetMode="External" /><Relationship Id="rId44" Type="http://schemas.openxmlformats.org/officeDocument/2006/relationships/hyperlink" Target="https://podminky.urs.cz/item/CS_URS_2023_01/742330024" TargetMode="External" /><Relationship Id="rId45" Type="http://schemas.openxmlformats.org/officeDocument/2006/relationships/hyperlink" Target="https://podminky.urs.cz/item/CS_URS_2023_01/742330052" TargetMode="External" /><Relationship Id="rId46" Type="http://schemas.openxmlformats.org/officeDocument/2006/relationships/hyperlink" Target="https://podminky.urs.cz/item/CS_URS_2023_01/742330101" TargetMode="External" /><Relationship Id="rId47" Type="http://schemas.openxmlformats.org/officeDocument/2006/relationships/hyperlink" Target="https://podminky.urs.cz/item/CS_URS_2023_01/998741104" TargetMode="External" /><Relationship Id="rId48" Type="http://schemas.openxmlformats.org/officeDocument/2006/relationships/hyperlink" Target="https://podminky.urs.cz/item/CS_URS_2023_01/741110041" TargetMode="External" /><Relationship Id="rId49" Type="http://schemas.openxmlformats.org/officeDocument/2006/relationships/hyperlink" Target="https://podminky.urs.cz/item/CS_URS_2023_01/741120201" TargetMode="External" /><Relationship Id="rId50" Type="http://schemas.openxmlformats.org/officeDocument/2006/relationships/hyperlink" Target="https://podminky.urs.cz/item/CS_URS_2023_01/741420001" TargetMode="External" /><Relationship Id="rId51" Type="http://schemas.openxmlformats.org/officeDocument/2006/relationships/hyperlink" Target="https://podminky.urs.cz/item/CS_URS_2023_01/741420021" TargetMode="External" /><Relationship Id="rId52" Type="http://schemas.openxmlformats.org/officeDocument/2006/relationships/hyperlink" Target="https://podminky.urs.cz/item/CS_URS_2023_01/741420054" TargetMode="External" /><Relationship Id="rId53" Type="http://schemas.openxmlformats.org/officeDocument/2006/relationships/hyperlink" Target="https://podminky.urs.cz/item/CS_URS_2023_01/998741104" TargetMode="External" /><Relationship Id="rId54" Type="http://schemas.openxmlformats.org/officeDocument/2006/relationships/hyperlink" Target="https://podminky.urs.cz/item/CS_URS_2023_01/741122601" TargetMode="External" /><Relationship Id="rId55" Type="http://schemas.openxmlformats.org/officeDocument/2006/relationships/hyperlink" Target="https://podminky.urs.cz/item/CS_URS_2023_01/741220105" TargetMode="External" /><Relationship Id="rId56" Type="http://schemas.openxmlformats.org/officeDocument/2006/relationships/hyperlink" Target="https://podminky.urs.cz/item/CS_URS_2023_01/741311033" TargetMode="External" /><Relationship Id="rId57" Type="http://schemas.openxmlformats.org/officeDocument/2006/relationships/hyperlink" Target="https://podminky.urs.cz/item/CS_URS_2023_01/741320302" TargetMode="External" /><Relationship Id="rId58" Type="http://schemas.openxmlformats.org/officeDocument/2006/relationships/hyperlink" Target="https://podminky.urs.cz/item/CS_URS_2023_01/742110041" TargetMode="External" /><Relationship Id="rId59" Type="http://schemas.openxmlformats.org/officeDocument/2006/relationships/hyperlink" Target="https://podminky.urs.cz/item/CS_URS_2023_01/742111001" TargetMode="External" /><Relationship Id="rId60" Type="http://schemas.openxmlformats.org/officeDocument/2006/relationships/hyperlink" Target="https://podminky.urs.cz/item/CS_URS_2023_01/741210702" TargetMode="External" /><Relationship Id="rId61" Type="http://schemas.openxmlformats.org/officeDocument/2006/relationships/hyperlink" Target="https://podminky.urs.cz/item/CS_URS_2023_01/741810003" TargetMode="External" /><Relationship Id="rId62" Type="http://schemas.openxmlformats.org/officeDocument/2006/relationships/hyperlink" Target="https://podminky.urs.cz/item/CS_URS_2023_01/741810011" TargetMode="External" /><Relationship Id="rId63" Type="http://schemas.openxmlformats.org/officeDocument/2006/relationships/hyperlink" Target="https://podminky.urs.cz/item/CS_URS_2023_01/741811011" TargetMode="External" /><Relationship Id="rId64" Type="http://schemas.openxmlformats.org/officeDocument/2006/relationships/hyperlink" Target="https://podminky.urs.cz/item/CS_URS_2023_01/741811021" TargetMode="External" /><Relationship Id="rId65" Type="http://schemas.openxmlformats.org/officeDocument/2006/relationships/hyperlink" Target="https://podminky.urs.cz/item/CS_URS_2023_01/011514000" TargetMode="External" /><Relationship Id="rId66" Type="http://schemas.openxmlformats.org/officeDocument/2006/relationships/hyperlink" Target="https://podminky.urs.cz/item/CS_URS_2023_01/032103000" TargetMode="External" /><Relationship Id="rId67" Type="http://schemas.openxmlformats.org/officeDocument/2006/relationships/hyperlink" Target="https://podminky.urs.cz/item/CS_URS_2023_01/032503000" TargetMode="External" /><Relationship Id="rId68" Type="http://schemas.openxmlformats.org/officeDocument/2006/relationships/hyperlink" Target="https://podminky.urs.cz/item/CS_URS_2023_01/034103000" TargetMode="External" /><Relationship Id="rId69" Type="http://schemas.openxmlformats.org/officeDocument/2006/relationships/hyperlink" Target="https://podminky.urs.cz/item/CS_URS_2023_01/034503000" TargetMode="External" /><Relationship Id="rId70" Type="http://schemas.openxmlformats.org/officeDocument/2006/relationships/hyperlink" Target="https://podminky.urs.cz/item/CS_URS_2023_01/041002000" TargetMode="External" /><Relationship Id="rId71" Type="http://schemas.openxmlformats.org/officeDocument/2006/relationships/hyperlink" Target="https://podminky.urs.cz/item/CS_URS_2023_01/041103000" TargetMode="External" /><Relationship Id="rId72" Type="http://schemas.openxmlformats.org/officeDocument/2006/relationships/hyperlink" Target="https://podminky.urs.cz/item/CS_URS_2023_01/041203000" TargetMode="External" /><Relationship Id="rId73" Type="http://schemas.openxmlformats.org/officeDocument/2006/relationships/hyperlink" Target="https://podminky.urs.cz/item/CS_URS_2023_01/041303000" TargetMode="External" /><Relationship Id="rId74" Type="http://schemas.openxmlformats.org/officeDocument/2006/relationships/hyperlink" Target="https://podminky.urs.cz/item/CS_URS_2023_01/041403000" TargetMode="External" /><Relationship Id="rId75" Type="http://schemas.openxmlformats.org/officeDocument/2006/relationships/hyperlink" Target="https://podminky.urs.cz/item/CS_URS_2023_01/044002000" TargetMode="External" /><Relationship Id="rId76" Type="http://schemas.openxmlformats.org/officeDocument/2006/relationships/hyperlink" Target="https://podminky.urs.cz/item/CS_URS_2022_01/045002000" TargetMode="External" /><Relationship Id="rId77" Type="http://schemas.openxmlformats.org/officeDocument/2006/relationships/hyperlink" Target="https://podminky.urs.cz/item/CS_URS_2023_01/049002000" TargetMode="External" /><Relationship Id="rId78" Type="http://schemas.openxmlformats.org/officeDocument/2006/relationships/hyperlink" Target="https://podminky.urs.cz/item/CS_URS_2023_01/063002000" TargetMode="External" /><Relationship Id="rId79" Type="http://schemas.openxmlformats.org/officeDocument/2006/relationships/hyperlink" Target="https://podminky.urs.cz/item/CS_URS_2022_01/065002000" TargetMode="External" /><Relationship Id="rId80" Type="http://schemas.openxmlformats.org/officeDocument/2006/relationships/hyperlink" Target="https://podminky.urs.cz/item/CS_URS_2022_01/081002000" TargetMode="External" /><Relationship Id="rId81" Type="http://schemas.openxmlformats.org/officeDocument/2006/relationships/hyperlink" Target="https://podminky.urs.cz/item/CS_URS_2023_01/082002000" TargetMode="External" /><Relationship Id="rId82" Type="http://schemas.openxmlformats.org/officeDocument/2006/relationships/hyperlink" Target="https://podminky.urs.cz/item/CS_URS_2023_01/091002000" TargetMode="External" /><Relationship Id="rId83" Type="http://schemas.openxmlformats.org/officeDocument/2006/relationships/hyperlink" Target="https://podminky.urs.cz/item/CS_URS_2023_01/094002000" TargetMode="External" /><Relationship Id="rId8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7151118" TargetMode="External" /><Relationship Id="rId2" Type="http://schemas.openxmlformats.org/officeDocument/2006/relationships/hyperlink" Target="https://podminky.urs.cz/item/CS_URS_2023_01/741711011" TargetMode="External" /><Relationship Id="rId3" Type="http://schemas.openxmlformats.org/officeDocument/2006/relationships/hyperlink" Target="https://podminky.urs.cz/item/CS_URS_2023_01/741721211" TargetMode="External" /><Relationship Id="rId4" Type="http://schemas.openxmlformats.org/officeDocument/2006/relationships/hyperlink" Target="https://podminky.urs.cz/item/CS_URS_2023_01/741730022" TargetMode="External" /><Relationship Id="rId5" Type="http://schemas.openxmlformats.org/officeDocument/2006/relationships/hyperlink" Target="https://podminky.urs.cz/item/CS_URS_2023_01/741730018" TargetMode="External" /><Relationship Id="rId6" Type="http://schemas.openxmlformats.org/officeDocument/2006/relationships/hyperlink" Target="https://podminky.urs.cz/item/CS_URS_2023_01/741761002" TargetMode="External" /><Relationship Id="rId7" Type="http://schemas.openxmlformats.org/officeDocument/2006/relationships/hyperlink" Target="https://podminky.urs.cz/item/CS_URS_2023_01/741732063" TargetMode="External" /><Relationship Id="rId8" Type="http://schemas.openxmlformats.org/officeDocument/2006/relationships/hyperlink" Target="https://podminky.urs.cz/item/CS_URS_2023_01/998741104" TargetMode="External" /><Relationship Id="rId9" Type="http://schemas.openxmlformats.org/officeDocument/2006/relationships/hyperlink" Target="https://podminky.urs.cz/item/CS_URS_2023_01/741110042" TargetMode="External" /><Relationship Id="rId10" Type="http://schemas.openxmlformats.org/officeDocument/2006/relationships/hyperlink" Target="https://podminky.urs.cz/item/CS_URS_2023_01/741120224" TargetMode="External" /><Relationship Id="rId11" Type="http://schemas.openxmlformats.org/officeDocument/2006/relationships/hyperlink" Target="https://podminky.urs.cz/item/CS_URS_2023_01/741130420" TargetMode="External" /><Relationship Id="rId12" Type="http://schemas.openxmlformats.org/officeDocument/2006/relationships/hyperlink" Target="https://podminky.urs.cz/item/CS_URS_2023_01/741910415" TargetMode="External" /><Relationship Id="rId13" Type="http://schemas.openxmlformats.org/officeDocument/2006/relationships/hyperlink" Target="https://podminky.urs.cz/item/CS_URS_2023_01/741910421" TargetMode="External" /><Relationship Id="rId14" Type="http://schemas.openxmlformats.org/officeDocument/2006/relationships/hyperlink" Target="https://podminky.urs.cz/item/CS_URS_2023_01/741910414" TargetMode="External" /><Relationship Id="rId15" Type="http://schemas.openxmlformats.org/officeDocument/2006/relationships/hyperlink" Target="https://podminky.urs.cz/item/CS_URS_2023_01/741920341" TargetMode="External" /><Relationship Id="rId16" Type="http://schemas.openxmlformats.org/officeDocument/2006/relationships/hyperlink" Target="https://podminky.urs.cz/item/CS_URS_2023_01/998741104" TargetMode="External" /><Relationship Id="rId17" Type="http://schemas.openxmlformats.org/officeDocument/2006/relationships/hyperlink" Target="https://podminky.urs.cz/item/CS_URS_2023_01/767881135" TargetMode="External" /><Relationship Id="rId18" Type="http://schemas.openxmlformats.org/officeDocument/2006/relationships/hyperlink" Target="https://podminky.urs.cz/item/CS_URS_2023_01/741112132" TargetMode="External" /><Relationship Id="rId19" Type="http://schemas.openxmlformats.org/officeDocument/2006/relationships/hyperlink" Target="https://podminky.urs.cz/item/CS_URS_2023_01/741120301" TargetMode="External" /><Relationship Id="rId20" Type="http://schemas.openxmlformats.org/officeDocument/2006/relationships/hyperlink" Target="https://podminky.urs.cz/item/CS_URS_2023_01/741120313" TargetMode="External" /><Relationship Id="rId21" Type="http://schemas.openxmlformats.org/officeDocument/2006/relationships/hyperlink" Target="https://podminky.urs.cz/item/CS_URS_2023_01/741120303" TargetMode="External" /><Relationship Id="rId22" Type="http://schemas.openxmlformats.org/officeDocument/2006/relationships/hyperlink" Target="https://podminky.urs.cz/item/CS_URS_2023_01/741122211" TargetMode="External" /><Relationship Id="rId23" Type="http://schemas.openxmlformats.org/officeDocument/2006/relationships/hyperlink" Target="https://podminky.urs.cz/item/CS_URS_2023_01/741122226" TargetMode="External" /><Relationship Id="rId24" Type="http://schemas.openxmlformats.org/officeDocument/2006/relationships/hyperlink" Target="https://podminky.urs.cz/item/CS_URS_2023_01/741122234" TargetMode="External" /><Relationship Id="rId25" Type="http://schemas.openxmlformats.org/officeDocument/2006/relationships/hyperlink" Target="https://podminky.urs.cz/item/CS_URS_2023_01/741130005" TargetMode="External" /><Relationship Id="rId26" Type="http://schemas.openxmlformats.org/officeDocument/2006/relationships/hyperlink" Target="https://podminky.urs.cz/item/CS_URS_2023_01/741130006" TargetMode="External" /><Relationship Id="rId27" Type="http://schemas.openxmlformats.org/officeDocument/2006/relationships/hyperlink" Target="https://podminky.urs.cz/item/CS_URS_2023_01/741130008" TargetMode="External" /><Relationship Id="rId28" Type="http://schemas.openxmlformats.org/officeDocument/2006/relationships/hyperlink" Target="https://podminky.urs.cz/item/CS_URS_2023_01/741130013" TargetMode="External" /><Relationship Id="rId29" Type="http://schemas.openxmlformats.org/officeDocument/2006/relationships/hyperlink" Target="https://podminky.urs.cz/item/CS_URS_2023_01/741210106" TargetMode="External" /><Relationship Id="rId30" Type="http://schemas.openxmlformats.org/officeDocument/2006/relationships/hyperlink" Target="https://podminky.urs.cz/item/CS_URS_2023_01/741313082" TargetMode="External" /><Relationship Id="rId31" Type="http://schemas.openxmlformats.org/officeDocument/2006/relationships/hyperlink" Target="https://podminky.urs.cz/item/CS_URS_2023_01/741761072" TargetMode="External" /><Relationship Id="rId32" Type="http://schemas.openxmlformats.org/officeDocument/2006/relationships/hyperlink" Target="https://podminky.urs.cz/item/CS_URS_2023_01/741910412" TargetMode="External" /><Relationship Id="rId33" Type="http://schemas.openxmlformats.org/officeDocument/2006/relationships/hyperlink" Target="https://podminky.urs.cz/item/CS_URS_2023_01/741910502" TargetMode="External" /><Relationship Id="rId34" Type="http://schemas.openxmlformats.org/officeDocument/2006/relationships/hyperlink" Target="https://podminky.urs.cz/item/CS_URS_2023_01/742330001" TargetMode="External" /><Relationship Id="rId35" Type="http://schemas.openxmlformats.org/officeDocument/2006/relationships/hyperlink" Target="https://podminky.urs.cz/item/CS_URS_2023_01/742330012" TargetMode="External" /><Relationship Id="rId36" Type="http://schemas.openxmlformats.org/officeDocument/2006/relationships/hyperlink" Target="https://podminky.urs.cz/item/CS_URS_2023_01/742330021" TargetMode="External" /><Relationship Id="rId37" Type="http://schemas.openxmlformats.org/officeDocument/2006/relationships/hyperlink" Target="https://podminky.urs.cz/item/CS_URS_2023_01/742330022" TargetMode="External" /><Relationship Id="rId38" Type="http://schemas.openxmlformats.org/officeDocument/2006/relationships/hyperlink" Target="https://podminky.urs.cz/item/CS_URS_2023_01/742330023" TargetMode="External" /><Relationship Id="rId39" Type="http://schemas.openxmlformats.org/officeDocument/2006/relationships/hyperlink" Target="https://podminky.urs.cz/item/CS_URS_2023_01/742330024" TargetMode="External" /><Relationship Id="rId40" Type="http://schemas.openxmlformats.org/officeDocument/2006/relationships/hyperlink" Target="https://podminky.urs.cz/item/CS_URS_2023_01/742330052" TargetMode="External" /><Relationship Id="rId41" Type="http://schemas.openxmlformats.org/officeDocument/2006/relationships/hyperlink" Target="https://podminky.urs.cz/item/CS_URS_2023_01/742330101" TargetMode="External" /><Relationship Id="rId42" Type="http://schemas.openxmlformats.org/officeDocument/2006/relationships/hyperlink" Target="https://podminky.urs.cz/item/CS_URS_2023_01/348401156" TargetMode="External" /><Relationship Id="rId43" Type="http://schemas.openxmlformats.org/officeDocument/2006/relationships/hyperlink" Target="https://podminky.urs.cz/item/CS_URS_2023_01/998741104" TargetMode="External" /><Relationship Id="rId44" Type="http://schemas.openxmlformats.org/officeDocument/2006/relationships/hyperlink" Target="https://podminky.urs.cz/item/CS_URS_2023_01/741110041" TargetMode="External" /><Relationship Id="rId45" Type="http://schemas.openxmlformats.org/officeDocument/2006/relationships/hyperlink" Target="https://podminky.urs.cz/item/CS_URS_2023_01/741120201" TargetMode="External" /><Relationship Id="rId46" Type="http://schemas.openxmlformats.org/officeDocument/2006/relationships/hyperlink" Target="https://podminky.urs.cz/item/CS_URS_2023_01/741420001" TargetMode="External" /><Relationship Id="rId47" Type="http://schemas.openxmlformats.org/officeDocument/2006/relationships/hyperlink" Target="https://podminky.urs.cz/item/CS_URS_2023_01/741420021" TargetMode="External" /><Relationship Id="rId48" Type="http://schemas.openxmlformats.org/officeDocument/2006/relationships/hyperlink" Target="https://podminky.urs.cz/item/CS_URS_2023_01/741420054" TargetMode="External" /><Relationship Id="rId49" Type="http://schemas.openxmlformats.org/officeDocument/2006/relationships/hyperlink" Target="https://podminky.urs.cz/item/CS_URS_2023_01/741430005" TargetMode="External" /><Relationship Id="rId50" Type="http://schemas.openxmlformats.org/officeDocument/2006/relationships/hyperlink" Target="https://podminky.urs.cz/item/CS_URS_2023_01/998741104" TargetMode="External" /><Relationship Id="rId51" Type="http://schemas.openxmlformats.org/officeDocument/2006/relationships/hyperlink" Target="https://podminky.urs.cz/item/CS_URS_2023_01/741122601" TargetMode="External" /><Relationship Id="rId52" Type="http://schemas.openxmlformats.org/officeDocument/2006/relationships/hyperlink" Target="https://podminky.urs.cz/item/CS_URS_2023_01/741220105" TargetMode="External" /><Relationship Id="rId53" Type="http://schemas.openxmlformats.org/officeDocument/2006/relationships/hyperlink" Target="https://podminky.urs.cz/item/CS_URS_2023_01/741311033" TargetMode="External" /><Relationship Id="rId54" Type="http://schemas.openxmlformats.org/officeDocument/2006/relationships/hyperlink" Target="https://podminky.urs.cz/item/CS_URS_2023_01/741320304" TargetMode="External" /><Relationship Id="rId55" Type="http://schemas.openxmlformats.org/officeDocument/2006/relationships/hyperlink" Target="https://podminky.urs.cz/item/CS_URS_2023_01/742110041" TargetMode="External" /><Relationship Id="rId56" Type="http://schemas.openxmlformats.org/officeDocument/2006/relationships/hyperlink" Target="https://podminky.urs.cz/item/CS_URS_2023_01/742111001" TargetMode="External" /><Relationship Id="rId57" Type="http://schemas.openxmlformats.org/officeDocument/2006/relationships/hyperlink" Target="https://podminky.urs.cz/item/CS_URS_2023_01/741810003" TargetMode="External" /><Relationship Id="rId58" Type="http://schemas.openxmlformats.org/officeDocument/2006/relationships/hyperlink" Target="https://podminky.urs.cz/item/CS_URS_2023_01/741810011" TargetMode="External" /><Relationship Id="rId59" Type="http://schemas.openxmlformats.org/officeDocument/2006/relationships/hyperlink" Target="https://podminky.urs.cz/item/CS_URS_2023_01/741811011" TargetMode="External" /><Relationship Id="rId60" Type="http://schemas.openxmlformats.org/officeDocument/2006/relationships/hyperlink" Target="https://podminky.urs.cz/item/CS_URS_2023_01/741811021" TargetMode="External" /><Relationship Id="rId61" Type="http://schemas.openxmlformats.org/officeDocument/2006/relationships/hyperlink" Target="https://podminky.urs.cz/item/CS_URS_2023_01/011514000" TargetMode="External" /><Relationship Id="rId62" Type="http://schemas.openxmlformats.org/officeDocument/2006/relationships/hyperlink" Target="https://podminky.urs.cz/item/CS_URS_2023_01/032103000" TargetMode="External" /><Relationship Id="rId63" Type="http://schemas.openxmlformats.org/officeDocument/2006/relationships/hyperlink" Target="https://podminky.urs.cz/item/CS_URS_2023_01/032503000" TargetMode="External" /><Relationship Id="rId64" Type="http://schemas.openxmlformats.org/officeDocument/2006/relationships/hyperlink" Target="https://podminky.urs.cz/item/CS_URS_2023_01/034103000" TargetMode="External" /><Relationship Id="rId65" Type="http://schemas.openxmlformats.org/officeDocument/2006/relationships/hyperlink" Target="https://podminky.urs.cz/item/CS_URS_2023_01/034503000" TargetMode="External" /><Relationship Id="rId66" Type="http://schemas.openxmlformats.org/officeDocument/2006/relationships/hyperlink" Target="https://podminky.urs.cz/item/CS_URS_2023_01/041002000" TargetMode="External" /><Relationship Id="rId67" Type="http://schemas.openxmlformats.org/officeDocument/2006/relationships/hyperlink" Target="https://podminky.urs.cz/item/CS_URS_2023_01/041103000" TargetMode="External" /><Relationship Id="rId68" Type="http://schemas.openxmlformats.org/officeDocument/2006/relationships/hyperlink" Target="https://podminky.urs.cz/item/CS_URS_2023_01/041203000" TargetMode="External" /><Relationship Id="rId69" Type="http://schemas.openxmlformats.org/officeDocument/2006/relationships/hyperlink" Target="https://podminky.urs.cz/item/CS_URS_2023_01/041303000" TargetMode="External" /><Relationship Id="rId70" Type="http://schemas.openxmlformats.org/officeDocument/2006/relationships/hyperlink" Target="https://podminky.urs.cz/item/CS_URS_2023_01/041403000" TargetMode="External" /><Relationship Id="rId71" Type="http://schemas.openxmlformats.org/officeDocument/2006/relationships/hyperlink" Target="https://podminky.urs.cz/item/CS_URS_2023_01/044002000" TargetMode="External" /><Relationship Id="rId72" Type="http://schemas.openxmlformats.org/officeDocument/2006/relationships/hyperlink" Target="https://podminky.urs.cz/item/CS_URS_2022_01/045002000" TargetMode="External" /><Relationship Id="rId73" Type="http://schemas.openxmlformats.org/officeDocument/2006/relationships/hyperlink" Target="https://podminky.urs.cz/item/CS_URS_2023_01/049002000" TargetMode="External" /><Relationship Id="rId74" Type="http://schemas.openxmlformats.org/officeDocument/2006/relationships/hyperlink" Target="https://podminky.urs.cz/item/CS_URS_2022_01/065002000" TargetMode="External" /><Relationship Id="rId75" Type="http://schemas.openxmlformats.org/officeDocument/2006/relationships/hyperlink" Target="https://podminky.urs.cz/item/CS_URS_2022_01/081002000" TargetMode="External" /><Relationship Id="rId76" Type="http://schemas.openxmlformats.org/officeDocument/2006/relationships/hyperlink" Target="https://podminky.urs.cz/item/CS_URS_2023_01/082002000" TargetMode="External" /><Relationship Id="rId77" Type="http://schemas.openxmlformats.org/officeDocument/2006/relationships/hyperlink" Target="https://podminky.urs.cz/item/CS_URS_2023_01/091002000" TargetMode="External" /><Relationship Id="rId78" Type="http://schemas.openxmlformats.org/officeDocument/2006/relationships/hyperlink" Target="https://podminky.urs.cz/item/CS_URS_2023_01/094002000" TargetMode="External" /><Relationship Id="rId79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71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FV230404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FVE Nemocnice České Budějovice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4. 4. 2023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6.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'IO01 - Měření a dispečers...'!J30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'IO01 - Měření a dispečers...'!P86</f>
        <v>0</v>
      </c>
      <c r="AV55" s="119">
        <f>'IO01 - Měření a dispečers...'!J33</f>
        <v>0</v>
      </c>
      <c r="AW55" s="119">
        <f>'IO01 - Měření a dispečers...'!J34</f>
        <v>0</v>
      </c>
      <c r="AX55" s="119">
        <f>'IO01 - Měření a dispečers...'!J35</f>
        <v>0</v>
      </c>
      <c r="AY55" s="119">
        <f>'IO01 - Měření a dispečers...'!J36</f>
        <v>0</v>
      </c>
      <c r="AZ55" s="119">
        <f>'IO01 - Měření a dispečers...'!F33</f>
        <v>0</v>
      </c>
      <c r="BA55" s="119">
        <f>'IO01 - Měření a dispečers...'!F34</f>
        <v>0</v>
      </c>
      <c r="BB55" s="119">
        <f>'IO01 - Měření a dispečers...'!F35</f>
        <v>0</v>
      </c>
      <c r="BC55" s="119">
        <f>'IO01 - Měření a dispečers...'!F36</f>
        <v>0</v>
      </c>
      <c r="BD55" s="121">
        <f>'IO01 - Měření a dispečers...'!F37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7" customFormat="1" ht="16.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81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'SO01 - Budova T'!J30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18">
        <v>0</v>
      </c>
      <c r="AT56" s="119">
        <f>ROUND(SUM(AV56:AW56),2)</f>
        <v>0</v>
      </c>
      <c r="AU56" s="120">
        <f>'SO01 - Budova T'!P101</f>
        <v>0</v>
      </c>
      <c r="AV56" s="119">
        <f>'SO01 - Budova T'!J33</f>
        <v>0</v>
      </c>
      <c r="AW56" s="119">
        <f>'SO01 - Budova T'!J34</f>
        <v>0</v>
      </c>
      <c r="AX56" s="119">
        <f>'SO01 - Budova T'!J35</f>
        <v>0</v>
      </c>
      <c r="AY56" s="119">
        <f>'SO01 - Budova T'!J36</f>
        <v>0</v>
      </c>
      <c r="AZ56" s="119">
        <f>'SO01 - Budova T'!F33</f>
        <v>0</v>
      </c>
      <c r="BA56" s="119">
        <f>'SO01 - Budova T'!F34</f>
        <v>0</v>
      </c>
      <c r="BB56" s="119">
        <f>'SO01 - Budova T'!F35</f>
        <v>0</v>
      </c>
      <c r="BC56" s="119">
        <f>'SO01 - Budova T'!F36</f>
        <v>0</v>
      </c>
      <c r="BD56" s="121">
        <f>'SO01 - Budova T'!F37</f>
        <v>0</v>
      </c>
      <c r="BE56" s="7"/>
      <c r="BT56" s="122" t="s">
        <v>77</v>
      </c>
      <c r="BV56" s="122" t="s">
        <v>71</v>
      </c>
      <c r="BW56" s="122" t="s">
        <v>82</v>
      </c>
      <c r="BX56" s="122" t="s">
        <v>5</v>
      </c>
      <c r="CL56" s="122" t="s">
        <v>19</v>
      </c>
      <c r="CM56" s="122" t="s">
        <v>79</v>
      </c>
    </row>
    <row r="57" s="7" customFormat="1" ht="16.5" customHeight="1">
      <c r="A57" s="110" t="s">
        <v>73</v>
      </c>
      <c r="B57" s="111"/>
      <c r="C57" s="112"/>
      <c r="D57" s="113" t="s">
        <v>83</v>
      </c>
      <c r="E57" s="113"/>
      <c r="F57" s="113"/>
      <c r="G57" s="113"/>
      <c r="H57" s="113"/>
      <c r="I57" s="114"/>
      <c r="J57" s="113" t="s">
        <v>84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'SO02 - Budova O'!J30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76</v>
      </c>
      <c r="AR57" s="117"/>
      <c r="AS57" s="118">
        <v>0</v>
      </c>
      <c r="AT57" s="119">
        <f>ROUND(SUM(AV57:AW57),2)</f>
        <v>0</v>
      </c>
      <c r="AU57" s="120">
        <f>'SO02 - Budova O'!P101</f>
        <v>0</v>
      </c>
      <c r="AV57" s="119">
        <f>'SO02 - Budova O'!J33</f>
        <v>0</v>
      </c>
      <c r="AW57" s="119">
        <f>'SO02 - Budova O'!J34</f>
        <v>0</v>
      </c>
      <c r="AX57" s="119">
        <f>'SO02 - Budova O'!J35</f>
        <v>0</v>
      </c>
      <c r="AY57" s="119">
        <f>'SO02 - Budova O'!J36</f>
        <v>0</v>
      </c>
      <c r="AZ57" s="119">
        <f>'SO02 - Budova O'!F33</f>
        <v>0</v>
      </c>
      <c r="BA57" s="119">
        <f>'SO02 - Budova O'!F34</f>
        <v>0</v>
      </c>
      <c r="BB57" s="119">
        <f>'SO02 - Budova O'!F35</f>
        <v>0</v>
      </c>
      <c r="BC57" s="119">
        <f>'SO02 - Budova O'!F36</f>
        <v>0</v>
      </c>
      <c r="BD57" s="121">
        <f>'SO02 - Budova O'!F37</f>
        <v>0</v>
      </c>
      <c r="BE57" s="7"/>
      <c r="BT57" s="122" t="s">
        <v>77</v>
      </c>
      <c r="BV57" s="122" t="s">
        <v>71</v>
      </c>
      <c r="BW57" s="122" t="s">
        <v>85</v>
      </c>
      <c r="BX57" s="122" t="s">
        <v>5</v>
      </c>
      <c r="CL57" s="122" t="s">
        <v>19</v>
      </c>
      <c r="CM57" s="122" t="s">
        <v>79</v>
      </c>
    </row>
    <row r="58" s="7" customFormat="1" ht="16.5" customHeight="1">
      <c r="A58" s="110" t="s">
        <v>73</v>
      </c>
      <c r="B58" s="111"/>
      <c r="C58" s="112"/>
      <c r="D58" s="113" t="s">
        <v>86</v>
      </c>
      <c r="E58" s="113"/>
      <c r="F58" s="113"/>
      <c r="G58" s="113"/>
      <c r="H58" s="113"/>
      <c r="I58" s="114"/>
      <c r="J58" s="113" t="s">
        <v>87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'SO03 - Budova L'!J30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76</v>
      </c>
      <c r="AR58" s="117"/>
      <c r="AS58" s="118">
        <v>0</v>
      </c>
      <c r="AT58" s="119">
        <f>ROUND(SUM(AV58:AW58),2)</f>
        <v>0</v>
      </c>
      <c r="AU58" s="120">
        <f>'SO03 - Budova L'!P101</f>
        <v>0</v>
      </c>
      <c r="AV58" s="119">
        <f>'SO03 - Budova L'!J33</f>
        <v>0</v>
      </c>
      <c r="AW58" s="119">
        <f>'SO03 - Budova L'!J34</f>
        <v>0</v>
      </c>
      <c r="AX58" s="119">
        <f>'SO03 - Budova L'!J35</f>
        <v>0</v>
      </c>
      <c r="AY58" s="119">
        <f>'SO03 - Budova L'!J36</f>
        <v>0</v>
      </c>
      <c r="AZ58" s="119">
        <f>'SO03 - Budova L'!F33</f>
        <v>0</v>
      </c>
      <c r="BA58" s="119">
        <f>'SO03 - Budova L'!F34</f>
        <v>0</v>
      </c>
      <c r="BB58" s="119">
        <f>'SO03 - Budova L'!F35</f>
        <v>0</v>
      </c>
      <c r="BC58" s="119">
        <f>'SO03 - Budova L'!F36</f>
        <v>0</v>
      </c>
      <c r="BD58" s="121">
        <f>'SO03 - Budova L'!F37</f>
        <v>0</v>
      </c>
      <c r="BE58" s="7"/>
      <c r="BT58" s="122" t="s">
        <v>77</v>
      </c>
      <c r="BV58" s="122" t="s">
        <v>71</v>
      </c>
      <c r="BW58" s="122" t="s">
        <v>88</v>
      </c>
      <c r="BX58" s="122" t="s">
        <v>5</v>
      </c>
      <c r="CL58" s="122" t="s">
        <v>19</v>
      </c>
      <c r="CM58" s="122" t="s">
        <v>79</v>
      </c>
    </row>
    <row r="59" s="7" customFormat="1" ht="16.5" customHeight="1">
      <c r="A59" s="110" t="s">
        <v>73</v>
      </c>
      <c r="B59" s="111"/>
      <c r="C59" s="112"/>
      <c r="D59" s="113" t="s">
        <v>89</v>
      </c>
      <c r="E59" s="113"/>
      <c r="F59" s="113"/>
      <c r="G59" s="113"/>
      <c r="H59" s="113"/>
      <c r="I59" s="114"/>
      <c r="J59" s="113" t="s">
        <v>90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'SO04 - Budova Prádelna'!J30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76</v>
      </c>
      <c r="AR59" s="117"/>
      <c r="AS59" s="123">
        <v>0</v>
      </c>
      <c r="AT59" s="124">
        <f>ROUND(SUM(AV59:AW59),2)</f>
        <v>0</v>
      </c>
      <c r="AU59" s="125">
        <f>'SO04 - Budova Prádelna'!P98</f>
        <v>0</v>
      </c>
      <c r="AV59" s="124">
        <f>'SO04 - Budova Prádelna'!J33</f>
        <v>0</v>
      </c>
      <c r="AW59" s="124">
        <f>'SO04 - Budova Prádelna'!J34</f>
        <v>0</v>
      </c>
      <c r="AX59" s="124">
        <f>'SO04 - Budova Prádelna'!J35</f>
        <v>0</v>
      </c>
      <c r="AY59" s="124">
        <f>'SO04 - Budova Prádelna'!J36</f>
        <v>0</v>
      </c>
      <c r="AZ59" s="124">
        <f>'SO04 - Budova Prádelna'!F33</f>
        <v>0</v>
      </c>
      <c r="BA59" s="124">
        <f>'SO04 - Budova Prádelna'!F34</f>
        <v>0</v>
      </c>
      <c r="BB59" s="124">
        <f>'SO04 - Budova Prádelna'!F35</f>
        <v>0</v>
      </c>
      <c r="BC59" s="124">
        <f>'SO04 - Budova Prádelna'!F36</f>
        <v>0</v>
      </c>
      <c r="BD59" s="126">
        <f>'SO04 - Budova Prádelna'!F37</f>
        <v>0</v>
      </c>
      <c r="BE59" s="7"/>
      <c r="BT59" s="122" t="s">
        <v>77</v>
      </c>
      <c r="BV59" s="122" t="s">
        <v>71</v>
      </c>
      <c r="BW59" s="122" t="s">
        <v>91</v>
      </c>
      <c r="BX59" s="122" t="s">
        <v>5</v>
      </c>
      <c r="CL59" s="122" t="s">
        <v>19</v>
      </c>
      <c r="CM59" s="122" t="s">
        <v>79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qV0YNqe2Ggjaj8gDFVcDJR6lI9X1u9pyB4sRPRQVkmfh/ieuZQ0UJAVeSzibBIfvbcJbhcC6hD0T0EiG7EM6Aw==" hashValue="lQB62+TeGubTEwixMdYuHSov1ioImzyD1eJ/LjSS6utk0XbyyX/EuRdfJPczCad5bTu6KH8znmayNgnLirWxj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01 - Měření a dispečers...'!C2" display="/"/>
    <hyperlink ref="A56" location="'SO01 - Budova T'!C2" display="/"/>
    <hyperlink ref="A57" location="'SO02 - Budova O'!C2" display="/"/>
    <hyperlink ref="A58" location="'SO03 - Budova L'!C2" display="/"/>
    <hyperlink ref="A59" location="'SO04 - Budova Prádel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FVE Nemocnice České Budějovice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94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37"/>
      <c r="B27" s="138"/>
      <c r="C27" s="137"/>
      <c r="D27" s="137"/>
      <c r="E27" s="139" t="s">
        <v>95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ROUND((SUM(BE86:BE137)),  2)</f>
        <v>0</v>
      </c>
      <c r="G33" s="37"/>
      <c r="H33" s="37"/>
      <c r="I33" s="147">
        <v>0.20999999999999999</v>
      </c>
      <c r="J33" s="146">
        <f>ROUND(((SUM(BE86:BE137))*I33),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ROUND((SUM(BF86:BF137)),  2)</f>
        <v>0</v>
      </c>
      <c r="G34" s="37"/>
      <c r="H34" s="37"/>
      <c r="I34" s="147">
        <v>0.14999999999999999</v>
      </c>
      <c r="J34" s="146">
        <f>ROUND(((SUM(BF86:BF137))*I34),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ROUND((SUM(BG86:BG137)),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ROUND((SUM(BH86:BH137)),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ROUND((SUM(BI86:BI137)),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FVE Nemocnice České Budějovice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IO01 - Měření a dispečerské řízení FVE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100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101</v>
      </c>
      <c r="E61" s="173"/>
      <c r="F61" s="173"/>
      <c r="G61" s="173"/>
      <c r="H61" s="173"/>
      <c r="I61" s="173"/>
      <c r="J61" s="174">
        <f>J88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102</v>
      </c>
      <c r="E62" s="167"/>
      <c r="F62" s="167"/>
      <c r="G62" s="167"/>
      <c r="H62" s="167"/>
      <c r="I62" s="167"/>
      <c r="J62" s="168">
        <f>J117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103</v>
      </c>
      <c r="E63" s="173"/>
      <c r="F63" s="173"/>
      <c r="G63" s="173"/>
      <c r="H63" s="173"/>
      <c r="I63" s="173"/>
      <c r="J63" s="174">
        <f>J118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104</v>
      </c>
      <c r="E64" s="173"/>
      <c r="F64" s="173"/>
      <c r="G64" s="173"/>
      <c r="H64" s="173"/>
      <c r="I64" s="173"/>
      <c r="J64" s="174">
        <f>J121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105</v>
      </c>
      <c r="E65" s="173"/>
      <c r="F65" s="173"/>
      <c r="G65" s="173"/>
      <c r="H65" s="173"/>
      <c r="I65" s="173"/>
      <c r="J65" s="174">
        <f>J130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106</v>
      </c>
      <c r="E66" s="173"/>
      <c r="F66" s="173"/>
      <c r="G66" s="173"/>
      <c r="H66" s="173"/>
      <c r="I66" s="173"/>
      <c r="J66" s="174">
        <f>J133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107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FVE Nemocnice České Budějovice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93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IO01 - Měření a dispečerské řízení FVE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4. 4. 2023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 xml:space="preserve"> </v>
      </c>
      <c r="G82" s="39"/>
      <c r="H82" s="39"/>
      <c r="I82" s="31" t="s">
        <v>30</v>
      </c>
      <c r="J82" s="35" t="str">
        <f>E21</f>
        <v xml:space="preserve"> 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28</v>
      </c>
      <c r="D83" s="39"/>
      <c r="E83" s="39"/>
      <c r="F83" s="26" t="str">
        <f>IF(E18="","",E18)</f>
        <v>Vyplň údaj</v>
      </c>
      <c r="G83" s="39"/>
      <c r="H83" s="39"/>
      <c r="I83" s="31" t="s">
        <v>32</v>
      </c>
      <c r="J83" s="35" t="str">
        <f>E24</f>
        <v xml:space="preserve"> 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6"/>
      <c r="B85" s="177"/>
      <c r="C85" s="178" t="s">
        <v>108</v>
      </c>
      <c r="D85" s="179" t="s">
        <v>54</v>
      </c>
      <c r="E85" s="179" t="s">
        <v>50</v>
      </c>
      <c r="F85" s="179" t="s">
        <v>51</v>
      </c>
      <c r="G85" s="179" t="s">
        <v>109</v>
      </c>
      <c r="H85" s="179" t="s">
        <v>110</v>
      </c>
      <c r="I85" s="179" t="s">
        <v>111</v>
      </c>
      <c r="J85" s="180" t="s">
        <v>98</v>
      </c>
      <c r="K85" s="181" t="s">
        <v>112</v>
      </c>
      <c r="L85" s="182"/>
      <c r="M85" s="91" t="s">
        <v>19</v>
      </c>
      <c r="N85" s="92" t="s">
        <v>39</v>
      </c>
      <c r="O85" s="92" t="s">
        <v>113</v>
      </c>
      <c r="P85" s="92" t="s">
        <v>114</v>
      </c>
      <c r="Q85" s="92" t="s">
        <v>115</v>
      </c>
      <c r="R85" s="92" t="s">
        <v>116</v>
      </c>
      <c r="S85" s="92" t="s">
        <v>117</v>
      </c>
      <c r="T85" s="93" t="s">
        <v>118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7"/>
      <c r="B86" s="38"/>
      <c r="C86" s="98" t="s">
        <v>119</v>
      </c>
      <c r="D86" s="39"/>
      <c r="E86" s="39"/>
      <c r="F86" s="39"/>
      <c r="G86" s="39"/>
      <c r="H86" s="39"/>
      <c r="I86" s="39"/>
      <c r="J86" s="183">
        <f>BK86</f>
        <v>0</v>
      </c>
      <c r="K86" s="39"/>
      <c r="L86" s="43"/>
      <c r="M86" s="94"/>
      <c r="N86" s="184"/>
      <c r="O86" s="95"/>
      <c r="P86" s="185">
        <f>P87+P117</f>
        <v>0</v>
      </c>
      <c r="Q86" s="95"/>
      <c r="R86" s="185">
        <f>R87+R117</f>
        <v>0.0060999999999999995</v>
      </c>
      <c r="S86" s="95"/>
      <c r="T86" s="186">
        <f>T87+T117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68</v>
      </c>
      <c r="AU86" s="16" t="s">
        <v>99</v>
      </c>
      <c r="BK86" s="187">
        <f>BK87+BK117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120</v>
      </c>
      <c r="F87" s="191" t="s">
        <v>121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0.0060999999999999995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69</v>
      </c>
      <c r="AY87" s="199" t="s">
        <v>122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123</v>
      </c>
      <c r="F88" s="202" t="s">
        <v>124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SUM(P89:P116)</f>
        <v>0</v>
      </c>
      <c r="Q88" s="196"/>
      <c r="R88" s="197">
        <f>SUM(R89:R116)</f>
        <v>0.0060999999999999995</v>
      </c>
      <c r="S88" s="196"/>
      <c r="T88" s="198">
        <f>SUM(T89:T116)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77</v>
      </c>
      <c r="AY88" s="199" t="s">
        <v>122</v>
      </c>
      <c r="BK88" s="201">
        <f>SUM(BK89:BK116)</f>
        <v>0</v>
      </c>
    </row>
    <row r="89" s="2" customFormat="1" ht="21.75" customHeight="1">
      <c r="A89" s="37"/>
      <c r="B89" s="38"/>
      <c r="C89" s="204" t="s">
        <v>77</v>
      </c>
      <c r="D89" s="204" t="s">
        <v>125</v>
      </c>
      <c r="E89" s="205" t="s">
        <v>126</v>
      </c>
      <c r="F89" s="206" t="s">
        <v>127</v>
      </c>
      <c r="G89" s="207" t="s">
        <v>128</v>
      </c>
      <c r="H89" s="208">
        <v>70</v>
      </c>
      <c r="I89" s="209"/>
      <c r="J89" s="210">
        <f>ROUND(I89*H89,2)</f>
        <v>0</v>
      </c>
      <c r="K89" s="211"/>
      <c r="L89" s="43"/>
      <c r="M89" s="212" t="s">
        <v>19</v>
      </c>
      <c r="N89" s="213" t="s">
        <v>40</v>
      </c>
      <c r="O89" s="83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6" t="s">
        <v>129</v>
      </c>
      <c r="AT89" s="216" t="s">
        <v>125</v>
      </c>
      <c r="AU89" s="216" t="s">
        <v>79</v>
      </c>
      <c r="AY89" s="16" t="s">
        <v>122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6" t="s">
        <v>77</v>
      </c>
      <c r="BK89" s="217">
        <f>ROUND(I89*H89,2)</f>
        <v>0</v>
      </c>
      <c r="BL89" s="16" t="s">
        <v>129</v>
      </c>
      <c r="BM89" s="216" t="s">
        <v>130</v>
      </c>
    </row>
    <row r="90" s="2" customFormat="1">
      <c r="A90" s="37"/>
      <c r="B90" s="38"/>
      <c r="C90" s="39"/>
      <c r="D90" s="218" t="s">
        <v>131</v>
      </c>
      <c r="E90" s="39"/>
      <c r="F90" s="219" t="s">
        <v>132</v>
      </c>
      <c r="G90" s="39"/>
      <c r="H90" s="39"/>
      <c r="I90" s="220"/>
      <c r="J90" s="39"/>
      <c r="K90" s="39"/>
      <c r="L90" s="43"/>
      <c r="M90" s="221"/>
      <c r="N90" s="22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79</v>
      </c>
    </row>
    <row r="91" s="2" customFormat="1" ht="21.75" customHeight="1">
      <c r="A91" s="37"/>
      <c r="B91" s="38"/>
      <c r="C91" s="204" t="s">
        <v>79</v>
      </c>
      <c r="D91" s="204" t="s">
        <v>125</v>
      </c>
      <c r="E91" s="205" t="s">
        <v>133</v>
      </c>
      <c r="F91" s="206" t="s">
        <v>134</v>
      </c>
      <c r="G91" s="207" t="s">
        <v>128</v>
      </c>
      <c r="H91" s="208">
        <v>2</v>
      </c>
      <c r="I91" s="209"/>
      <c r="J91" s="210">
        <f>ROUND(I91*H91,2)</f>
        <v>0</v>
      </c>
      <c r="K91" s="211"/>
      <c r="L91" s="43"/>
      <c r="M91" s="212" t="s">
        <v>19</v>
      </c>
      <c r="N91" s="213" t="s">
        <v>40</v>
      </c>
      <c r="O91" s="8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6" t="s">
        <v>129</v>
      </c>
      <c r="AT91" s="216" t="s">
        <v>125</v>
      </c>
      <c r="AU91" s="216" t="s">
        <v>79</v>
      </c>
      <c r="AY91" s="16" t="s">
        <v>122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6" t="s">
        <v>77</v>
      </c>
      <c r="BK91" s="217">
        <f>ROUND(I91*H91,2)</f>
        <v>0</v>
      </c>
      <c r="BL91" s="16" t="s">
        <v>129</v>
      </c>
      <c r="BM91" s="216" t="s">
        <v>135</v>
      </c>
    </row>
    <row r="92" s="2" customFormat="1">
      <c r="A92" s="37"/>
      <c r="B92" s="38"/>
      <c r="C92" s="39"/>
      <c r="D92" s="218" t="s">
        <v>131</v>
      </c>
      <c r="E92" s="39"/>
      <c r="F92" s="219" t="s">
        <v>136</v>
      </c>
      <c r="G92" s="39"/>
      <c r="H92" s="39"/>
      <c r="I92" s="220"/>
      <c r="J92" s="39"/>
      <c r="K92" s="39"/>
      <c r="L92" s="43"/>
      <c r="M92" s="221"/>
      <c r="N92" s="22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79</v>
      </c>
    </row>
    <row r="93" s="2" customFormat="1" ht="16.5" customHeight="1">
      <c r="A93" s="37"/>
      <c r="B93" s="38"/>
      <c r="C93" s="223" t="s">
        <v>137</v>
      </c>
      <c r="D93" s="223" t="s">
        <v>138</v>
      </c>
      <c r="E93" s="224" t="s">
        <v>139</v>
      </c>
      <c r="F93" s="225" t="s">
        <v>140</v>
      </c>
      <c r="G93" s="226" t="s">
        <v>141</v>
      </c>
      <c r="H93" s="227">
        <v>1</v>
      </c>
      <c r="I93" s="228"/>
      <c r="J93" s="229">
        <f>ROUND(I93*H93,2)</f>
        <v>0</v>
      </c>
      <c r="K93" s="230"/>
      <c r="L93" s="231"/>
      <c r="M93" s="232" t="s">
        <v>19</v>
      </c>
      <c r="N93" s="233" t="s">
        <v>40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142</v>
      </c>
      <c r="AT93" s="216" t="s">
        <v>138</v>
      </c>
      <c r="AU93" s="216" t="s">
        <v>79</v>
      </c>
      <c r="AY93" s="16" t="s">
        <v>122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77</v>
      </c>
      <c r="BK93" s="217">
        <f>ROUND(I93*H93,2)</f>
        <v>0</v>
      </c>
      <c r="BL93" s="16" t="s">
        <v>129</v>
      </c>
      <c r="BM93" s="216" t="s">
        <v>143</v>
      </c>
    </row>
    <row r="94" s="2" customFormat="1" ht="16.5" customHeight="1">
      <c r="A94" s="37"/>
      <c r="B94" s="38"/>
      <c r="C94" s="223" t="s">
        <v>144</v>
      </c>
      <c r="D94" s="223" t="s">
        <v>138</v>
      </c>
      <c r="E94" s="224" t="s">
        <v>145</v>
      </c>
      <c r="F94" s="225" t="s">
        <v>146</v>
      </c>
      <c r="G94" s="226" t="s">
        <v>141</v>
      </c>
      <c r="H94" s="227">
        <v>1</v>
      </c>
      <c r="I94" s="228"/>
      <c r="J94" s="229">
        <f>ROUND(I94*H94,2)</f>
        <v>0</v>
      </c>
      <c r="K94" s="230"/>
      <c r="L94" s="231"/>
      <c r="M94" s="232" t="s">
        <v>19</v>
      </c>
      <c r="N94" s="233" t="s">
        <v>40</v>
      </c>
      <c r="O94" s="83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142</v>
      </c>
      <c r="AT94" s="216" t="s">
        <v>138</v>
      </c>
      <c r="AU94" s="216" t="s">
        <v>79</v>
      </c>
      <c r="AY94" s="16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77</v>
      </c>
      <c r="BK94" s="217">
        <f>ROUND(I94*H94,2)</f>
        <v>0</v>
      </c>
      <c r="BL94" s="16" t="s">
        <v>129</v>
      </c>
      <c r="BM94" s="216" t="s">
        <v>147</v>
      </c>
    </row>
    <row r="95" s="2" customFormat="1" ht="16.5" customHeight="1">
      <c r="A95" s="37"/>
      <c r="B95" s="38"/>
      <c r="C95" s="204" t="s">
        <v>148</v>
      </c>
      <c r="D95" s="204" t="s">
        <v>125</v>
      </c>
      <c r="E95" s="205" t="s">
        <v>149</v>
      </c>
      <c r="F95" s="206" t="s">
        <v>150</v>
      </c>
      <c r="G95" s="207" t="s">
        <v>128</v>
      </c>
      <c r="H95" s="208">
        <v>3</v>
      </c>
      <c r="I95" s="209"/>
      <c r="J95" s="210">
        <f>ROUND(I95*H95,2)</f>
        <v>0</v>
      </c>
      <c r="K95" s="211"/>
      <c r="L95" s="43"/>
      <c r="M95" s="212" t="s">
        <v>19</v>
      </c>
      <c r="N95" s="213" t="s">
        <v>40</v>
      </c>
      <c r="O95" s="83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6" t="s">
        <v>129</v>
      </c>
      <c r="AT95" s="216" t="s">
        <v>125</v>
      </c>
      <c r="AU95" s="216" t="s">
        <v>79</v>
      </c>
      <c r="AY95" s="16" t="s">
        <v>122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6" t="s">
        <v>77</v>
      </c>
      <c r="BK95" s="217">
        <f>ROUND(I95*H95,2)</f>
        <v>0</v>
      </c>
      <c r="BL95" s="16" t="s">
        <v>129</v>
      </c>
      <c r="BM95" s="216" t="s">
        <v>151</v>
      </c>
    </row>
    <row r="96" s="2" customFormat="1" ht="16.5" customHeight="1">
      <c r="A96" s="37"/>
      <c r="B96" s="38"/>
      <c r="C96" s="223" t="s">
        <v>152</v>
      </c>
      <c r="D96" s="223" t="s">
        <v>138</v>
      </c>
      <c r="E96" s="224" t="s">
        <v>153</v>
      </c>
      <c r="F96" s="225" t="s">
        <v>154</v>
      </c>
      <c r="G96" s="226" t="s">
        <v>128</v>
      </c>
      <c r="H96" s="227">
        <v>3</v>
      </c>
      <c r="I96" s="228"/>
      <c r="J96" s="229">
        <f>ROUND(I96*H96,2)</f>
        <v>0</v>
      </c>
      <c r="K96" s="230"/>
      <c r="L96" s="231"/>
      <c r="M96" s="232" t="s">
        <v>19</v>
      </c>
      <c r="N96" s="233" t="s">
        <v>40</v>
      </c>
      <c r="O96" s="83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142</v>
      </c>
      <c r="AT96" s="216" t="s">
        <v>138</v>
      </c>
      <c r="AU96" s="216" t="s">
        <v>79</v>
      </c>
      <c r="AY96" s="16" t="s">
        <v>122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77</v>
      </c>
      <c r="BK96" s="217">
        <f>ROUND(I96*H96,2)</f>
        <v>0</v>
      </c>
      <c r="BL96" s="16" t="s">
        <v>129</v>
      </c>
      <c r="BM96" s="216" t="s">
        <v>155</v>
      </c>
    </row>
    <row r="97" s="2" customFormat="1" ht="16.5" customHeight="1">
      <c r="A97" s="37"/>
      <c r="B97" s="38"/>
      <c r="C97" s="204" t="s">
        <v>156</v>
      </c>
      <c r="D97" s="204" t="s">
        <v>125</v>
      </c>
      <c r="E97" s="205" t="s">
        <v>157</v>
      </c>
      <c r="F97" s="206" t="s">
        <v>158</v>
      </c>
      <c r="G97" s="207" t="s">
        <v>128</v>
      </c>
      <c r="H97" s="208">
        <v>3</v>
      </c>
      <c r="I97" s="209"/>
      <c r="J97" s="210">
        <f>ROUND(I97*H97,2)</f>
        <v>0</v>
      </c>
      <c r="K97" s="211"/>
      <c r="L97" s="43"/>
      <c r="M97" s="212" t="s">
        <v>19</v>
      </c>
      <c r="N97" s="213" t="s">
        <v>40</v>
      </c>
      <c r="O97" s="83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6" t="s">
        <v>129</v>
      </c>
      <c r="AT97" s="216" t="s">
        <v>125</v>
      </c>
      <c r="AU97" s="216" t="s">
        <v>79</v>
      </c>
      <c r="AY97" s="16" t="s">
        <v>122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6" t="s">
        <v>77</v>
      </c>
      <c r="BK97" s="217">
        <f>ROUND(I97*H97,2)</f>
        <v>0</v>
      </c>
      <c r="BL97" s="16" t="s">
        <v>129</v>
      </c>
      <c r="BM97" s="216" t="s">
        <v>159</v>
      </c>
    </row>
    <row r="98" s="2" customFormat="1" ht="16.5" customHeight="1">
      <c r="A98" s="37"/>
      <c r="B98" s="38"/>
      <c r="C98" s="223" t="s">
        <v>160</v>
      </c>
      <c r="D98" s="223" t="s">
        <v>138</v>
      </c>
      <c r="E98" s="224" t="s">
        <v>161</v>
      </c>
      <c r="F98" s="225" t="s">
        <v>162</v>
      </c>
      <c r="G98" s="226" t="s">
        <v>128</v>
      </c>
      <c r="H98" s="227">
        <v>3</v>
      </c>
      <c r="I98" s="228"/>
      <c r="J98" s="229">
        <f>ROUND(I98*H98,2)</f>
        <v>0</v>
      </c>
      <c r="K98" s="230"/>
      <c r="L98" s="231"/>
      <c r="M98" s="232" t="s">
        <v>19</v>
      </c>
      <c r="N98" s="233" t="s">
        <v>40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142</v>
      </c>
      <c r="AT98" s="216" t="s">
        <v>138</v>
      </c>
      <c r="AU98" s="216" t="s">
        <v>79</v>
      </c>
      <c r="AY98" s="16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77</v>
      </c>
      <c r="BK98" s="217">
        <f>ROUND(I98*H98,2)</f>
        <v>0</v>
      </c>
      <c r="BL98" s="16" t="s">
        <v>129</v>
      </c>
      <c r="BM98" s="216" t="s">
        <v>163</v>
      </c>
    </row>
    <row r="99" s="2" customFormat="1" ht="21.75" customHeight="1">
      <c r="A99" s="37"/>
      <c r="B99" s="38"/>
      <c r="C99" s="204" t="s">
        <v>164</v>
      </c>
      <c r="D99" s="204" t="s">
        <v>125</v>
      </c>
      <c r="E99" s="205" t="s">
        <v>165</v>
      </c>
      <c r="F99" s="206" t="s">
        <v>166</v>
      </c>
      <c r="G99" s="207" t="s">
        <v>128</v>
      </c>
      <c r="H99" s="208">
        <v>1</v>
      </c>
      <c r="I99" s="209"/>
      <c r="J99" s="210">
        <f>ROUND(I99*H99,2)</f>
        <v>0</v>
      </c>
      <c r="K99" s="211"/>
      <c r="L99" s="43"/>
      <c r="M99" s="212" t="s">
        <v>19</v>
      </c>
      <c r="N99" s="213" t="s">
        <v>40</v>
      </c>
      <c r="O99" s="83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6" t="s">
        <v>129</v>
      </c>
      <c r="AT99" s="216" t="s">
        <v>125</v>
      </c>
      <c r="AU99" s="216" t="s">
        <v>79</v>
      </c>
      <c r="AY99" s="16" t="s">
        <v>122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6" t="s">
        <v>77</v>
      </c>
      <c r="BK99" s="217">
        <f>ROUND(I99*H99,2)</f>
        <v>0</v>
      </c>
      <c r="BL99" s="16" t="s">
        <v>129</v>
      </c>
      <c r="BM99" s="216" t="s">
        <v>167</v>
      </c>
    </row>
    <row r="100" s="2" customFormat="1">
      <c r="A100" s="37"/>
      <c r="B100" s="38"/>
      <c r="C100" s="39"/>
      <c r="D100" s="218" t="s">
        <v>131</v>
      </c>
      <c r="E100" s="39"/>
      <c r="F100" s="219" t="s">
        <v>168</v>
      </c>
      <c r="G100" s="39"/>
      <c r="H100" s="39"/>
      <c r="I100" s="220"/>
      <c r="J100" s="39"/>
      <c r="K100" s="39"/>
      <c r="L100" s="43"/>
      <c r="M100" s="221"/>
      <c r="N100" s="22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131</v>
      </c>
      <c r="AU100" s="16" t="s">
        <v>79</v>
      </c>
    </row>
    <row r="101" s="2" customFormat="1" ht="16.5" customHeight="1">
      <c r="A101" s="37"/>
      <c r="B101" s="38"/>
      <c r="C101" s="223" t="s">
        <v>169</v>
      </c>
      <c r="D101" s="223" t="s">
        <v>138</v>
      </c>
      <c r="E101" s="224" t="s">
        <v>170</v>
      </c>
      <c r="F101" s="225" t="s">
        <v>171</v>
      </c>
      <c r="G101" s="226" t="s">
        <v>128</v>
      </c>
      <c r="H101" s="227">
        <v>1</v>
      </c>
      <c r="I101" s="228"/>
      <c r="J101" s="229">
        <f>ROUND(I101*H101,2)</f>
        <v>0</v>
      </c>
      <c r="K101" s="230"/>
      <c r="L101" s="231"/>
      <c r="M101" s="232" t="s">
        <v>19</v>
      </c>
      <c r="N101" s="233" t="s">
        <v>40</v>
      </c>
      <c r="O101" s="83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142</v>
      </c>
      <c r="AT101" s="216" t="s">
        <v>138</v>
      </c>
      <c r="AU101" s="216" t="s">
        <v>79</v>
      </c>
      <c r="AY101" s="16" t="s">
        <v>122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77</v>
      </c>
      <c r="BK101" s="217">
        <f>ROUND(I101*H101,2)</f>
        <v>0</v>
      </c>
      <c r="BL101" s="16" t="s">
        <v>129</v>
      </c>
      <c r="BM101" s="216" t="s">
        <v>172</v>
      </c>
    </row>
    <row r="102" s="2" customFormat="1" ht="24.15" customHeight="1">
      <c r="A102" s="37"/>
      <c r="B102" s="38"/>
      <c r="C102" s="204" t="s">
        <v>173</v>
      </c>
      <c r="D102" s="204" t="s">
        <v>125</v>
      </c>
      <c r="E102" s="205" t="s">
        <v>174</v>
      </c>
      <c r="F102" s="206" t="s">
        <v>175</v>
      </c>
      <c r="G102" s="207" t="s">
        <v>128</v>
      </c>
      <c r="H102" s="208">
        <v>1</v>
      </c>
      <c r="I102" s="209"/>
      <c r="J102" s="210">
        <f>ROUND(I102*H102,2)</f>
        <v>0</v>
      </c>
      <c r="K102" s="211"/>
      <c r="L102" s="43"/>
      <c r="M102" s="212" t="s">
        <v>19</v>
      </c>
      <c r="N102" s="213" t="s">
        <v>40</v>
      </c>
      <c r="O102" s="83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129</v>
      </c>
      <c r="AT102" s="216" t="s">
        <v>125</v>
      </c>
      <c r="AU102" s="216" t="s">
        <v>79</v>
      </c>
      <c r="AY102" s="16" t="s">
        <v>122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77</v>
      </c>
      <c r="BK102" s="217">
        <f>ROUND(I102*H102,2)</f>
        <v>0</v>
      </c>
      <c r="BL102" s="16" t="s">
        <v>129</v>
      </c>
      <c r="BM102" s="216" t="s">
        <v>176</v>
      </c>
    </row>
    <row r="103" s="2" customFormat="1">
      <c r="A103" s="37"/>
      <c r="B103" s="38"/>
      <c r="C103" s="39"/>
      <c r="D103" s="218" t="s">
        <v>131</v>
      </c>
      <c r="E103" s="39"/>
      <c r="F103" s="219" t="s">
        <v>177</v>
      </c>
      <c r="G103" s="39"/>
      <c r="H103" s="39"/>
      <c r="I103" s="220"/>
      <c r="J103" s="39"/>
      <c r="K103" s="39"/>
      <c r="L103" s="43"/>
      <c r="M103" s="221"/>
      <c r="N103" s="22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131</v>
      </c>
      <c r="AU103" s="16" t="s">
        <v>79</v>
      </c>
    </row>
    <row r="104" s="2" customFormat="1" ht="16.5" customHeight="1">
      <c r="A104" s="37"/>
      <c r="B104" s="38"/>
      <c r="C104" s="223" t="s">
        <v>178</v>
      </c>
      <c r="D104" s="223" t="s">
        <v>138</v>
      </c>
      <c r="E104" s="224" t="s">
        <v>179</v>
      </c>
      <c r="F104" s="225" t="s">
        <v>180</v>
      </c>
      <c r="G104" s="226" t="s">
        <v>141</v>
      </c>
      <c r="H104" s="227">
        <v>1</v>
      </c>
      <c r="I104" s="228"/>
      <c r="J104" s="229">
        <f>ROUND(I104*H104,2)</f>
        <v>0</v>
      </c>
      <c r="K104" s="230"/>
      <c r="L104" s="231"/>
      <c r="M104" s="232" t="s">
        <v>19</v>
      </c>
      <c r="N104" s="233" t="s">
        <v>40</v>
      </c>
      <c r="O104" s="83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142</v>
      </c>
      <c r="AT104" s="216" t="s">
        <v>138</v>
      </c>
      <c r="AU104" s="216" t="s">
        <v>79</v>
      </c>
      <c r="AY104" s="16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77</v>
      </c>
      <c r="BK104" s="217">
        <f>ROUND(I104*H104,2)</f>
        <v>0</v>
      </c>
      <c r="BL104" s="16" t="s">
        <v>129</v>
      </c>
      <c r="BM104" s="216" t="s">
        <v>181</v>
      </c>
    </row>
    <row r="105" s="2" customFormat="1" ht="24.15" customHeight="1">
      <c r="A105" s="37"/>
      <c r="B105" s="38"/>
      <c r="C105" s="204" t="s">
        <v>182</v>
      </c>
      <c r="D105" s="204" t="s">
        <v>125</v>
      </c>
      <c r="E105" s="205" t="s">
        <v>183</v>
      </c>
      <c r="F105" s="206" t="s">
        <v>184</v>
      </c>
      <c r="G105" s="207" t="s">
        <v>185</v>
      </c>
      <c r="H105" s="208">
        <v>50</v>
      </c>
      <c r="I105" s="209"/>
      <c r="J105" s="210">
        <f>ROUND(I105*H105,2)</f>
        <v>0</v>
      </c>
      <c r="K105" s="211"/>
      <c r="L105" s="43"/>
      <c r="M105" s="212" t="s">
        <v>19</v>
      </c>
      <c r="N105" s="213" t="s">
        <v>40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129</v>
      </c>
      <c r="AT105" s="216" t="s">
        <v>125</v>
      </c>
      <c r="AU105" s="216" t="s">
        <v>79</v>
      </c>
      <c r="AY105" s="16" t="s">
        <v>122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77</v>
      </c>
      <c r="BK105" s="217">
        <f>ROUND(I105*H105,2)</f>
        <v>0</v>
      </c>
      <c r="BL105" s="16" t="s">
        <v>129</v>
      </c>
      <c r="BM105" s="216" t="s">
        <v>186</v>
      </c>
    </row>
    <row r="106" s="2" customFormat="1">
      <c r="A106" s="37"/>
      <c r="B106" s="38"/>
      <c r="C106" s="39"/>
      <c r="D106" s="218" t="s">
        <v>131</v>
      </c>
      <c r="E106" s="39"/>
      <c r="F106" s="219" t="s">
        <v>187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131</v>
      </c>
      <c r="AU106" s="16" t="s">
        <v>79</v>
      </c>
    </row>
    <row r="107" s="2" customFormat="1" ht="24.15" customHeight="1">
      <c r="A107" s="37"/>
      <c r="B107" s="38"/>
      <c r="C107" s="223" t="s">
        <v>188</v>
      </c>
      <c r="D107" s="223" t="s">
        <v>138</v>
      </c>
      <c r="E107" s="224" t="s">
        <v>189</v>
      </c>
      <c r="F107" s="225" t="s">
        <v>190</v>
      </c>
      <c r="G107" s="226" t="s">
        <v>185</v>
      </c>
      <c r="H107" s="227">
        <v>50</v>
      </c>
      <c r="I107" s="228"/>
      <c r="J107" s="229">
        <f>ROUND(I107*H107,2)</f>
        <v>0</v>
      </c>
      <c r="K107" s="230"/>
      <c r="L107" s="231"/>
      <c r="M107" s="232" t="s">
        <v>19</v>
      </c>
      <c r="N107" s="233" t="s">
        <v>40</v>
      </c>
      <c r="O107" s="83"/>
      <c r="P107" s="214">
        <f>O107*H107</f>
        <v>0</v>
      </c>
      <c r="Q107" s="214">
        <v>5.0000000000000002E-05</v>
      </c>
      <c r="R107" s="214">
        <f>Q107*H107</f>
        <v>0.0025000000000000001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142</v>
      </c>
      <c r="AT107" s="216" t="s">
        <v>138</v>
      </c>
      <c r="AU107" s="216" t="s">
        <v>79</v>
      </c>
      <c r="AY107" s="16" t="s">
        <v>122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77</v>
      </c>
      <c r="BK107" s="217">
        <f>ROUND(I107*H107,2)</f>
        <v>0</v>
      </c>
      <c r="BL107" s="16" t="s">
        <v>129</v>
      </c>
      <c r="BM107" s="216" t="s">
        <v>191</v>
      </c>
    </row>
    <row r="108" s="2" customFormat="1">
      <c r="A108" s="37"/>
      <c r="B108" s="38"/>
      <c r="C108" s="39"/>
      <c r="D108" s="234" t="s">
        <v>192</v>
      </c>
      <c r="E108" s="39"/>
      <c r="F108" s="235" t="s">
        <v>193</v>
      </c>
      <c r="G108" s="39"/>
      <c r="H108" s="39"/>
      <c r="I108" s="220"/>
      <c r="J108" s="39"/>
      <c r="K108" s="39"/>
      <c r="L108" s="43"/>
      <c r="M108" s="221"/>
      <c r="N108" s="22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192</v>
      </c>
      <c r="AU108" s="16" t="s">
        <v>79</v>
      </c>
    </row>
    <row r="109" s="2" customFormat="1" ht="16.5" customHeight="1">
      <c r="A109" s="37"/>
      <c r="B109" s="38"/>
      <c r="C109" s="204" t="s">
        <v>8</v>
      </c>
      <c r="D109" s="204" t="s">
        <v>125</v>
      </c>
      <c r="E109" s="205" t="s">
        <v>194</v>
      </c>
      <c r="F109" s="206" t="s">
        <v>195</v>
      </c>
      <c r="G109" s="207" t="s">
        <v>128</v>
      </c>
      <c r="H109" s="208">
        <v>30</v>
      </c>
      <c r="I109" s="209"/>
      <c r="J109" s="210">
        <f>ROUND(I109*H109,2)</f>
        <v>0</v>
      </c>
      <c r="K109" s="211"/>
      <c r="L109" s="43"/>
      <c r="M109" s="212" t="s">
        <v>19</v>
      </c>
      <c r="N109" s="213" t="s">
        <v>40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129</v>
      </c>
      <c r="AT109" s="216" t="s">
        <v>125</v>
      </c>
      <c r="AU109" s="216" t="s">
        <v>79</v>
      </c>
      <c r="AY109" s="16" t="s">
        <v>122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77</v>
      </c>
      <c r="BK109" s="217">
        <f>ROUND(I109*H109,2)</f>
        <v>0</v>
      </c>
      <c r="BL109" s="16" t="s">
        <v>129</v>
      </c>
      <c r="BM109" s="216" t="s">
        <v>196</v>
      </c>
    </row>
    <row r="110" s="2" customFormat="1">
      <c r="A110" s="37"/>
      <c r="B110" s="38"/>
      <c r="C110" s="39"/>
      <c r="D110" s="218" t="s">
        <v>131</v>
      </c>
      <c r="E110" s="39"/>
      <c r="F110" s="219" t="s">
        <v>197</v>
      </c>
      <c r="G110" s="39"/>
      <c r="H110" s="39"/>
      <c r="I110" s="220"/>
      <c r="J110" s="39"/>
      <c r="K110" s="39"/>
      <c r="L110" s="43"/>
      <c r="M110" s="221"/>
      <c r="N110" s="22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79</v>
      </c>
    </row>
    <row r="111" s="2" customFormat="1" ht="24.15" customHeight="1">
      <c r="A111" s="37"/>
      <c r="B111" s="38"/>
      <c r="C111" s="223" t="s">
        <v>129</v>
      </c>
      <c r="D111" s="223" t="s">
        <v>138</v>
      </c>
      <c r="E111" s="224" t="s">
        <v>198</v>
      </c>
      <c r="F111" s="225" t="s">
        <v>199</v>
      </c>
      <c r="G111" s="226" t="s">
        <v>185</v>
      </c>
      <c r="H111" s="227">
        <v>30</v>
      </c>
      <c r="I111" s="228"/>
      <c r="J111" s="229">
        <f>ROUND(I111*H111,2)</f>
        <v>0</v>
      </c>
      <c r="K111" s="230"/>
      <c r="L111" s="231"/>
      <c r="M111" s="232" t="s">
        <v>19</v>
      </c>
      <c r="N111" s="233" t="s">
        <v>40</v>
      </c>
      <c r="O111" s="83"/>
      <c r="P111" s="214">
        <f>O111*H111</f>
        <v>0</v>
      </c>
      <c r="Q111" s="214">
        <v>0.00012</v>
      </c>
      <c r="R111" s="214">
        <f>Q111*H111</f>
        <v>0.0035999999999999999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142</v>
      </c>
      <c r="AT111" s="216" t="s">
        <v>138</v>
      </c>
      <c r="AU111" s="216" t="s">
        <v>79</v>
      </c>
      <c r="AY111" s="16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77</v>
      </c>
      <c r="BK111" s="217">
        <f>ROUND(I111*H111,2)</f>
        <v>0</v>
      </c>
      <c r="BL111" s="16" t="s">
        <v>129</v>
      </c>
      <c r="BM111" s="216" t="s">
        <v>200</v>
      </c>
    </row>
    <row r="112" s="2" customFormat="1">
      <c r="A112" s="37"/>
      <c r="B112" s="38"/>
      <c r="C112" s="39"/>
      <c r="D112" s="234" t="s">
        <v>192</v>
      </c>
      <c r="E112" s="39"/>
      <c r="F112" s="235" t="s">
        <v>201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192</v>
      </c>
      <c r="AU112" s="16" t="s">
        <v>79</v>
      </c>
    </row>
    <row r="113" s="2" customFormat="1" ht="24.15" customHeight="1">
      <c r="A113" s="37"/>
      <c r="B113" s="38"/>
      <c r="C113" s="204" t="s">
        <v>202</v>
      </c>
      <c r="D113" s="204" t="s">
        <v>125</v>
      </c>
      <c r="E113" s="205" t="s">
        <v>203</v>
      </c>
      <c r="F113" s="206" t="s">
        <v>204</v>
      </c>
      <c r="G113" s="207" t="s">
        <v>128</v>
      </c>
      <c r="H113" s="208">
        <v>1</v>
      </c>
      <c r="I113" s="209"/>
      <c r="J113" s="210">
        <f>ROUND(I113*H113,2)</f>
        <v>0</v>
      </c>
      <c r="K113" s="211"/>
      <c r="L113" s="43"/>
      <c r="M113" s="212" t="s">
        <v>19</v>
      </c>
      <c r="N113" s="213" t="s">
        <v>40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129</v>
      </c>
      <c r="AT113" s="216" t="s">
        <v>125</v>
      </c>
      <c r="AU113" s="216" t="s">
        <v>79</v>
      </c>
      <c r="AY113" s="16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77</v>
      </c>
      <c r="BK113" s="217">
        <f>ROUND(I113*H113,2)</f>
        <v>0</v>
      </c>
      <c r="BL113" s="16" t="s">
        <v>129</v>
      </c>
      <c r="BM113" s="216" t="s">
        <v>205</v>
      </c>
    </row>
    <row r="114" s="2" customFormat="1">
      <c r="A114" s="37"/>
      <c r="B114" s="38"/>
      <c r="C114" s="39"/>
      <c r="D114" s="218" t="s">
        <v>131</v>
      </c>
      <c r="E114" s="39"/>
      <c r="F114" s="219" t="s">
        <v>206</v>
      </c>
      <c r="G114" s="39"/>
      <c r="H114" s="39"/>
      <c r="I114" s="220"/>
      <c r="J114" s="39"/>
      <c r="K114" s="39"/>
      <c r="L114" s="43"/>
      <c r="M114" s="221"/>
      <c r="N114" s="22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79</v>
      </c>
    </row>
    <row r="115" s="2" customFormat="1" ht="24.15" customHeight="1">
      <c r="A115" s="37"/>
      <c r="B115" s="38"/>
      <c r="C115" s="204" t="s">
        <v>207</v>
      </c>
      <c r="D115" s="204" t="s">
        <v>125</v>
      </c>
      <c r="E115" s="205" t="s">
        <v>208</v>
      </c>
      <c r="F115" s="206" t="s">
        <v>209</v>
      </c>
      <c r="G115" s="207" t="s">
        <v>210</v>
      </c>
      <c r="H115" s="236"/>
      <c r="I115" s="209"/>
      <c r="J115" s="210">
        <f>ROUND(I115*H115,2)</f>
        <v>0</v>
      </c>
      <c r="K115" s="211"/>
      <c r="L115" s="43"/>
      <c r="M115" s="212" t="s">
        <v>19</v>
      </c>
      <c r="N115" s="213" t="s">
        <v>40</v>
      </c>
      <c r="O115" s="8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129</v>
      </c>
      <c r="AT115" s="216" t="s">
        <v>125</v>
      </c>
      <c r="AU115" s="216" t="s">
        <v>79</v>
      </c>
      <c r="AY115" s="16" t="s">
        <v>122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77</v>
      </c>
      <c r="BK115" s="217">
        <f>ROUND(I115*H115,2)</f>
        <v>0</v>
      </c>
      <c r="BL115" s="16" t="s">
        <v>129</v>
      </c>
      <c r="BM115" s="216" t="s">
        <v>211</v>
      </c>
    </row>
    <row r="116" s="2" customFormat="1">
      <c r="A116" s="37"/>
      <c r="B116" s="38"/>
      <c r="C116" s="39"/>
      <c r="D116" s="218" t="s">
        <v>131</v>
      </c>
      <c r="E116" s="39"/>
      <c r="F116" s="219" t="s">
        <v>212</v>
      </c>
      <c r="G116" s="39"/>
      <c r="H116" s="39"/>
      <c r="I116" s="220"/>
      <c r="J116" s="39"/>
      <c r="K116" s="39"/>
      <c r="L116" s="43"/>
      <c r="M116" s="221"/>
      <c r="N116" s="22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79</v>
      </c>
    </row>
    <row r="117" s="12" customFormat="1" ht="25.92" customHeight="1">
      <c r="A117" s="12"/>
      <c r="B117" s="188"/>
      <c r="C117" s="189"/>
      <c r="D117" s="190" t="s">
        <v>68</v>
      </c>
      <c r="E117" s="191" t="s">
        <v>213</v>
      </c>
      <c r="F117" s="191" t="s">
        <v>214</v>
      </c>
      <c r="G117" s="189"/>
      <c r="H117" s="189"/>
      <c r="I117" s="192"/>
      <c r="J117" s="193">
        <f>BK117</f>
        <v>0</v>
      </c>
      <c r="K117" s="189"/>
      <c r="L117" s="194"/>
      <c r="M117" s="195"/>
      <c r="N117" s="196"/>
      <c r="O117" s="196"/>
      <c r="P117" s="197">
        <f>P118+P121+P130+P133</f>
        <v>0</v>
      </c>
      <c r="Q117" s="196"/>
      <c r="R117" s="197">
        <f>R118+R121+R130+R133</f>
        <v>0</v>
      </c>
      <c r="S117" s="196"/>
      <c r="T117" s="198">
        <f>T118+T121+T130+T133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148</v>
      </c>
      <c r="AT117" s="200" t="s">
        <v>68</v>
      </c>
      <c r="AU117" s="200" t="s">
        <v>69</v>
      </c>
      <c r="AY117" s="199" t="s">
        <v>122</v>
      </c>
      <c r="BK117" s="201">
        <f>BK118+BK121+BK130+BK133</f>
        <v>0</v>
      </c>
    </row>
    <row r="118" s="12" customFormat="1" ht="22.8" customHeight="1">
      <c r="A118" s="12"/>
      <c r="B118" s="188"/>
      <c r="C118" s="189"/>
      <c r="D118" s="190" t="s">
        <v>68</v>
      </c>
      <c r="E118" s="202" t="s">
        <v>215</v>
      </c>
      <c r="F118" s="202" t="s">
        <v>216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SUM(P119:P120)</f>
        <v>0</v>
      </c>
      <c r="Q118" s="196"/>
      <c r="R118" s="197">
        <f>SUM(R119:R120)</f>
        <v>0</v>
      </c>
      <c r="S118" s="196"/>
      <c r="T118" s="198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148</v>
      </c>
      <c r="AT118" s="200" t="s">
        <v>68</v>
      </c>
      <c r="AU118" s="200" t="s">
        <v>77</v>
      </c>
      <c r="AY118" s="199" t="s">
        <v>122</v>
      </c>
      <c r="BK118" s="201">
        <f>SUM(BK119:BK120)</f>
        <v>0</v>
      </c>
    </row>
    <row r="119" s="2" customFormat="1" ht="16.5" customHeight="1">
      <c r="A119" s="37"/>
      <c r="B119" s="38"/>
      <c r="C119" s="204" t="s">
        <v>217</v>
      </c>
      <c r="D119" s="204" t="s">
        <v>125</v>
      </c>
      <c r="E119" s="205" t="s">
        <v>218</v>
      </c>
      <c r="F119" s="206" t="s">
        <v>219</v>
      </c>
      <c r="G119" s="207" t="s">
        <v>210</v>
      </c>
      <c r="H119" s="236"/>
      <c r="I119" s="209"/>
      <c r="J119" s="210">
        <f>ROUND(I119*H119,2)</f>
        <v>0</v>
      </c>
      <c r="K119" s="211"/>
      <c r="L119" s="43"/>
      <c r="M119" s="212" t="s">
        <v>19</v>
      </c>
      <c r="N119" s="213" t="s">
        <v>40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220</v>
      </c>
      <c r="AT119" s="216" t="s">
        <v>125</v>
      </c>
      <c r="AU119" s="216" t="s">
        <v>79</v>
      </c>
      <c r="AY119" s="16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77</v>
      </c>
      <c r="BK119" s="217">
        <f>ROUND(I119*H119,2)</f>
        <v>0</v>
      </c>
      <c r="BL119" s="16" t="s">
        <v>220</v>
      </c>
      <c r="BM119" s="216" t="s">
        <v>221</v>
      </c>
    </row>
    <row r="120" s="2" customFormat="1">
      <c r="A120" s="37"/>
      <c r="B120" s="38"/>
      <c r="C120" s="39"/>
      <c r="D120" s="218" t="s">
        <v>131</v>
      </c>
      <c r="E120" s="39"/>
      <c r="F120" s="219" t="s">
        <v>222</v>
      </c>
      <c r="G120" s="39"/>
      <c r="H120" s="39"/>
      <c r="I120" s="220"/>
      <c r="J120" s="39"/>
      <c r="K120" s="39"/>
      <c r="L120" s="43"/>
      <c r="M120" s="221"/>
      <c r="N120" s="22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131</v>
      </c>
      <c r="AU120" s="16" t="s">
        <v>79</v>
      </c>
    </row>
    <row r="121" s="12" customFormat="1" ht="22.8" customHeight="1">
      <c r="A121" s="12"/>
      <c r="B121" s="188"/>
      <c r="C121" s="189"/>
      <c r="D121" s="190" t="s">
        <v>68</v>
      </c>
      <c r="E121" s="202" t="s">
        <v>223</v>
      </c>
      <c r="F121" s="202" t="s">
        <v>224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SUM(P122:P129)</f>
        <v>0</v>
      </c>
      <c r="Q121" s="196"/>
      <c r="R121" s="197">
        <f>SUM(R122:R129)</f>
        <v>0</v>
      </c>
      <c r="S121" s="196"/>
      <c r="T121" s="198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148</v>
      </c>
      <c r="AT121" s="200" t="s">
        <v>68</v>
      </c>
      <c r="AU121" s="200" t="s">
        <v>77</v>
      </c>
      <c r="AY121" s="199" t="s">
        <v>122</v>
      </c>
      <c r="BK121" s="201">
        <f>SUM(BK122:BK129)</f>
        <v>0</v>
      </c>
    </row>
    <row r="122" s="2" customFormat="1" ht="16.5" customHeight="1">
      <c r="A122" s="37"/>
      <c r="B122" s="38"/>
      <c r="C122" s="204" t="s">
        <v>225</v>
      </c>
      <c r="D122" s="204" t="s">
        <v>125</v>
      </c>
      <c r="E122" s="205" t="s">
        <v>226</v>
      </c>
      <c r="F122" s="206" t="s">
        <v>227</v>
      </c>
      <c r="G122" s="207" t="s">
        <v>228</v>
      </c>
      <c r="H122" s="208">
        <v>25</v>
      </c>
      <c r="I122" s="209"/>
      <c r="J122" s="210">
        <f>ROUND(I122*H122,2)</f>
        <v>0</v>
      </c>
      <c r="K122" s="211"/>
      <c r="L122" s="43"/>
      <c r="M122" s="212" t="s">
        <v>19</v>
      </c>
      <c r="N122" s="213" t="s">
        <v>40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220</v>
      </c>
      <c r="AT122" s="216" t="s">
        <v>125</v>
      </c>
      <c r="AU122" s="216" t="s">
        <v>79</v>
      </c>
      <c r="AY122" s="16" t="s">
        <v>122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77</v>
      </c>
      <c r="BK122" s="217">
        <f>ROUND(I122*H122,2)</f>
        <v>0</v>
      </c>
      <c r="BL122" s="16" t="s">
        <v>220</v>
      </c>
      <c r="BM122" s="216" t="s">
        <v>229</v>
      </c>
    </row>
    <row r="123" s="2" customFormat="1">
      <c r="A123" s="37"/>
      <c r="B123" s="38"/>
      <c r="C123" s="39"/>
      <c r="D123" s="218" t="s">
        <v>131</v>
      </c>
      <c r="E123" s="39"/>
      <c r="F123" s="219" t="s">
        <v>230</v>
      </c>
      <c r="G123" s="39"/>
      <c r="H123" s="39"/>
      <c r="I123" s="220"/>
      <c r="J123" s="39"/>
      <c r="K123" s="39"/>
      <c r="L123" s="43"/>
      <c r="M123" s="221"/>
      <c r="N123" s="22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79</v>
      </c>
    </row>
    <row r="124" s="2" customFormat="1" ht="16.5" customHeight="1">
      <c r="A124" s="37"/>
      <c r="B124" s="38"/>
      <c r="C124" s="204" t="s">
        <v>7</v>
      </c>
      <c r="D124" s="204" t="s">
        <v>125</v>
      </c>
      <c r="E124" s="205" t="s">
        <v>231</v>
      </c>
      <c r="F124" s="206" t="s">
        <v>232</v>
      </c>
      <c r="G124" s="207" t="s">
        <v>228</v>
      </c>
      <c r="H124" s="208">
        <v>80</v>
      </c>
      <c r="I124" s="209"/>
      <c r="J124" s="210">
        <f>ROUND(I124*H124,2)</f>
        <v>0</v>
      </c>
      <c r="K124" s="211"/>
      <c r="L124" s="43"/>
      <c r="M124" s="212" t="s">
        <v>19</v>
      </c>
      <c r="N124" s="213" t="s">
        <v>40</v>
      </c>
      <c r="O124" s="83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220</v>
      </c>
      <c r="AT124" s="216" t="s">
        <v>125</v>
      </c>
      <c r="AU124" s="216" t="s">
        <v>79</v>
      </c>
      <c r="AY124" s="16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77</v>
      </c>
      <c r="BK124" s="217">
        <f>ROUND(I124*H124,2)</f>
        <v>0</v>
      </c>
      <c r="BL124" s="16" t="s">
        <v>220</v>
      </c>
      <c r="BM124" s="216" t="s">
        <v>233</v>
      </c>
    </row>
    <row r="125" s="2" customFormat="1">
      <c r="A125" s="37"/>
      <c r="B125" s="38"/>
      <c r="C125" s="39"/>
      <c r="D125" s="218" t="s">
        <v>131</v>
      </c>
      <c r="E125" s="39"/>
      <c r="F125" s="219" t="s">
        <v>234</v>
      </c>
      <c r="G125" s="39"/>
      <c r="H125" s="39"/>
      <c r="I125" s="220"/>
      <c r="J125" s="39"/>
      <c r="K125" s="39"/>
      <c r="L125" s="43"/>
      <c r="M125" s="221"/>
      <c r="N125" s="22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79</v>
      </c>
    </row>
    <row r="126" s="2" customFormat="1">
      <c r="A126" s="37"/>
      <c r="B126" s="38"/>
      <c r="C126" s="39"/>
      <c r="D126" s="234" t="s">
        <v>192</v>
      </c>
      <c r="E126" s="39"/>
      <c r="F126" s="235" t="s">
        <v>235</v>
      </c>
      <c r="G126" s="39"/>
      <c r="H126" s="39"/>
      <c r="I126" s="220"/>
      <c r="J126" s="39"/>
      <c r="K126" s="39"/>
      <c r="L126" s="43"/>
      <c r="M126" s="221"/>
      <c r="N126" s="22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192</v>
      </c>
      <c r="AU126" s="16" t="s">
        <v>79</v>
      </c>
    </row>
    <row r="127" s="2" customFormat="1" ht="16.5" customHeight="1">
      <c r="A127" s="37"/>
      <c r="B127" s="38"/>
      <c r="C127" s="204" t="s">
        <v>236</v>
      </c>
      <c r="D127" s="204" t="s">
        <v>125</v>
      </c>
      <c r="E127" s="205" t="s">
        <v>237</v>
      </c>
      <c r="F127" s="206" t="s">
        <v>238</v>
      </c>
      <c r="G127" s="207" t="s">
        <v>228</v>
      </c>
      <c r="H127" s="208">
        <v>30</v>
      </c>
      <c r="I127" s="209"/>
      <c r="J127" s="210">
        <f>ROUND(I127*H127,2)</f>
        <v>0</v>
      </c>
      <c r="K127" s="211"/>
      <c r="L127" s="43"/>
      <c r="M127" s="212" t="s">
        <v>19</v>
      </c>
      <c r="N127" s="213" t="s">
        <v>40</v>
      </c>
      <c r="O127" s="83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220</v>
      </c>
      <c r="AT127" s="216" t="s">
        <v>125</v>
      </c>
      <c r="AU127" s="216" t="s">
        <v>79</v>
      </c>
      <c r="AY127" s="16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77</v>
      </c>
      <c r="BK127" s="217">
        <f>ROUND(I127*H127,2)</f>
        <v>0</v>
      </c>
      <c r="BL127" s="16" t="s">
        <v>220</v>
      </c>
      <c r="BM127" s="216" t="s">
        <v>239</v>
      </c>
    </row>
    <row r="128" s="2" customFormat="1">
      <c r="A128" s="37"/>
      <c r="B128" s="38"/>
      <c r="C128" s="39"/>
      <c r="D128" s="218" t="s">
        <v>131</v>
      </c>
      <c r="E128" s="39"/>
      <c r="F128" s="219" t="s">
        <v>240</v>
      </c>
      <c r="G128" s="39"/>
      <c r="H128" s="39"/>
      <c r="I128" s="220"/>
      <c r="J128" s="39"/>
      <c r="K128" s="39"/>
      <c r="L128" s="43"/>
      <c r="M128" s="221"/>
      <c r="N128" s="22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79</v>
      </c>
    </row>
    <row r="129" s="2" customFormat="1">
      <c r="A129" s="37"/>
      <c r="B129" s="38"/>
      <c r="C129" s="39"/>
      <c r="D129" s="234" t="s">
        <v>192</v>
      </c>
      <c r="E129" s="39"/>
      <c r="F129" s="235" t="s">
        <v>241</v>
      </c>
      <c r="G129" s="39"/>
      <c r="H129" s="39"/>
      <c r="I129" s="220"/>
      <c r="J129" s="39"/>
      <c r="K129" s="39"/>
      <c r="L129" s="43"/>
      <c r="M129" s="221"/>
      <c r="N129" s="22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192</v>
      </c>
      <c r="AU129" s="16" t="s">
        <v>79</v>
      </c>
    </row>
    <row r="130" s="12" customFormat="1" ht="22.8" customHeight="1">
      <c r="A130" s="12"/>
      <c r="B130" s="188"/>
      <c r="C130" s="189"/>
      <c r="D130" s="190" t="s">
        <v>68</v>
      </c>
      <c r="E130" s="202" t="s">
        <v>242</v>
      </c>
      <c r="F130" s="202" t="s">
        <v>243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SUM(P131:P132)</f>
        <v>0</v>
      </c>
      <c r="Q130" s="196"/>
      <c r="R130" s="197">
        <f>SUM(R131:R132)</f>
        <v>0</v>
      </c>
      <c r="S130" s="196"/>
      <c r="T130" s="198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148</v>
      </c>
      <c r="AT130" s="200" t="s">
        <v>68</v>
      </c>
      <c r="AU130" s="200" t="s">
        <v>77</v>
      </c>
      <c r="AY130" s="199" t="s">
        <v>122</v>
      </c>
      <c r="BK130" s="201">
        <f>SUM(BK131:BK132)</f>
        <v>0</v>
      </c>
    </row>
    <row r="131" s="2" customFormat="1" ht="16.5" customHeight="1">
      <c r="A131" s="37"/>
      <c r="B131" s="38"/>
      <c r="C131" s="204" t="s">
        <v>244</v>
      </c>
      <c r="D131" s="204" t="s">
        <v>125</v>
      </c>
      <c r="E131" s="205" t="s">
        <v>245</v>
      </c>
      <c r="F131" s="206" t="s">
        <v>246</v>
      </c>
      <c r="G131" s="207" t="s">
        <v>210</v>
      </c>
      <c r="H131" s="236"/>
      <c r="I131" s="209"/>
      <c r="J131" s="210">
        <f>ROUND(I131*H131,2)</f>
        <v>0</v>
      </c>
      <c r="K131" s="211"/>
      <c r="L131" s="43"/>
      <c r="M131" s="212" t="s">
        <v>19</v>
      </c>
      <c r="N131" s="213" t="s">
        <v>40</v>
      </c>
      <c r="O131" s="83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6" t="s">
        <v>220</v>
      </c>
      <c r="AT131" s="216" t="s">
        <v>125</v>
      </c>
      <c r="AU131" s="216" t="s">
        <v>79</v>
      </c>
      <c r="AY131" s="16" t="s">
        <v>122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6" t="s">
        <v>77</v>
      </c>
      <c r="BK131" s="217">
        <f>ROUND(I131*H131,2)</f>
        <v>0</v>
      </c>
      <c r="BL131" s="16" t="s">
        <v>220</v>
      </c>
      <c r="BM131" s="216" t="s">
        <v>247</v>
      </c>
    </row>
    <row r="132" s="2" customFormat="1">
      <c r="A132" s="37"/>
      <c r="B132" s="38"/>
      <c r="C132" s="39"/>
      <c r="D132" s="218" t="s">
        <v>131</v>
      </c>
      <c r="E132" s="39"/>
      <c r="F132" s="219" t="s">
        <v>248</v>
      </c>
      <c r="G132" s="39"/>
      <c r="H132" s="39"/>
      <c r="I132" s="220"/>
      <c r="J132" s="39"/>
      <c r="K132" s="39"/>
      <c r="L132" s="43"/>
      <c r="M132" s="221"/>
      <c r="N132" s="22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79</v>
      </c>
    </row>
    <row r="133" s="12" customFormat="1" ht="22.8" customHeight="1">
      <c r="A133" s="12"/>
      <c r="B133" s="188"/>
      <c r="C133" s="189"/>
      <c r="D133" s="190" t="s">
        <v>68</v>
      </c>
      <c r="E133" s="202" t="s">
        <v>249</v>
      </c>
      <c r="F133" s="202" t="s">
        <v>250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SUM(P134:P137)</f>
        <v>0</v>
      </c>
      <c r="Q133" s="196"/>
      <c r="R133" s="197">
        <f>SUM(R134:R137)</f>
        <v>0</v>
      </c>
      <c r="S133" s="196"/>
      <c r="T133" s="198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148</v>
      </c>
      <c r="AT133" s="200" t="s">
        <v>68</v>
      </c>
      <c r="AU133" s="200" t="s">
        <v>77</v>
      </c>
      <c r="AY133" s="199" t="s">
        <v>122</v>
      </c>
      <c r="BK133" s="201">
        <f>SUM(BK134:BK137)</f>
        <v>0</v>
      </c>
    </row>
    <row r="134" s="2" customFormat="1" ht="16.5" customHeight="1">
      <c r="A134" s="37"/>
      <c r="B134" s="38"/>
      <c r="C134" s="204" t="s">
        <v>251</v>
      </c>
      <c r="D134" s="204" t="s">
        <v>125</v>
      </c>
      <c r="E134" s="205" t="s">
        <v>252</v>
      </c>
      <c r="F134" s="206" t="s">
        <v>253</v>
      </c>
      <c r="G134" s="207" t="s">
        <v>254</v>
      </c>
      <c r="H134" s="208">
        <v>5</v>
      </c>
      <c r="I134" s="209"/>
      <c r="J134" s="210">
        <f>ROUND(I134*H134,2)</f>
        <v>0</v>
      </c>
      <c r="K134" s="211"/>
      <c r="L134" s="43"/>
      <c r="M134" s="212" t="s">
        <v>19</v>
      </c>
      <c r="N134" s="213" t="s">
        <v>40</v>
      </c>
      <c r="O134" s="8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220</v>
      </c>
      <c r="AT134" s="216" t="s">
        <v>125</v>
      </c>
      <c r="AU134" s="216" t="s">
        <v>79</v>
      </c>
      <c r="AY134" s="16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77</v>
      </c>
      <c r="BK134" s="217">
        <f>ROUND(I134*H134,2)</f>
        <v>0</v>
      </c>
      <c r="BL134" s="16" t="s">
        <v>220</v>
      </c>
      <c r="BM134" s="216" t="s">
        <v>255</v>
      </c>
    </row>
    <row r="135" s="2" customFormat="1">
      <c r="A135" s="37"/>
      <c r="B135" s="38"/>
      <c r="C135" s="39"/>
      <c r="D135" s="218" t="s">
        <v>131</v>
      </c>
      <c r="E135" s="39"/>
      <c r="F135" s="219" t="s">
        <v>256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79</v>
      </c>
    </row>
    <row r="136" s="2" customFormat="1" ht="16.5" customHeight="1">
      <c r="A136" s="37"/>
      <c r="B136" s="38"/>
      <c r="C136" s="204" t="s">
        <v>257</v>
      </c>
      <c r="D136" s="204" t="s">
        <v>125</v>
      </c>
      <c r="E136" s="205" t="s">
        <v>258</v>
      </c>
      <c r="F136" s="206" t="s">
        <v>259</v>
      </c>
      <c r="G136" s="207" t="s">
        <v>260</v>
      </c>
      <c r="H136" s="208">
        <v>10</v>
      </c>
      <c r="I136" s="209"/>
      <c r="J136" s="210">
        <f>ROUND(I136*H136,2)</f>
        <v>0</v>
      </c>
      <c r="K136" s="211"/>
      <c r="L136" s="43"/>
      <c r="M136" s="212" t="s">
        <v>19</v>
      </c>
      <c r="N136" s="213" t="s">
        <v>40</v>
      </c>
      <c r="O136" s="8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220</v>
      </c>
      <c r="AT136" s="216" t="s">
        <v>125</v>
      </c>
      <c r="AU136" s="216" t="s">
        <v>79</v>
      </c>
      <c r="AY136" s="16" t="s">
        <v>122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77</v>
      </c>
      <c r="BK136" s="217">
        <f>ROUND(I136*H136,2)</f>
        <v>0</v>
      </c>
      <c r="BL136" s="16" t="s">
        <v>220</v>
      </c>
      <c r="BM136" s="216" t="s">
        <v>261</v>
      </c>
    </row>
    <row r="137" s="2" customFormat="1">
      <c r="A137" s="37"/>
      <c r="B137" s="38"/>
      <c r="C137" s="39"/>
      <c r="D137" s="218" t="s">
        <v>131</v>
      </c>
      <c r="E137" s="39"/>
      <c r="F137" s="219" t="s">
        <v>262</v>
      </c>
      <c r="G137" s="39"/>
      <c r="H137" s="39"/>
      <c r="I137" s="220"/>
      <c r="J137" s="39"/>
      <c r="K137" s="39"/>
      <c r="L137" s="43"/>
      <c r="M137" s="237"/>
      <c r="N137" s="238"/>
      <c r="O137" s="239"/>
      <c r="P137" s="239"/>
      <c r="Q137" s="239"/>
      <c r="R137" s="239"/>
      <c r="S137" s="239"/>
      <c r="T137" s="240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79</v>
      </c>
    </row>
    <row r="138" s="2" customFormat="1" ht="6.96" customHeight="1">
      <c r="A138" s="37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1lDSYPGbmT8Pz66MK++6nr/F/4bHPfLFkLJyOL+tQY59iGTQr4eEn+APn547cHGCfO2vhjLxgjjmarsKRQSSow==" hashValue="l5ThfMuMvlzqLM2FxGQxj95caB/1qm8WIjAOqYwU3nJeKXbnG21iKW9RT0OKx6NHTZBuozdlQj2S8O4TdlY4RA==" algorithmName="SHA-512" password="CC35"/>
  <autoFilter ref="C85:K13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741130001"/>
    <hyperlink ref="F92" r:id="rId2" display="https://podminky.urs.cz/item/CS_URS_2023_01/741210004"/>
    <hyperlink ref="F100" r:id="rId3" display="https://podminky.urs.cz/item/CS_URS_2023_01/741761008"/>
    <hyperlink ref="F103" r:id="rId4" display="https://podminky.urs.cz/item/CS_URS_2023_01/741761013"/>
    <hyperlink ref="F106" r:id="rId5" display="https://podminky.urs.cz/item/CS_URS_2023_01/741761072"/>
    <hyperlink ref="F110" r:id="rId6" display="https://podminky.urs.cz/item/CS_URS_2023_01/741761076"/>
    <hyperlink ref="F114" r:id="rId7" display="https://podminky.urs.cz/item/CS_URS_2023_01/741810002"/>
    <hyperlink ref="F116" r:id="rId8" display="https://podminky.urs.cz/item/CS_URS_2023_01/998741204"/>
    <hyperlink ref="F120" r:id="rId9" display="https://podminky.urs.cz/item/CS_URS_2023_01/013002000"/>
    <hyperlink ref="F123" r:id="rId10" display="https://podminky.urs.cz/item/CS_URS_2023_01/044002000"/>
    <hyperlink ref="F125" r:id="rId11" display="https://podminky.urs.cz/item/CS_URS_2022_01/045002000"/>
    <hyperlink ref="F128" r:id="rId12" display="https://podminky.urs.cz/item/CS_URS_2023_01/049002000"/>
    <hyperlink ref="F132" r:id="rId13" display="https://podminky.urs.cz/item/CS_URS_2023_01/065002000"/>
    <hyperlink ref="F135" r:id="rId14" display="https://podminky.urs.cz/item/CS_URS_2023_01/081002000"/>
    <hyperlink ref="F137" r:id="rId15" display="https://podminky.urs.cz/item/CS_URS_2023_01/08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FVE Nemocnice České Budějovice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263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37"/>
      <c r="B27" s="138"/>
      <c r="C27" s="137"/>
      <c r="D27" s="137"/>
      <c r="E27" s="139" t="s">
        <v>95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ROUND(J101,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ROUND((SUM(BE101:BE396)),  2)</f>
        <v>0</v>
      </c>
      <c r="G33" s="37"/>
      <c r="H33" s="37"/>
      <c r="I33" s="147">
        <v>0.20999999999999999</v>
      </c>
      <c r="J33" s="146">
        <f>ROUND(((SUM(BE101:BE396))*I33),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ROUND((SUM(BF101:BF396)),  2)</f>
        <v>0</v>
      </c>
      <c r="G34" s="37"/>
      <c r="H34" s="37"/>
      <c r="I34" s="147">
        <v>0.14999999999999999</v>
      </c>
      <c r="J34" s="146">
        <f>ROUND(((SUM(BF101:BF396))*I34),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ROUND((SUM(BG101:BG396)),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ROUND((SUM(BH101:BH396)),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ROUND((SUM(BI101:BI396)),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FVE Nemocnice České Budějovice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SO01 - Budova T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J101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264</v>
      </c>
      <c r="E60" s="167"/>
      <c r="F60" s="167"/>
      <c r="G60" s="167"/>
      <c r="H60" s="167"/>
      <c r="I60" s="167"/>
      <c r="J60" s="168">
        <f>J102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265</v>
      </c>
      <c r="E61" s="173"/>
      <c r="F61" s="173"/>
      <c r="G61" s="173"/>
      <c r="H61" s="173"/>
      <c r="I61" s="173"/>
      <c r="J61" s="174">
        <f>J103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7"/>
      <c r="J62" s="168">
        <f>J106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266</v>
      </c>
      <c r="E63" s="173"/>
      <c r="F63" s="173"/>
      <c r="G63" s="173"/>
      <c r="H63" s="173"/>
      <c r="I63" s="173"/>
      <c r="J63" s="174">
        <f>J107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267</v>
      </c>
      <c r="E64" s="173"/>
      <c r="F64" s="173"/>
      <c r="G64" s="173"/>
      <c r="H64" s="173"/>
      <c r="I64" s="173"/>
      <c r="J64" s="174">
        <f>J136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268</v>
      </c>
      <c r="E65" s="173"/>
      <c r="F65" s="173"/>
      <c r="G65" s="173"/>
      <c r="H65" s="173"/>
      <c r="I65" s="173"/>
      <c r="J65" s="174">
        <f>J137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269</v>
      </c>
      <c r="E66" s="173"/>
      <c r="F66" s="173"/>
      <c r="G66" s="173"/>
      <c r="H66" s="173"/>
      <c r="I66" s="173"/>
      <c r="J66" s="174">
        <f>J172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0"/>
      <c r="C67" s="171"/>
      <c r="D67" s="172" t="s">
        <v>270</v>
      </c>
      <c r="E67" s="173"/>
      <c r="F67" s="173"/>
      <c r="G67" s="173"/>
      <c r="H67" s="173"/>
      <c r="I67" s="173"/>
      <c r="J67" s="174">
        <f>J175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0"/>
      <c r="C68" s="171"/>
      <c r="D68" s="172" t="s">
        <v>271</v>
      </c>
      <c r="E68" s="173"/>
      <c r="F68" s="173"/>
      <c r="G68" s="173"/>
      <c r="H68" s="173"/>
      <c r="I68" s="173"/>
      <c r="J68" s="174">
        <f>J179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0"/>
      <c r="C69" s="171"/>
      <c r="D69" s="172" t="s">
        <v>272</v>
      </c>
      <c r="E69" s="173"/>
      <c r="F69" s="173"/>
      <c r="G69" s="173"/>
      <c r="H69" s="173"/>
      <c r="I69" s="173"/>
      <c r="J69" s="174">
        <f>J188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273</v>
      </c>
      <c r="E70" s="173"/>
      <c r="F70" s="173"/>
      <c r="G70" s="173"/>
      <c r="H70" s="173"/>
      <c r="I70" s="173"/>
      <c r="J70" s="174">
        <f>J191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274</v>
      </c>
      <c r="E71" s="173"/>
      <c r="F71" s="173"/>
      <c r="G71" s="173"/>
      <c r="H71" s="173"/>
      <c r="I71" s="173"/>
      <c r="J71" s="174">
        <f>J275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275</v>
      </c>
      <c r="E72" s="173"/>
      <c r="F72" s="173"/>
      <c r="G72" s="173"/>
      <c r="H72" s="173"/>
      <c r="I72" s="173"/>
      <c r="J72" s="174">
        <f>J297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276</v>
      </c>
      <c r="E73" s="173"/>
      <c r="F73" s="173"/>
      <c r="G73" s="173"/>
      <c r="H73" s="173"/>
      <c r="I73" s="173"/>
      <c r="J73" s="174">
        <f>J322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277</v>
      </c>
      <c r="E74" s="173"/>
      <c r="F74" s="173"/>
      <c r="G74" s="173"/>
      <c r="H74" s="173"/>
      <c r="I74" s="173"/>
      <c r="J74" s="174">
        <f>J331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4"/>
      <c r="C75" s="165"/>
      <c r="D75" s="166" t="s">
        <v>102</v>
      </c>
      <c r="E75" s="167"/>
      <c r="F75" s="167"/>
      <c r="G75" s="167"/>
      <c r="H75" s="167"/>
      <c r="I75" s="167"/>
      <c r="J75" s="168">
        <f>J342</f>
        <v>0</v>
      </c>
      <c r="K75" s="165"/>
      <c r="L75" s="16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0"/>
      <c r="C76" s="171"/>
      <c r="D76" s="172" t="s">
        <v>103</v>
      </c>
      <c r="E76" s="173"/>
      <c r="F76" s="173"/>
      <c r="G76" s="173"/>
      <c r="H76" s="173"/>
      <c r="I76" s="173"/>
      <c r="J76" s="174">
        <f>J343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278</v>
      </c>
      <c r="E77" s="173"/>
      <c r="F77" s="173"/>
      <c r="G77" s="173"/>
      <c r="H77" s="173"/>
      <c r="I77" s="173"/>
      <c r="J77" s="174">
        <f>J349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104</v>
      </c>
      <c r="E78" s="173"/>
      <c r="F78" s="173"/>
      <c r="G78" s="173"/>
      <c r="H78" s="173"/>
      <c r="I78" s="173"/>
      <c r="J78" s="174">
        <f>J358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105</v>
      </c>
      <c r="E79" s="173"/>
      <c r="F79" s="173"/>
      <c r="G79" s="173"/>
      <c r="H79" s="173"/>
      <c r="I79" s="173"/>
      <c r="J79" s="174">
        <f>J379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106</v>
      </c>
      <c r="E80" s="173"/>
      <c r="F80" s="173"/>
      <c r="G80" s="173"/>
      <c r="H80" s="173"/>
      <c r="I80" s="173"/>
      <c r="J80" s="174">
        <f>J385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279</v>
      </c>
      <c r="E81" s="173"/>
      <c r="F81" s="173"/>
      <c r="G81" s="173"/>
      <c r="H81" s="173"/>
      <c r="I81" s="173"/>
      <c r="J81" s="174">
        <f>J390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107</v>
      </c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59" t="str">
        <f>E7</f>
        <v>FVE Nemocnice České Budějovice</v>
      </c>
      <c r="F91" s="31"/>
      <c r="G91" s="31"/>
      <c r="H91" s="31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93</v>
      </c>
      <c r="D92" s="39"/>
      <c r="E92" s="39"/>
      <c r="F92" s="39"/>
      <c r="G92" s="39"/>
      <c r="H92" s="39"/>
      <c r="I92" s="39"/>
      <c r="J92" s="39"/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E9</f>
        <v>SO01 - Budova T</v>
      </c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F12</f>
        <v xml:space="preserve"> </v>
      </c>
      <c r="G95" s="39"/>
      <c r="H95" s="39"/>
      <c r="I95" s="31" t="s">
        <v>23</v>
      </c>
      <c r="J95" s="71" t="str">
        <f>IF(J12="","",J12)</f>
        <v>4. 4. 2023</v>
      </c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E15</f>
        <v xml:space="preserve"> </v>
      </c>
      <c r="G97" s="39"/>
      <c r="H97" s="39"/>
      <c r="I97" s="31" t="s">
        <v>30</v>
      </c>
      <c r="J97" s="35" t="str">
        <f>E21</f>
        <v xml:space="preserve"> </v>
      </c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28</v>
      </c>
      <c r="D98" s="39"/>
      <c r="E98" s="39"/>
      <c r="F98" s="26" t="str">
        <f>IF(E18="","",E18)</f>
        <v>Vyplň údaj</v>
      </c>
      <c r="G98" s="39"/>
      <c r="H98" s="39"/>
      <c r="I98" s="31" t="s">
        <v>32</v>
      </c>
      <c r="J98" s="35" t="str">
        <f>E24</f>
        <v xml:space="preserve"> </v>
      </c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3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76"/>
      <c r="B100" s="177"/>
      <c r="C100" s="178" t="s">
        <v>108</v>
      </c>
      <c r="D100" s="179" t="s">
        <v>54</v>
      </c>
      <c r="E100" s="179" t="s">
        <v>50</v>
      </c>
      <c r="F100" s="179" t="s">
        <v>51</v>
      </c>
      <c r="G100" s="179" t="s">
        <v>109</v>
      </c>
      <c r="H100" s="179" t="s">
        <v>110</v>
      </c>
      <c r="I100" s="179" t="s">
        <v>111</v>
      </c>
      <c r="J100" s="180" t="s">
        <v>98</v>
      </c>
      <c r="K100" s="181" t="s">
        <v>112</v>
      </c>
      <c r="L100" s="182"/>
      <c r="M100" s="91" t="s">
        <v>19</v>
      </c>
      <c r="N100" s="92" t="s">
        <v>39</v>
      </c>
      <c r="O100" s="92" t="s">
        <v>113</v>
      </c>
      <c r="P100" s="92" t="s">
        <v>114</v>
      </c>
      <c r="Q100" s="92" t="s">
        <v>115</v>
      </c>
      <c r="R100" s="92" t="s">
        <v>116</v>
      </c>
      <c r="S100" s="92" t="s">
        <v>117</v>
      </c>
      <c r="T100" s="93" t="s">
        <v>118</v>
      </c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</row>
    <row r="101" s="2" customFormat="1" ht="22.8" customHeight="1">
      <c r="A101" s="37"/>
      <c r="B101" s="38"/>
      <c r="C101" s="98" t="s">
        <v>119</v>
      </c>
      <c r="D101" s="39"/>
      <c r="E101" s="39"/>
      <c r="F101" s="39"/>
      <c r="G101" s="39"/>
      <c r="H101" s="39"/>
      <c r="I101" s="39"/>
      <c r="J101" s="183">
        <f>BK101</f>
        <v>0</v>
      </c>
      <c r="K101" s="39"/>
      <c r="L101" s="43"/>
      <c r="M101" s="94"/>
      <c r="N101" s="184"/>
      <c r="O101" s="95"/>
      <c r="P101" s="185">
        <f>P102+P106+P342</f>
        <v>0</v>
      </c>
      <c r="Q101" s="95"/>
      <c r="R101" s="185">
        <f>R102+R106+R342</f>
        <v>9.4206109999999992</v>
      </c>
      <c r="S101" s="95"/>
      <c r="T101" s="186">
        <f>T102+T106+T342</f>
        <v>0.017000000000000001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68</v>
      </c>
      <c r="AU101" s="16" t="s">
        <v>99</v>
      </c>
      <c r="BK101" s="187">
        <f>BK102+BK106+BK342</f>
        <v>0</v>
      </c>
    </row>
    <row r="102" s="12" customFormat="1" ht="25.92" customHeight="1">
      <c r="A102" s="12"/>
      <c r="B102" s="188"/>
      <c r="C102" s="189"/>
      <c r="D102" s="190" t="s">
        <v>68</v>
      </c>
      <c r="E102" s="191" t="s">
        <v>280</v>
      </c>
      <c r="F102" s="191" t="s">
        <v>281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69</v>
      </c>
      <c r="AY102" s="199" t="s">
        <v>122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68</v>
      </c>
      <c r="E103" s="202" t="s">
        <v>164</v>
      </c>
      <c r="F103" s="202" t="s">
        <v>282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0.00123</v>
      </c>
      <c r="S103" s="196"/>
      <c r="T103" s="198">
        <f>SUM(T104:T105)</f>
        <v>0.017000000000000001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77</v>
      </c>
      <c r="AT103" s="200" t="s">
        <v>68</v>
      </c>
      <c r="AU103" s="200" t="s">
        <v>77</v>
      </c>
      <c r="AY103" s="199" t="s">
        <v>122</v>
      </c>
      <c r="BK103" s="201">
        <f>SUM(BK104:BK105)</f>
        <v>0</v>
      </c>
    </row>
    <row r="104" s="2" customFormat="1" ht="24.15" customHeight="1">
      <c r="A104" s="37"/>
      <c r="B104" s="38"/>
      <c r="C104" s="204" t="s">
        <v>77</v>
      </c>
      <c r="D104" s="204" t="s">
        <v>125</v>
      </c>
      <c r="E104" s="205" t="s">
        <v>283</v>
      </c>
      <c r="F104" s="206" t="s">
        <v>284</v>
      </c>
      <c r="G104" s="207" t="s">
        <v>185</v>
      </c>
      <c r="H104" s="208">
        <v>1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40</v>
      </c>
      <c r="O104" s="83"/>
      <c r="P104" s="214">
        <f>O104*H104</f>
        <v>0</v>
      </c>
      <c r="Q104" s="214">
        <v>0.00123</v>
      </c>
      <c r="R104" s="214">
        <f>Q104*H104</f>
        <v>0.00123</v>
      </c>
      <c r="S104" s="214">
        <v>0.017000000000000001</v>
      </c>
      <c r="T104" s="215">
        <f>S104*H104</f>
        <v>0.017000000000000001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144</v>
      </c>
      <c r="AT104" s="216" t="s">
        <v>125</v>
      </c>
      <c r="AU104" s="216" t="s">
        <v>79</v>
      </c>
      <c r="AY104" s="16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77</v>
      </c>
      <c r="BK104" s="217">
        <f>ROUND(I104*H104,2)</f>
        <v>0</v>
      </c>
      <c r="BL104" s="16" t="s">
        <v>144</v>
      </c>
      <c r="BM104" s="216" t="s">
        <v>285</v>
      </c>
    </row>
    <row r="105" s="2" customFormat="1">
      <c r="A105" s="37"/>
      <c r="B105" s="38"/>
      <c r="C105" s="39"/>
      <c r="D105" s="218" t="s">
        <v>131</v>
      </c>
      <c r="E105" s="39"/>
      <c r="F105" s="219" t="s">
        <v>286</v>
      </c>
      <c r="G105" s="39"/>
      <c r="H105" s="39"/>
      <c r="I105" s="220"/>
      <c r="J105" s="39"/>
      <c r="K105" s="39"/>
      <c r="L105" s="43"/>
      <c r="M105" s="221"/>
      <c r="N105" s="22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79</v>
      </c>
    </row>
    <row r="106" s="12" customFormat="1" ht="25.92" customHeight="1">
      <c r="A106" s="12"/>
      <c r="B106" s="188"/>
      <c r="C106" s="189"/>
      <c r="D106" s="190" t="s">
        <v>68</v>
      </c>
      <c r="E106" s="191" t="s">
        <v>120</v>
      </c>
      <c r="F106" s="191" t="s">
        <v>121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P107+P136+P191+P275+P297+P322+P331</f>
        <v>0</v>
      </c>
      <c r="Q106" s="196"/>
      <c r="R106" s="197">
        <f>R107+R136+R191+R275+R297+R322+R331</f>
        <v>9.4193809999999996</v>
      </c>
      <c r="S106" s="196"/>
      <c r="T106" s="198">
        <f>T107+T136+T191+T275+T297+T322+T331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79</v>
      </c>
      <c r="AT106" s="200" t="s">
        <v>68</v>
      </c>
      <c r="AU106" s="200" t="s">
        <v>69</v>
      </c>
      <c r="AY106" s="199" t="s">
        <v>122</v>
      </c>
      <c r="BK106" s="201">
        <f>BK107+BK136+BK191+BK275+BK297+BK322+BK331</f>
        <v>0</v>
      </c>
    </row>
    <row r="107" s="12" customFormat="1" ht="22.8" customHeight="1">
      <c r="A107" s="12"/>
      <c r="B107" s="188"/>
      <c r="C107" s="189"/>
      <c r="D107" s="190" t="s">
        <v>68</v>
      </c>
      <c r="E107" s="202" t="s">
        <v>287</v>
      </c>
      <c r="F107" s="202" t="s">
        <v>288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SUM(P108:P135)</f>
        <v>0</v>
      </c>
      <c r="Q107" s="196"/>
      <c r="R107" s="197">
        <f>SUM(R108:R135)</f>
        <v>6.1623480000000006</v>
      </c>
      <c r="S107" s="196"/>
      <c r="T107" s="198">
        <f>SUM(T108:T135)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79</v>
      </c>
      <c r="AT107" s="200" t="s">
        <v>68</v>
      </c>
      <c r="AU107" s="200" t="s">
        <v>77</v>
      </c>
      <c r="AY107" s="199" t="s">
        <v>122</v>
      </c>
      <c r="BK107" s="201">
        <f>SUM(BK108:BK135)</f>
        <v>0</v>
      </c>
    </row>
    <row r="108" s="2" customFormat="1" ht="24.15" customHeight="1">
      <c r="A108" s="37"/>
      <c r="B108" s="38"/>
      <c r="C108" s="204" t="s">
        <v>79</v>
      </c>
      <c r="D108" s="204" t="s">
        <v>125</v>
      </c>
      <c r="E108" s="205" t="s">
        <v>289</v>
      </c>
      <c r="F108" s="206" t="s">
        <v>290</v>
      </c>
      <c r="G108" s="207" t="s">
        <v>128</v>
      </c>
      <c r="H108" s="208">
        <v>187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40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129</v>
      </c>
      <c r="AT108" s="216" t="s">
        <v>125</v>
      </c>
      <c r="AU108" s="216" t="s">
        <v>79</v>
      </c>
      <c r="AY108" s="16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77</v>
      </c>
      <c r="BK108" s="217">
        <f>ROUND(I108*H108,2)</f>
        <v>0</v>
      </c>
      <c r="BL108" s="16" t="s">
        <v>129</v>
      </c>
      <c r="BM108" s="216" t="s">
        <v>291</v>
      </c>
    </row>
    <row r="109" s="2" customFormat="1">
      <c r="A109" s="37"/>
      <c r="B109" s="38"/>
      <c r="C109" s="39"/>
      <c r="D109" s="218" t="s">
        <v>131</v>
      </c>
      <c r="E109" s="39"/>
      <c r="F109" s="219" t="s">
        <v>292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79</v>
      </c>
    </row>
    <row r="110" s="2" customFormat="1" ht="24.15" customHeight="1">
      <c r="A110" s="37"/>
      <c r="B110" s="38"/>
      <c r="C110" s="223" t="s">
        <v>137</v>
      </c>
      <c r="D110" s="223" t="s">
        <v>138</v>
      </c>
      <c r="E110" s="224" t="s">
        <v>293</v>
      </c>
      <c r="F110" s="225" t="s">
        <v>294</v>
      </c>
      <c r="G110" s="226" t="s">
        <v>128</v>
      </c>
      <c r="H110" s="227">
        <v>187</v>
      </c>
      <c r="I110" s="228"/>
      <c r="J110" s="229">
        <f>ROUND(I110*H110,2)</f>
        <v>0</v>
      </c>
      <c r="K110" s="230"/>
      <c r="L110" s="231"/>
      <c r="M110" s="232" t="s">
        <v>19</v>
      </c>
      <c r="N110" s="233" t="s">
        <v>40</v>
      </c>
      <c r="O110" s="83"/>
      <c r="P110" s="214">
        <f>O110*H110</f>
        <v>0</v>
      </c>
      <c r="Q110" s="214">
        <v>0.01</v>
      </c>
      <c r="R110" s="214">
        <f>Q110*H110</f>
        <v>1.8700000000000001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142</v>
      </c>
      <c r="AT110" s="216" t="s">
        <v>138</v>
      </c>
      <c r="AU110" s="216" t="s">
        <v>79</v>
      </c>
      <c r="AY110" s="16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77</v>
      </c>
      <c r="BK110" s="217">
        <f>ROUND(I110*H110,2)</f>
        <v>0</v>
      </c>
      <c r="BL110" s="16" t="s">
        <v>129</v>
      </c>
      <c r="BM110" s="216" t="s">
        <v>295</v>
      </c>
    </row>
    <row r="111" s="2" customFormat="1" ht="16.5" customHeight="1">
      <c r="A111" s="37"/>
      <c r="B111" s="38"/>
      <c r="C111" s="204" t="s">
        <v>144</v>
      </c>
      <c r="D111" s="204" t="s">
        <v>125</v>
      </c>
      <c r="E111" s="205" t="s">
        <v>296</v>
      </c>
      <c r="F111" s="206" t="s">
        <v>297</v>
      </c>
      <c r="G111" s="207" t="s">
        <v>128</v>
      </c>
      <c r="H111" s="208">
        <v>187</v>
      </c>
      <c r="I111" s="209"/>
      <c r="J111" s="210">
        <f>ROUND(I111*H111,2)</f>
        <v>0</v>
      </c>
      <c r="K111" s="211"/>
      <c r="L111" s="43"/>
      <c r="M111" s="212" t="s">
        <v>19</v>
      </c>
      <c r="N111" s="213" t="s">
        <v>40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129</v>
      </c>
      <c r="AT111" s="216" t="s">
        <v>125</v>
      </c>
      <c r="AU111" s="216" t="s">
        <v>79</v>
      </c>
      <c r="AY111" s="16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77</v>
      </c>
      <c r="BK111" s="217">
        <f>ROUND(I111*H111,2)</f>
        <v>0</v>
      </c>
      <c r="BL111" s="16" t="s">
        <v>129</v>
      </c>
      <c r="BM111" s="216" t="s">
        <v>298</v>
      </c>
    </row>
    <row r="112" s="2" customFormat="1">
      <c r="A112" s="37"/>
      <c r="B112" s="38"/>
      <c r="C112" s="39"/>
      <c r="D112" s="218" t="s">
        <v>131</v>
      </c>
      <c r="E112" s="39"/>
      <c r="F112" s="219" t="s">
        <v>299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79</v>
      </c>
    </row>
    <row r="113" s="2" customFormat="1" ht="16.5" customHeight="1">
      <c r="A113" s="37"/>
      <c r="B113" s="38"/>
      <c r="C113" s="223" t="s">
        <v>148</v>
      </c>
      <c r="D113" s="223" t="s">
        <v>138</v>
      </c>
      <c r="E113" s="224" t="s">
        <v>300</v>
      </c>
      <c r="F113" s="225" t="s">
        <v>301</v>
      </c>
      <c r="G113" s="226" t="s">
        <v>128</v>
      </c>
      <c r="H113" s="227">
        <v>187</v>
      </c>
      <c r="I113" s="228"/>
      <c r="J113" s="229">
        <f>ROUND(I113*H113,2)</f>
        <v>0</v>
      </c>
      <c r="K113" s="230"/>
      <c r="L113" s="231"/>
      <c r="M113" s="232" t="s">
        <v>19</v>
      </c>
      <c r="N113" s="233" t="s">
        <v>40</v>
      </c>
      <c r="O113" s="83"/>
      <c r="P113" s="214">
        <f>O113*H113</f>
        <v>0</v>
      </c>
      <c r="Q113" s="214">
        <v>0.02</v>
      </c>
      <c r="R113" s="214">
        <f>Q113*H113</f>
        <v>3.7400000000000002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142</v>
      </c>
      <c r="AT113" s="216" t="s">
        <v>138</v>
      </c>
      <c r="AU113" s="216" t="s">
        <v>79</v>
      </c>
      <c r="AY113" s="16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77</v>
      </c>
      <c r="BK113" s="217">
        <f>ROUND(I113*H113,2)</f>
        <v>0</v>
      </c>
      <c r="BL113" s="16" t="s">
        <v>129</v>
      </c>
      <c r="BM113" s="216" t="s">
        <v>302</v>
      </c>
    </row>
    <row r="114" s="2" customFormat="1" ht="24.15" customHeight="1">
      <c r="A114" s="37"/>
      <c r="B114" s="38"/>
      <c r="C114" s="204" t="s">
        <v>152</v>
      </c>
      <c r="D114" s="204" t="s">
        <v>125</v>
      </c>
      <c r="E114" s="205" t="s">
        <v>303</v>
      </c>
      <c r="F114" s="206" t="s">
        <v>304</v>
      </c>
      <c r="G114" s="207" t="s">
        <v>128</v>
      </c>
      <c r="H114" s="208">
        <v>3</v>
      </c>
      <c r="I114" s="209"/>
      <c r="J114" s="210">
        <f>ROUND(I114*H114,2)</f>
        <v>0</v>
      </c>
      <c r="K114" s="211"/>
      <c r="L114" s="43"/>
      <c r="M114" s="212" t="s">
        <v>19</v>
      </c>
      <c r="N114" s="213" t="s">
        <v>40</v>
      </c>
      <c r="O114" s="83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129</v>
      </c>
      <c r="AT114" s="216" t="s">
        <v>125</v>
      </c>
      <c r="AU114" s="216" t="s">
        <v>79</v>
      </c>
      <c r="AY114" s="16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77</v>
      </c>
      <c r="BK114" s="217">
        <f>ROUND(I114*H114,2)</f>
        <v>0</v>
      </c>
      <c r="BL114" s="16" t="s">
        <v>129</v>
      </c>
      <c r="BM114" s="216" t="s">
        <v>305</v>
      </c>
    </row>
    <row r="115" s="2" customFormat="1">
      <c r="A115" s="37"/>
      <c r="B115" s="38"/>
      <c r="C115" s="39"/>
      <c r="D115" s="218" t="s">
        <v>131</v>
      </c>
      <c r="E115" s="39"/>
      <c r="F115" s="219" t="s">
        <v>306</v>
      </c>
      <c r="G115" s="39"/>
      <c r="H115" s="39"/>
      <c r="I115" s="220"/>
      <c r="J115" s="39"/>
      <c r="K115" s="39"/>
      <c r="L115" s="43"/>
      <c r="M115" s="221"/>
      <c r="N115" s="22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79</v>
      </c>
    </row>
    <row r="116" s="2" customFormat="1" ht="24.15" customHeight="1">
      <c r="A116" s="37"/>
      <c r="B116" s="38"/>
      <c r="C116" s="223" t="s">
        <v>156</v>
      </c>
      <c r="D116" s="223" t="s">
        <v>138</v>
      </c>
      <c r="E116" s="224" t="s">
        <v>307</v>
      </c>
      <c r="F116" s="225" t="s">
        <v>308</v>
      </c>
      <c r="G116" s="226" t="s">
        <v>128</v>
      </c>
      <c r="H116" s="227">
        <v>3</v>
      </c>
      <c r="I116" s="228"/>
      <c r="J116" s="229">
        <f>ROUND(I116*H116,2)</f>
        <v>0</v>
      </c>
      <c r="K116" s="230"/>
      <c r="L116" s="231"/>
      <c r="M116" s="232" t="s">
        <v>19</v>
      </c>
      <c r="N116" s="233" t="s">
        <v>40</v>
      </c>
      <c r="O116" s="83"/>
      <c r="P116" s="214">
        <f>O116*H116</f>
        <v>0</v>
      </c>
      <c r="Q116" s="214">
        <v>0.035999999999999997</v>
      </c>
      <c r="R116" s="214">
        <f>Q116*H116</f>
        <v>0.10799999999999999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142</v>
      </c>
      <c r="AT116" s="216" t="s">
        <v>138</v>
      </c>
      <c r="AU116" s="216" t="s">
        <v>79</v>
      </c>
      <c r="AY116" s="16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77</v>
      </c>
      <c r="BK116" s="217">
        <f>ROUND(I116*H116,2)</f>
        <v>0</v>
      </c>
      <c r="BL116" s="16" t="s">
        <v>129</v>
      </c>
      <c r="BM116" s="216" t="s">
        <v>309</v>
      </c>
    </row>
    <row r="117" s="2" customFormat="1" ht="16.5" customHeight="1">
      <c r="A117" s="37"/>
      <c r="B117" s="38"/>
      <c r="C117" s="204" t="s">
        <v>160</v>
      </c>
      <c r="D117" s="204" t="s">
        <v>125</v>
      </c>
      <c r="E117" s="205" t="s">
        <v>310</v>
      </c>
      <c r="F117" s="206" t="s">
        <v>311</v>
      </c>
      <c r="G117" s="207" t="s">
        <v>128</v>
      </c>
      <c r="H117" s="208">
        <v>1</v>
      </c>
      <c r="I117" s="209"/>
      <c r="J117" s="210">
        <f>ROUND(I117*H117,2)</f>
        <v>0</v>
      </c>
      <c r="K117" s="211"/>
      <c r="L117" s="43"/>
      <c r="M117" s="212" t="s">
        <v>19</v>
      </c>
      <c r="N117" s="213" t="s">
        <v>40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129</v>
      </c>
      <c r="AT117" s="216" t="s">
        <v>125</v>
      </c>
      <c r="AU117" s="216" t="s">
        <v>79</v>
      </c>
      <c r="AY117" s="16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77</v>
      </c>
      <c r="BK117" s="217">
        <f>ROUND(I117*H117,2)</f>
        <v>0</v>
      </c>
      <c r="BL117" s="16" t="s">
        <v>129</v>
      </c>
      <c r="BM117" s="216" t="s">
        <v>312</v>
      </c>
    </row>
    <row r="118" s="2" customFormat="1">
      <c r="A118" s="37"/>
      <c r="B118" s="38"/>
      <c r="C118" s="39"/>
      <c r="D118" s="218" t="s">
        <v>131</v>
      </c>
      <c r="E118" s="39"/>
      <c r="F118" s="219" t="s">
        <v>313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79</v>
      </c>
    </row>
    <row r="119" s="2" customFormat="1" ht="24.15" customHeight="1">
      <c r="A119" s="37"/>
      <c r="B119" s="38"/>
      <c r="C119" s="223" t="s">
        <v>164</v>
      </c>
      <c r="D119" s="223" t="s">
        <v>138</v>
      </c>
      <c r="E119" s="224" t="s">
        <v>314</v>
      </c>
      <c r="F119" s="225" t="s">
        <v>315</v>
      </c>
      <c r="G119" s="226" t="s">
        <v>128</v>
      </c>
      <c r="H119" s="227">
        <v>1</v>
      </c>
      <c r="I119" s="228"/>
      <c r="J119" s="229">
        <f>ROUND(I119*H119,2)</f>
        <v>0</v>
      </c>
      <c r="K119" s="230"/>
      <c r="L119" s="231"/>
      <c r="M119" s="232" t="s">
        <v>19</v>
      </c>
      <c r="N119" s="233" t="s">
        <v>40</v>
      </c>
      <c r="O119" s="83"/>
      <c r="P119" s="214">
        <f>O119*H119</f>
        <v>0</v>
      </c>
      <c r="Q119" s="214">
        <v>0.00025000000000000001</v>
      </c>
      <c r="R119" s="214">
        <f>Q119*H119</f>
        <v>0.00025000000000000001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142</v>
      </c>
      <c r="AT119" s="216" t="s">
        <v>138</v>
      </c>
      <c r="AU119" s="216" t="s">
        <v>79</v>
      </c>
      <c r="AY119" s="16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77</v>
      </c>
      <c r="BK119" s="217">
        <f>ROUND(I119*H119,2)</f>
        <v>0</v>
      </c>
      <c r="BL119" s="16" t="s">
        <v>129</v>
      </c>
      <c r="BM119" s="216" t="s">
        <v>316</v>
      </c>
    </row>
    <row r="120" s="2" customFormat="1" ht="16.5" customHeight="1">
      <c r="A120" s="37"/>
      <c r="B120" s="38"/>
      <c r="C120" s="223" t="s">
        <v>169</v>
      </c>
      <c r="D120" s="223" t="s">
        <v>138</v>
      </c>
      <c r="E120" s="224" t="s">
        <v>317</v>
      </c>
      <c r="F120" s="225" t="s">
        <v>318</v>
      </c>
      <c r="G120" s="226" t="s">
        <v>128</v>
      </c>
      <c r="H120" s="227">
        <v>1</v>
      </c>
      <c r="I120" s="228"/>
      <c r="J120" s="229">
        <f>ROUND(I120*H120,2)</f>
        <v>0</v>
      </c>
      <c r="K120" s="230"/>
      <c r="L120" s="231"/>
      <c r="M120" s="232" t="s">
        <v>19</v>
      </c>
      <c r="N120" s="233" t="s">
        <v>40</v>
      </c>
      <c r="O120" s="83"/>
      <c r="P120" s="214">
        <f>O120*H120</f>
        <v>0</v>
      </c>
      <c r="Q120" s="214">
        <v>0.00025000000000000001</v>
      </c>
      <c r="R120" s="214">
        <f>Q120*H120</f>
        <v>0.00025000000000000001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142</v>
      </c>
      <c r="AT120" s="216" t="s">
        <v>138</v>
      </c>
      <c r="AU120" s="216" t="s">
        <v>79</v>
      </c>
      <c r="AY120" s="16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77</v>
      </c>
      <c r="BK120" s="217">
        <f>ROUND(I120*H120,2)</f>
        <v>0</v>
      </c>
      <c r="BL120" s="16" t="s">
        <v>129</v>
      </c>
      <c r="BM120" s="216" t="s">
        <v>319</v>
      </c>
    </row>
    <row r="121" s="2" customFormat="1" ht="24.15" customHeight="1">
      <c r="A121" s="37"/>
      <c r="B121" s="38"/>
      <c r="C121" s="204" t="s">
        <v>173</v>
      </c>
      <c r="D121" s="204" t="s">
        <v>125</v>
      </c>
      <c r="E121" s="205" t="s">
        <v>320</v>
      </c>
      <c r="F121" s="206" t="s">
        <v>321</v>
      </c>
      <c r="G121" s="207" t="s">
        <v>128</v>
      </c>
      <c r="H121" s="208">
        <v>100</v>
      </c>
      <c r="I121" s="209"/>
      <c r="J121" s="210">
        <f>ROUND(I121*H121,2)</f>
        <v>0</v>
      </c>
      <c r="K121" s="211"/>
      <c r="L121" s="43"/>
      <c r="M121" s="212" t="s">
        <v>19</v>
      </c>
      <c r="N121" s="213" t="s">
        <v>40</v>
      </c>
      <c r="O121" s="83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129</v>
      </c>
      <c r="AT121" s="216" t="s">
        <v>125</v>
      </c>
      <c r="AU121" s="216" t="s">
        <v>79</v>
      </c>
      <c r="AY121" s="16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77</v>
      </c>
      <c r="BK121" s="217">
        <f>ROUND(I121*H121,2)</f>
        <v>0</v>
      </c>
      <c r="BL121" s="16" t="s">
        <v>129</v>
      </c>
      <c r="BM121" s="216" t="s">
        <v>322</v>
      </c>
    </row>
    <row r="122" s="2" customFormat="1">
      <c r="A122" s="37"/>
      <c r="B122" s="38"/>
      <c r="C122" s="39"/>
      <c r="D122" s="218" t="s">
        <v>131</v>
      </c>
      <c r="E122" s="39"/>
      <c r="F122" s="219" t="s">
        <v>323</v>
      </c>
      <c r="G122" s="39"/>
      <c r="H122" s="39"/>
      <c r="I122" s="220"/>
      <c r="J122" s="39"/>
      <c r="K122" s="39"/>
      <c r="L122" s="43"/>
      <c r="M122" s="221"/>
      <c r="N122" s="22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79</v>
      </c>
    </row>
    <row r="123" s="2" customFormat="1" ht="16.5" customHeight="1">
      <c r="A123" s="37"/>
      <c r="B123" s="38"/>
      <c r="C123" s="223" t="s">
        <v>178</v>
      </c>
      <c r="D123" s="223" t="s">
        <v>138</v>
      </c>
      <c r="E123" s="224" t="s">
        <v>324</v>
      </c>
      <c r="F123" s="225" t="s">
        <v>325</v>
      </c>
      <c r="G123" s="226" t="s">
        <v>128</v>
      </c>
      <c r="H123" s="227">
        <v>12</v>
      </c>
      <c r="I123" s="228"/>
      <c r="J123" s="229">
        <f>ROUND(I123*H123,2)</f>
        <v>0</v>
      </c>
      <c r="K123" s="230"/>
      <c r="L123" s="231"/>
      <c r="M123" s="232" t="s">
        <v>19</v>
      </c>
      <c r="N123" s="233" t="s">
        <v>40</v>
      </c>
      <c r="O123" s="83"/>
      <c r="P123" s="214">
        <f>O123*H123</f>
        <v>0</v>
      </c>
      <c r="Q123" s="214">
        <v>0.001</v>
      </c>
      <c r="R123" s="214">
        <f>Q123*H123</f>
        <v>0.012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142</v>
      </c>
      <c r="AT123" s="216" t="s">
        <v>138</v>
      </c>
      <c r="AU123" s="216" t="s">
        <v>79</v>
      </c>
      <c r="AY123" s="16" t="s">
        <v>122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77</v>
      </c>
      <c r="BK123" s="217">
        <f>ROUND(I123*H123,2)</f>
        <v>0</v>
      </c>
      <c r="BL123" s="16" t="s">
        <v>129</v>
      </c>
      <c r="BM123" s="216" t="s">
        <v>326</v>
      </c>
    </row>
    <row r="124" s="2" customFormat="1" ht="16.5" customHeight="1">
      <c r="A124" s="37"/>
      <c r="B124" s="38"/>
      <c r="C124" s="223" t="s">
        <v>182</v>
      </c>
      <c r="D124" s="223" t="s">
        <v>138</v>
      </c>
      <c r="E124" s="224" t="s">
        <v>327</v>
      </c>
      <c r="F124" s="225" t="s">
        <v>328</v>
      </c>
      <c r="G124" s="226" t="s">
        <v>128</v>
      </c>
      <c r="H124" s="227">
        <v>88</v>
      </c>
      <c r="I124" s="228"/>
      <c r="J124" s="229">
        <f>ROUND(I124*H124,2)</f>
        <v>0</v>
      </c>
      <c r="K124" s="230"/>
      <c r="L124" s="231"/>
      <c r="M124" s="232" t="s">
        <v>19</v>
      </c>
      <c r="N124" s="233" t="s">
        <v>40</v>
      </c>
      <c r="O124" s="83"/>
      <c r="P124" s="214">
        <f>O124*H124</f>
        <v>0</v>
      </c>
      <c r="Q124" s="214">
        <v>0.001</v>
      </c>
      <c r="R124" s="214">
        <f>Q124*H124</f>
        <v>0.087999999999999995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142</v>
      </c>
      <c r="AT124" s="216" t="s">
        <v>138</v>
      </c>
      <c r="AU124" s="216" t="s">
        <v>79</v>
      </c>
      <c r="AY124" s="16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77</v>
      </c>
      <c r="BK124" s="217">
        <f>ROUND(I124*H124,2)</f>
        <v>0</v>
      </c>
      <c r="BL124" s="16" t="s">
        <v>129</v>
      </c>
      <c r="BM124" s="216" t="s">
        <v>329</v>
      </c>
    </row>
    <row r="125" s="2" customFormat="1" ht="24.15" customHeight="1">
      <c r="A125" s="37"/>
      <c r="B125" s="38"/>
      <c r="C125" s="204" t="s">
        <v>188</v>
      </c>
      <c r="D125" s="204" t="s">
        <v>125</v>
      </c>
      <c r="E125" s="205" t="s">
        <v>330</v>
      </c>
      <c r="F125" s="206" t="s">
        <v>331</v>
      </c>
      <c r="G125" s="207" t="s">
        <v>128</v>
      </c>
      <c r="H125" s="208">
        <v>24</v>
      </c>
      <c r="I125" s="209"/>
      <c r="J125" s="210">
        <f>ROUND(I125*H125,2)</f>
        <v>0</v>
      </c>
      <c r="K125" s="211"/>
      <c r="L125" s="43"/>
      <c r="M125" s="212" t="s">
        <v>19</v>
      </c>
      <c r="N125" s="213" t="s">
        <v>40</v>
      </c>
      <c r="O125" s="83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129</v>
      </c>
      <c r="AT125" s="216" t="s">
        <v>125</v>
      </c>
      <c r="AU125" s="216" t="s">
        <v>79</v>
      </c>
      <c r="AY125" s="16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77</v>
      </c>
      <c r="BK125" s="217">
        <f>ROUND(I125*H125,2)</f>
        <v>0</v>
      </c>
      <c r="BL125" s="16" t="s">
        <v>129</v>
      </c>
      <c r="BM125" s="216" t="s">
        <v>332</v>
      </c>
    </row>
    <row r="126" s="2" customFormat="1">
      <c r="A126" s="37"/>
      <c r="B126" s="38"/>
      <c r="C126" s="39"/>
      <c r="D126" s="218" t="s">
        <v>131</v>
      </c>
      <c r="E126" s="39"/>
      <c r="F126" s="219" t="s">
        <v>333</v>
      </c>
      <c r="G126" s="39"/>
      <c r="H126" s="39"/>
      <c r="I126" s="220"/>
      <c r="J126" s="39"/>
      <c r="K126" s="39"/>
      <c r="L126" s="43"/>
      <c r="M126" s="221"/>
      <c r="N126" s="22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79</v>
      </c>
    </row>
    <row r="127" s="2" customFormat="1" ht="16.5" customHeight="1">
      <c r="A127" s="37"/>
      <c r="B127" s="38"/>
      <c r="C127" s="223" t="s">
        <v>8</v>
      </c>
      <c r="D127" s="223" t="s">
        <v>138</v>
      </c>
      <c r="E127" s="224" t="s">
        <v>334</v>
      </c>
      <c r="F127" s="225" t="s">
        <v>335</v>
      </c>
      <c r="G127" s="226" t="s">
        <v>128</v>
      </c>
      <c r="H127" s="227">
        <v>24.719999999999999</v>
      </c>
      <c r="I127" s="228"/>
      <c r="J127" s="229">
        <f>ROUND(I127*H127,2)</f>
        <v>0</v>
      </c>
      <c r="K127" s="230"/>
      <c r="L127" s="231"/>
      <c r="M127" s="232" t="s">
        <v>19</v>
      </c>
      <c r="N127" s="233" t="s">
        <v>40</v>
      </c>
      <c r="O127" s="83"/>
      <c r="P127" s="214">
        <f>O127*H127</f>
        <v>0</v>
      </c>
      <c r="Q127" s="214">
        <v>0.0058999999999999999</v>
      </c>
      <c r="R127" s="214">
        <f>Q127*H127</f>
        <v>0.14584799999999998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142</v>
      </c>
      <c r="AT127" s="216" t="s">
        <v>138</v>
      </c>
      <c r="AU127" s="216" t="s">
        <v>79</v>
      </c>
      <c r="AY127" s="16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77</v>
      </c>
      <c r="BK127" s="217">
        <f>ROUND(I127*H127,2)</f>
        <v>0</v>
      </c>
      <c r="BL127" s="16" t="s">
        <v>129</v>
      </c>
      <c r="BM127" s="216" t="s">
        <v>336</v>
      </c>
    </row>
    <row r="128" s="2" customFormat="1">
      <c r="A128" s="37"/>
      <c r="B128" s="38"/>
      <c r="C128" s="39"/>
      <c r="D128" s="234" t="s">
        <v>192</v>
      </c>
      <c r="E128" s="39"/>
      <c r="F128" s="235" t="s">
        <v>337</v>
      </c>
      <c r="G128" s="39"/>
      <c r="H128" s="39"/>
      <c r="I128" s="220"/>
      <c r="J128" s="39"/>
      <c r="K128" s="39"/>
      <c r="L128" s="43"/>
      <c r="M128" s="221"/>
      <c r="N128" s="22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192</v>
      </c>
      <c r="AU128" s="16" t="s">
        <v>79</v>
      </c>
    </row>
    <row r="129" s="13" customFormat="1">
      <c r="A129" s="13"/>
      <c r="B129" s="241"/>
      <c r="C129" s="242"/>
      <c r="D129" s="234" t="s">
        <v>338</v>
      </c>
      <c r="E129" s="242"/>
      <c r="F129" s="243" t="s">
        <v>339</v>
      </c>
      <c r="G129" s="242"/>
      <c r="H129" s="244">
        <v>24.719999999999999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338</v>
      </c>
      <c r="AU129" s="250" t="s">
        <v>79</v>
      </c>
      <c r="AV129" s="13" t="s">
        <v>79</v>
      </c>
      <c r="AW129" s="13" t="s">
        <v>4</v>
      </c>
      <c r="AX129" s="13" t="s">
        <v>77</v>
      </c>
      <c r="AY129" s="250" t="s">
        <v>122</v>
      </c>
    </row>
    <row r="130" s="2" customFormat="1" ht="16.5" customHeight="1">
      <c r="A130" s="37"/>
      <c r="B130" s="38"/>
      <c r="C130" s="204" t="s">
        <v>129</v>
      </c>
      <c r="D130" s="204" t="s">
        <v>125</v>
      </c>
      <c r="E130" s="205" t="s">
        <v>340</v>
      </c>
      <c r="F130" s="206" t="s">
        <v>341</v>
      </c>
      <c r="G130" s="207" t="s">
        <v>128</v>
      </c>
      <c r="H130" s="208">
        <v>60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40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129</v>
      </c>
      <c r="AT130" s="216" t="s">
        <v>125</v>
      </c>
      <c r="AU130" s="216" t="s">
        <v>79</v>
      </c>
      <c r="AY130" s="16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77</v>
      </c>
      <c r="BK130" s="217">
        <f>ROUND(I130*H130,2)</f>
        <v>0</v>
      </c>
      <c r="BL130" s="16" t="s">
        <v>129</v>
      </c>
      <c r="BM130" s="216" t="s">
        <v>342</v>
      </c>
    </row>
    <row r="131" s="2" customFormat="1">
      <c r="A131" s="37"/>
      <c r="B131" s="38"/>
      <c r="C131" s="39"/>
      <c r="D131" s="218" t="s">
        <v>131</v>
      </c>
      <c r="E131" s="39"/>
      <c r="F131" s="219" t="s">
        <v>343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79</v>
      </c>
    </row>
    <row r="132" s="2" customFormat="1" ht="16.5" customHeight="1">
      <c r="A132" s="37"/>
      <c r="B132" s="38"/>
      <c r="C132" s="223" t="s">
        <v>202</v>
      </c>
      <c r="D132" s="223" t="s">
        <v>138</v>
      </c>
      <c r="E132" s="224" t="s">
        <v>344</v>
      </c>
      <c r="F132" s="225" t="s">
        <v>345</v>
      </c>
      <c r="G132" s="226" t="s">
        <v>346</v>
      </c>
      <c r="H132" s="227">
        <v>19.800000000000001</v>
      </c>
      <c r="I132" s="228"/>
      <c r="J132" s="229">
        <f>ROUND(I132*H132,2)</f>
        <v>0</v>
      </c>
      <c r="K132" s="230"/>
      <c r="L132" s="231"/>
      <c r="M132" s="232" t="s">
        <v>19</v>
      </c>
      <c r="N132" s="233" t="s">
        <v>40</v>
      </c>
      <c r="O132" s="83"/>
      <c r="P132" s="214">
        <f>O132*H132</f>
        <v>0</v>
      </c>
      <c r="Q132" s="214">
        <v>0.01</v>
      </c>
      <c r="R132" s="214">
        <f>Q132*H132</f>
        <v>0.19800000000000001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142</v>
      </c>
      <c r="AT132" s="216" t="s">
        <v>138</v>
      </c>
      <c r="AU132" s="216" t="s">
        <v>79</v>
      </c>
      <c r="AY132" s="16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77</v>
      </c>
      <c r="BK132" s="217">
        <f>ROUND(I132*H132,2)</f>
        <v>0</v>
      </c>
      <c r="BL132" s="16" t="s">
        <v>129</v>
      </c>
      <c r="BM132" s="216" t="s">
        <v>347</v>
      </c>
    </row>
    <row r="133" s="13" customFormat="1">
      <c r="A133" s="13"/>
      <c r="B133" s="241"/>
      <c r="C133" s="242"/>
      <c r="D133" s="234" t="s">
        <v>338</v>
      </c>
      <c r="E133" s="242"/>
      <c r="F133" s="243" t="s">
        <v>348</v>
      </c>
      <c r="G133" s="242"/>
      <c r="H133" s="244">
        <v>19.800000000000001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338</v>
      </c>
      <c r="AU133" s="250" t="s">
        <v>79</v>
      </c>
      <c r="AV133" s="13" t="s">
        <v>79</v>
      </c>
      <c r="AW133" s="13" t="s">
        <v>4</v>
      </c>
      <c r="AX133" s="13" t="s">
        <v>77</v>
      </c>
      <c r="AY133" s="250" t="s">
        <v>122</v>
      </c>
    </row>
    <row r="134" s="2" customFormat="1" ht="24.15" customHeight="1">
      <c r="A134" s="37"/>
      <c r="B134" s="38"/>
      <c r="C134" s="204" t="s">
        <v>207</v>
      </c>
      <c r="D134" s="204" t="s">
        <v>125</v>
      </c>
      <c r="E134" s="205" t="s">
        <v>349</v>
      </c>
      <c r="F134" s="206" t="s">
        <v>350</v>
      </c>
      <c r="G134" s="207" t="s">
        <v>351</v>
      </c>
      <c r="H134" s="208">
        <v>6.1619999999999999</v>
      </c>
      <c r="I134" s="209"/>
      <c r="J134" s="210">
        <f>ROUND(I134*H134,2)</f>
        <v>0</v>
      </c>
      <c r="K134" s="211"/>
      <c r="L134" s="43"/>
      <c r="M134" s="212" t="s">
        <v>19</v>
      </c>
      <c r="N134" s="213" t="s">
        <v>40</v>
      </c>
      <c r="O134" s="8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129</v>
      </c>
      <c r="AT134" s="216" t="s">
        <v>125</v>
      </c>
      <c r="AU134" s="216" t="s">
        <v>79</v>
      </c>
      <c r="AY134" s="16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77</v>
      </c>
      <c r="BK134" s="217">
        <f>ROUND(I134*H134,2)</f>
        <v>0</v>
      </c>
      <c r="BL134" s="16" t="s">
        <v>129</v>
      </c>
      <c r="BM134" s="216" t="s">
        <v>352</v>
      </c>
    </row>
    <row r="135" s="2" customFormat="1">
      <c r="A135" s="37"/>
      <c r="B135" s="38"/>
      <c r="C135" s="39"/>
      <c r="D135" s="218" t="s">
        <v>131</v>
      </c>
      <c r="E135" s="39"/>
      <c r="F135" s="219" t="s">
        <v>353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79</v>
      </c>
    </row>
    <row r="136" s="12" customFormat="1" ht="22.8" customHeight="1">
      <c r="A136" s="12"/>
      <c r="B136" s="188"/>
      <c r="C136" s="189"/>
      <c r="D136" s="190" t="s">
        <v>68</v>
      </c>
      <c r="E136" s="202" t="s">
        <v>354</v>
      </c>
      <c r="F136" s="202" t="s">
        <v>355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P137+P172+P175+P179+P188</f>
        <v>0</v>
      </c>
      <c r="Q136" s="196"/>
      <c r="R136" s="197">
        <f>R137+R172+R175+R179+R188</f>
        <v>2.0801419999999999</v>
      </c>
      <c r="S136" s="196"/>
      <c r="T136" s="198">
        <f>T137+T172+T175+T179+T188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79</v>
      </c>
      <c r="AT136" s="200" t="s">
        <v>68</v>
      </c>
      <c r="AU136" s="200" t="s">
        <v>77</v>
      </c>
      <c r="AY136" s="199" t="s">
        <v>122</v>
      </c>
      <c r="BK136" s="201">
        <f>BK137+BK172+BK175+BK179+BK188</f>
        <v>0</v>
      </c>
    </row>
    <row r="137" s="12" customFormat="1" ht="20.88" customHeight="1">
      <c r="A137" s="12"/>
      <c r="B137" s="188"/>
      <c r="C137" s="189"/>
      <c r="D137" s="190" t="s">
        <v>68</v>
      </c>
      <c r="E137" s="202" t="s">
        <v>123</v>
      </c>
      <c r="F137" s="202" t="s">
        <v>124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SUM(P138:P171)</f>
        <v>0</v>
      </c>
      <c r="Q137" s="196"/>
      <c r="R137" s="197">
        <f>SUM(R138:R171)</f>
        <v>0.52734199999999998</v>
      </c>
      <c r="S137" s="196"/>
      <c r="T137" s="198">
        <f>SUM(T138:T171)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79</v>
      </c>
      <c r="AT137" s="200" t="s">
        <v>68</v>
      </c>
      <c r="AU137" s="200" t="s">
        <v>79</v>
      </c>
      <c r="AY137" s="199" t="s">
        <v>122</v>
      </c>
      <c r="BK137" s="201">
        <f>SUM(BK138:BK171)</f>
        <v>0</v>
      </c>
    </row>
    <row r="138" s="2" customFormat="1" ht="24.15" customHeight="1">
      <c r="A138" s="37"/>
      <c r="B138" s="38"/>
      <c r="C138" s="204" t="s">
        <v>217</v>
      </c>
      <c r="D138" s="204" t="s">
        <v>125</v>
      </c>
      <c r="E138" s="205" t="s">
        <v>356</v>
      </c>
      <c r="F138" s="206" t="s">
        <v>357</v>
      </c>
      <c r="G138" s="207" t="s">
        <v>185</v>
      </c>
      <c r="H138" s="208">
        <v>100</v>
      </c>
      <c r="I138" s="209"/>
      <c r="J138" s="210">
        <f>ROUND(I138*H138,2)</f>
        <v>0</v>
      </c>
      <c r="K138" s="211"/>
      <c r="L138" s="43"/>
      <c r="M138" s="212" t="s">
        <v>19</v>
      </c>
      <c r="N138" s="213" t="s">
        <v>40</v>
      </c>
      <c r="O138" s="8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129</v>
      </c>
      <c r="AT138" s="216" t="s">
        <v>125</v>
      </c>
      <c r="AU138" s="216" t="s">
        <v>137</v>
      </c>
      <c r="AY138" s="16" t="s">
        <v>122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77</v>
      </c>
      <c r="BK138" s="217">
        <f>ROUND(I138*H138,2)</f>
        <v>0</v>
      </c>
      <c r="BL138" s="16" t="s">
        <v>129</v>
      </c>
      <c r="BM138" s="216" t="s">
        <v>358</v>
      </c>
    </row>
    <row r="139" s="2" customFormat="1">
      <c r="A139" s="37"/>
      <c r="B139" s="38"/>
      <c r="C139" s="39"/>
      <c r="D139" s="218" t="s">
        <v>131</v>
      </c>
      <c r="E139" s="39"/>
      <c r="F139" s="219" t="s">
        <v>359</v>
      </c>
      <c r="G139" s="39"/>
      <c r="H139" s="39"/>
      <c r="I139" s="220"/>
      <c r="J139" s="39"/>
      <c r="K139" s="39"/>
      <c r="L139" s="43"/>
      <c r="M139" s="221"/>
      <c r="N139" s="22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137</v>
      </c>
    </row>
    <row r="140" s="2" customFormat="1" ht="16.5" customHeight="1">
      <c r="A140" s="37"/>
      <c r="B140" s="38"/>
      <c r="C140" s="223" t="s">
        <v>225</v>
      </c>
      <c r="D140" s="223" t="s">
        <v>138</v>
      </c>
      <c r="E140" s="224" t="s">
        <v>360</v>
      </c>
      <c r="F140" s="225" t="s">
        <v>361</v>
      </c>
      <c r="G140" s="226" t="s">
        <v>185</v>
      </c>
      <c r="H140" s="227">
        <v>100</v>
      </c>
      <c r="I140" s="228"/>
      <c r="J140" s="229">
        <f>ROUND(I140*H140,2)</f>
        <v>0</v>
      </c>
      <c r="K140" s="230"/>
      <c r="L140" s="231"/>
      <c r="M140" s="232" t="s">
        <v>19</v>
      </c>
      <c r="N140" s="233" t="s">
        <v>40</v>
      </c>
      <c r="O140" s="83"/>
      <c r="P140" s="214">
        <f>O140*H140</f>
        <v>0</v>
      </c>
      <c r="Q140" s="214">
        <v>0.00027999999999999998</v>
      </c>
      <c r="R140" s="214">
        <f>Q140*H140</f>
        <v>0.027999999999999997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142</v>
      </c>
      <c r="AT140" s="216" t="s">
        <v>138</v>
      </c>
      <c r="AU140" s="216" t="s">
        <v>137</v>
      </c>
      <c r="AY140" s="16" t="s">
        <v>122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77</v>
      </c>
      <c r="BK140" s="217">
        <f>ROUND(I140*H140,2)</f>
        <v>0</v>
      </c>
      <c r="BL140" s="16" t="s">
        <v>129</v>
      </c>
      <c r="BM140" s="216" t="s">
        <v>362</v>
      </c>
    </row>
    <row r="141" s="2" customFormat="1" ht="16.5" customHeight="1">
      <c r="A141" s="37"/>
      <c r="B141" s="38"/>
      <c r="C141" s="223" t="s">
        <v>7</v>
      </c>
      <c r="D141" s="223" t="s">
        <v>138</v>
      </c>
      <c r="E141" s="224" t="s">
        <v>363</v>
      </c>
      <c r="F141" s="225" t="s">
        <v>364</v>
      </c>
      <c r="G141" s="226" t="s">
        <v>128</v>
      </c>
      <c r="H141" s="227">
        <v>100</v>
      </c>
      <c r="I141" s="228"/>
      <c r="J141" s="229">
        <f>ROUND(I141*H141,2)</f>
        <v>0</v>
      </c>
      <c r="K141" s="230"/>
      <c r="L141" s="231"/>
      <c r="M141" s="232" t="s">
        <v>19</v>
      </c>
      <c r="N141" s="233" t="s">
        <v>40</v>
      </c>
      <c r="O141" s="83"/>
      <c r="P141" s="214">
        <f>O141*H141</f>
        <v>0</v>
      </c>
      <c r="Q141" s="214">
        <v>2.0000000000000002E-05</v>
      </c>
      <c r="R141" s="214">
        <f>Q141*H141</f>
        <v>0.002</v>
      </c>
      <c r="S141" s="214">
        <v>0</v>
      </c>
      <c r="T141" s="21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142</v>
      </c>
      <c r="AT141" s="216" t="s">
        <v>138</v>
      </c>
      <c r="AU141" s="216" t="s">
        <v>137</v>
      </c>
      <c r="AY141" s="16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77</v>
      </c>
      <c r="BK141" s="217">
        <f>ROUND(I141*H141,2)</f>
        <v>0</v>
      </c>
      <c r="BL141" s="16" t="s">
        <v>129</v>
      </c>
      <c r="BM141" s="216" t="s">
        <v>365</v>
      </c>
    </row>
    <row r="142" s="2" customFormat="1" ht="16.5" customHeight="1">
      <c r="A142" s="37"/>
      <c r="B142" s="38"/>
      <c r="C142" s="204" t="s">
        <v>236</v>
      </c>
      <c r="D142" s="204" t="s">
        <v>125</v>
      </c>
      <c r="E142" s="205" t="s">
        <v>366</v>
      </c>
      <c r="F142" s="206" t="s">
        <v>367</v>
      </c>
      <c r="G142" s="207" t="s">
        <v>185</v>
      </c>
      <c r="H142" s="208">
        <v>3600</v>
      </c>
      <c r="I142" s="209"/>
      <c r="J142" s="210">
        <f>ROUND(I142*H142,2)</f>
        <v>0</v>
      </c>
      <c r="K142" s="211"/>
      <c r="L142" s="43"/>
      <c r="M142" s="212" t="s">
        <v>19</v>
      </c>
      <c r="N142" s="213" t="s">
        <v>40</v>
      </c>
      <c r="O142" s="8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6" t="s">
        <v>129</v>
      </c>
      <c r="AT142" s="216" t="s">
        <v>125</v>
      </c>
      <c r="AU142" s="216" t="s">
        <v>137</v>
      </c>
      <c r="AY142" s="16" t="s">
        <v>122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6" t="s">
        <v>77</v>
      </c>
      <c r="BK142" s="217">
        <f>ROUND(I142*H142,2)</f>
        <v>0</v>
      </c>
      <c r="BL142" s="16" t="s">
        <v>129</v>
      </c>
      <c r="BM142" s="216" t="s">
        <v>368</v>
      </c>
    </row>
    <row r="143" s="2" customFormat="1">
      <c r="A143" s="37"/>
      <c r="B143" s="38"/>
      <c r="C143" s="39"/>
      <c r="D143" s="218" t="s">
        <v>131</v>
      </c>
      <c r="E143" s="39"/>
      <c r="F143" s="219" t="s">
        <v>369</v>
      </c>
      <c r="G143" s="39"/>
      <c r="H143" s="39"/>
      <c r="I143" s="220"/>
      <c r="J143" s="39"/>
      <c r="K143" s="39"/>
      <c r="L143" s="43"/>
      <c r="M143" s="221"/>
      <c r="N143" s="22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137</v>
      </c>
    </row>
    <row r="144" s="2" customFormat="1" ht="16.5" customHeight="1">
      <c r="A144" s="37"/>
      <c r="B144" s="38"/>
      <c r="C144" s="223" t="s">
        <v>244</v>
      </c>
      <c r="D144" s="223" t="s">
        <v>138</v>
      </c>
      <c r="E144" s="224" t="s">
        <v>370</v>
      </c>
      <c r="F144" s="225" t="s">
        <v>371</v>
      </c>
      <c r="G144" s="226" t="s">
        <v>185</v>
      </c>
      <c r="H144" s="227">
        <v>3600</v>
      </c>
      <c r="I144" s="228"/>
      <c r="J144" s="229">
        <f>ROUND(I144*H144,2)</f>
        <v>0</v>
      </c>
      <c r="K144" s="230"/>
      <c r="L144" s="231"/>
      <c r="M144" s="232" t="s">
        <v>19</v>
      </c>
      <c r="N144" s="233" t="s">
        <v>40</v>
      </c>
      <c r="O144" s="83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142</v>
      </c>
      <c r="AT144" s="216" t="s">
        <v>138</v>
      </c>
      <c r="AU144" s="216" t="s">
        <v>137</v>
      </c>
      <c r="AY144" s="16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77</v>
      </c>
      <c r="BK144" s="217">
        <f>ROUND(I144*H144,2)</f>
        <v>0</v>
      </c>
      <c r="BL144" s="16" t="s">
        <v>129</v>
      </c>
      <c r="BM144" s="216" t="s">
        <v>372</v>
      </c>
    </row>
    <row r="145" s="13" customFormat="1">
      <c r="A145" s="13"/>
      <c r="B145" s="241"/>
      <c r="C145" s="242"/>
      <c r="D145" s="234" t="s">
        <v>338</v>
      </c>
      <c r="E145" s="251" t="s">
        <v>19</v>
      </c>
      <c r="F145" s="243" t="s">
        <v>373</v>
      </c>
      <c r="G145" s="242"/>
      <c r="H145" s="244">
        <v>1800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338</v>
      </c>
      <c r="AU145" s="250" t="s">
        <v>137</v>
      </c>
      <c r="AV145" s="13" t="s">
        <v>79</v>
      </c>
      <c r="AW145" s="13" t="s">
        <v>31</v>
      </c>
      <c r="AX145" s="13" t="s">
        <v>69</v>
      </c>
      <c r="AY145" s="250" t="s">
        <v>122</v>
      </c>
    </row>
    <row r="146" s="13" customFormat="1">
      <c r="A146" s="13"/>
      <c r="B146" s="241"/>
      <c r="C146" s="242"/>
      <c r="D146" s="234" t="s">
        <v>338</v>
      </c>
      <c r="E146" s="251" t="s">
        <v>19</v>
      </c>
      <c r="F146" s="243" t="s">
        <v>374</v>
      </c>
      <c r="G146" s="242"/>
      <c r="H146" s="244">
        <v>1800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338</v>
      </c>
      <c r="AU146" s="250" t="s">
        <v>137</v>
      </c>
      <c r="AV146" s="13" t="s">
        <v>79</v>
      </c>
      <c r="AW146" s="13" t="s">
        <v>31</v>
      </c>
      <c r="AX146" s="13" t="s">
        <v>69</v>
      </c>
      <c r="AY146" s="250" t="s">
        <v>122</v>
      </c>
    </row>
    <row r="147" s="14" customFormat="1">
      <c r="A147" s="14"/>
      <c r="B147" s="252"/>
      <c r="C147" s="253"/>
      <c r="D147" s="234" t="s">
        <v>338</v>
      </c>
      <c r="E147" s="254" t="s">
        <v>19</v>
      </c>
      <c r="F147" s="255" t="s">
        <v>375</v>
      </c>
      <c r="G147" s="253"/>
      <c r="H147" s="256">
        <v>3600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338</v>
      </c>
      <c r="AU147" s="262" t="s">
        <v>137</v>
      </c>
      <c r="AV147" s="14" t="s">
        <v>144</v>
      </c>
      <c r="AW147" s="14" t="s">
        <v>31</v>
      </c>
      <c r="AX147" s="14" t="s">
        <v>77</v>
      </c>
      <c r="AY147" s="262" t="s">
        <v>122</v>
      </c>
    </row>
    <row r="148" s="2" customFormat="1" ht="16.5" customHeight="1">
      <c r="A148" s="37"/>
      <c r="B148" s="38"/>
      <c r="C148" s="204" t="s">
        <v>251</v>
      </c>
      <c r="D148" s="204" t="s">
        <v>125</v>
      </c>
      <c r="E148" s="205" t="s">
        <v>376</v>
      </c>
      <c r="F148" s="206" t="s">
        <v>377</v>
      </c>
      <c r="G148" s="207" t="s">
        <v>128</v>
      </c>
      <c r="H148" s="208">
        <v>130</v>
      </c>
      <c r="I148" s="209"/>
      <c r="J148" s="210">
        <f>ROUND(I148*H148,2)</f>
        <v>0</v>
      </c>
      <c r="K148" s="211"/>
      <c r="L148" s="43"/>
      <c r="M148" s="212" t="s">
        <v>19</v>
      </c>
      <c r="N148" s="213" t="s">
        <v>40</v>
      </c>
      <c r="O148" s="8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129</v>
      </c>
      <c r="AT148" s="216" t="s">
        <v>125</v>
      </c>
      <c r="AU148" s="216" t="s">
        <v>137</v>
      </c>
      <c r="AY148" s="16" t="s">
        <v>122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77</v>
      </c>
      <c r="BK148" s="217">
        <f>ROUND(I148*H148,2)</f>
        <v>0</v>
      </c>
      <c r="BL148" s="16" t="s">
        <v>129</v>
      </c>
      <c r="BM148" s="216" t="s">
        <v>378</v>
      </c>
    </row>
    <row r="149" s="2" customFormat="1">
      <c r="A149" s="37"/>
      <c r="B149" s="38"/>
      <c r="C149" s="39"/>
      <c r="D149" s="218" t="s">
        <v>131</v>
      </c>
      <c r="E149" s="39"/>
      <c r="F149" s="219" t="s">
        <v>379</v>
      </c>
      <c r="G149" s="39"/>
      <c r="H149" s="39"/>
      <c r="I149" s="220"/>
      <c r="J149" s="39"/>
      <c r="K149" s="39"/>
      <c r="L149" s="43"/>
      <c r="M149" s="221"/>
      <c r="N149" s="22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137</v>
      </c>
    </row>
    <row r="150" s="2" customFormat="1" ht="16.5" customHeight="1">
      <c r="A150" s="37"/>
      <c r="B150" s="38"/>
      <c r="C150" s="223" t="s">
        <v>257</v>
      </c>
      <c r="D150" s="223" t="s">
        <v>138</v>
      </c>
      <c r="E150" s="224" t="s">
        <v>380</v>
      </c>
      <c r="F150" s="225" t="s">
        <v>381</v>
      </c>
      <c r="G150" s="226" t="s">
        <v>128</v>
      </c>
      <c r="H150" s="227">
        <v>65</v>
      </c>
      <c r="I150" s="228"/>
      <c r="J150" s="229">
        <f>ROUND(I150*H150,2)</f>
        <v>0</v>
      </c>
      <c r="K150" s="230"/>
      <c r="L150" s="231"/>
      <c r="M150" s="232" t="s">
        <v>19</v>
      </c>
      <c r="N150" s="233" t="s">
        <v>40</v>
      </c>
      <c r="O150" s="83"/>
      <c r="P150" s="214">
        <f>O150*H150</f>
        <v>0</v>
      </c>
      <c r="Q150" s="214">
        <v>1.0000000000000001E-05</v>
      </c>
      <c r="R150" s="214">
        <f>Q150*H150</f>
        <v>0.00065000000000000008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142</v>
      </c>
      <c r="AT150" s="216" t="s">
        <v>138</v>
      </c>
      <c r="AU150" s="216" t="s">
        <v>137</v>
      </c>
      <c r="AY150" s="16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77</v>
      </c>
      <c r="BK150" s="217">
        <f>ROUND(I150*H150,2)</f>
        <v>0</v>
      </c>
      <c r="BL150" s="16" t="s">
        <v>129</v>
      </c>
      <c r="BM150" s="216" t="s">
        <v>382</v>
      </c>
    </row>
    <row r="151" s="2" customFormat="1" ht="21.75" customHeight="1">
      <c r="A151" s="37"/>
      <c r="B151" s="38"/>
      <c r="C151" s="223" t="s">
        <v>383</v>
      </c>
      <c r="D151" s="223" t="s">
        <v>138</v>
      </c>
      <c r="E151" s="224" t="s">
        <v>384</v>
      </c>
      <c r="F151" s="225" t="s">
        <v>385</v>
      </c>
      <c r="G151" s="226" t="s">
        <v>128</v>
      </c>
      <c r="H151" s="227">
        <v>187</v>
      </c>
      <c r="I151" s="228"/>
      <c r="J151" s="229">
        <f>ROUND(I151*H151,2)</f>
        <v>0</v>
      </c>
      <c r="K151" s="230"/>
      <c r="L151" s="231"/>
      <c r="M151" s="232" t="s">
        <v>19</v>
      </c>
      <c r="N151" s="233" t="s">
        <v>40</v>
      </c>
      <c r="O151" s="83"/>
      <c r="P151" s="214">
        <f>O151*H151</f>
        <v>0</v>
      </c>
      <c r="Q151" s="214">
        <v>0.00010000000000000001</v>
      </c>
      <c r="R151" s="214">
        <f>Q151*H151</f>
        <v>0.018700000000000001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142</v>
      </c>
      <c r="AT151" s="216" t="s">
        <v>138</v>
      </c>
      <c r="AU151" s="216" t="s">
        <v>137</v>
      </c>
      <c r="AY151" s="16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77</v>
      </c>
      <c r="BK151" s="217">
        <f>ROUND(I151*H151,2)</f>
        <v>0</v>
      </c>
      <c r="BL151" s="16" t="s">
        <v>129</v>
      </c>
      <c r="BM151" s="216" t="s">
        <v>386</v>
      </c>
    </row>
    <row r="152" s="2" customFormat="1" ht="16.5" customHeight="1">
      <c r="A152" s="37"/>
      <c r="B152" s="38"/>
      <c r="C152" s="204" t="s">
        <v>387</v>
      </c>
      <c r="D152" s="204" t="s">
        <v>125</v>
      </c>
      <c r="E152" s="205" t="s">
        <v>388</v>
      </c>
      <c r="F152" s="206" t="s">
        <v>389</v>
      </c>
      <c r="G152" s="207" t="s">
        <v>128</v>
      </c>
      <c r="H152" s="208">
        <v>9</v>
      </c>
      <c r="I152" s="209"/>
      <c r="J152" s="210">
        <f>ROUND(I152*H152,2)</f>
        <v>0</v>
      </c>
      <c r="K152" s="211"/>
      <c r="L152" s="43"/>
      <c r="M152" s="212" t="s">
        <v>19</v>
      </c>
      <c r="N152" s="213" t="s">
        <v>40</v>
      </c>
      <c r="O152" s="83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6" t="s">
        <v>129</v>
      </c>
      <c r="AT152" s="216" t="s">
        <v>125</v>
      </c>
      <c r="AU152" s="216" t="s">
        <v>137</v>
      </c>
      <c r="AY152" s="16" t="s">
        <v>122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6" t="s">
        <v>77</v>
      </c>
      <c r="BK152" s="217">
        <f>ROUND(I152*H152,2)</f>
        <v>0</v>
      </c>
      <c r="BL152" s="16" t="s">
        <v>129</v>
      </c>
      <c r="BM152" s="216" t="s">
        <v>390</v>
      </c>
    </row>
    <row r="153" s="2" customFormat="1" ht="16.5" customHeight="1">
      <c r="A153" s="37"/>
      <c r="B153" s="38"/>
      <c r="C153" s="223" t="s">
        <v>391</v>
      </c>
      <c r="D153" s="223" t="s">
        <v>138</v>
      </c>
      <c r="E153" s="224" t="s">
        <v>392</v>
      </c>
      <c r="F153" s="225" t="s">
        <v>393</v>
      </c>
      <c r="G153" s="226" t="s">
        <v>128</v>
      </c>
      <c r="H153" s="227">
        <v>6</v>
      </c>
      <c r="I153" s="228"/>
      <c r="J153" s="229">
        <f>ROUND(I153*H153,2)</f>
        <v>0</v>
      </c>
      <c r="K153" s="230"/>
      <c r="L153" s="231"/>
      <c r="M153" s="232" t="s">
        <v>19</v>
      </c>
      <c r="N153" s="233" t="s">
        <v>40</v>
      </c>
      <c r="O153" s="83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6" t="s">
        <v>142</v>
      </c>
      <c r="AT153" s="216" t="s">
        <v>138</v>
      </c>
      <c r="AU153" s="216" t="s">
        <v>137</v>
      </c>
      <c r="AY153" s="16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6" t="s">
        <v>77</v>
      </c>
      <c r="BK153" s="217">
        <f>ROUND(I153*H153,2)</f>
        <v>0</v>
      </c>
      <c r="BL153" s="16" t="s">
        <v>129</v>
      </c>
      <c r="BM153" s="216" t="s">
        <v>394</v>
      </c>
    </row>
    <row r="154" s="2" customFormat="1">
      <c r="A154" s="37"/>
      <c r="B154" s="38"/>
      <c r="C154" s="39"/>
      <c r="D154" s="234" t="s">
        <v>192</v>
      </c>
      <c r="E154" s="39"/>
      <c r="F154" s="235" t="s">
        <v>395</v>
      </c>
      <c r="G154" s="39"/>
      <c r="H154" s="39"/>
      <c r="I154" s="220"/>
      <c r="J154" s="39"/>
      <c r="K154" s="39"/>
      <c r="L154" s="43"/>
      <c r="M154" s="221"/>
      <c r="N154" s="222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192</v>
      </c>
      <c r="AU154" s="16" t="s">
        <v>137</v>
      </c>
    </row>
    <row r="155" s="2" customFormat="1" ht="16.5" customHeight="1">
      <c r="A155" s="37"/>
      <c r="B155" s="38"/>
      <c r="C155" s="223" t="s">
        <v>396</v>
      </c>
      <c r="D155" s="223" t="s">
        <v>138</v>
      </c>
      <c r="E155" s="224" t="s">
        <v>397</v>
      </c>
      <c r="F155" s="225" t="s">
        <v>398</v>
      </c>
      <c r="G155" s="226" t="s">
        <v>128</v>
      </c>
      <c r="H155" s="227">
        <v>3</v>
      </c>
      <c r="I155" s="228"/>
      <c r="J155" s="229">
        <f>ROUND(I155*H155,2)</f>
        <v>0</v>
      </c>
      <c r="K155" s="230"/>
      <c r="L155" s="231"/>
      <c r="M155" s="232" t="s">
        <v>19</v>
      </c>
      <c r="N155" s="233" t="s">
        <v>40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142</v>
      </c>
      <c r="AT155" s="216" t="s">
        <v>138</v>
      </c>
      <c r="AU155" s="216" t="s">
        <v>137</v>
      </c>
      <c r="AY155" s="16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77</v>
      </c>
      <c r="BK155" s="217">
        <f>ROUND(I155*H155,2)</f>
        <v>0</v>
      </c>
      <c r="BL155" s="16" t="s">
        <v>129</v>
      </c>
      <c r="BM155" s="216" t="s">
        <v>399</v>
      </c>
    </row>
    <row r="156" s="2" customFormat="1">
      <c r="A156" s="37"/>
      <c r="B156" s="38"/>
      <c r="C156" s="39"/>
      <c r="D156" s="234" t="s">
        <v>192</v>
      </c>
      <c r="E156" s="39"/>
      <c r="F156" s="235" t="s">
        <v>400</v>
      </c>
      <c r="G156" s="39"/>
      <c r="H156" s="39"/>
      <c r="I156" s="220"/>
      <c r="J156" s="39"/>
      <c r="K156" s="39"/>
      <c r="L156" s="43"/>
      <c r="M156" s="221"/>
      <c r="N156" s="22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192</v>
      </c>
      <c r="AU156" s="16" t="s">
        <v>137</v>
      </c>
    </row>
    <row r="157" s="2" customFormat="1" ht="21.75" customHeight="1">
      <c r="A157" s="37"/>
      <c r="B157" s="38"/>
      <c r="C157" s="204" t="s">
        <v>401</v>
      </c>
      <c r="D157" s="204" t="s">
        <v>125</v>
      </c>
      <c r="E157" s="205" t="s">
        <v>402</v>
      </c>
      <c r="F157" s="206" t="s">
        <v>403</v>
      </c>
      <c r="G157" s="207" t="s">
        <v>185</v>
      </c>
      <c r="H157" s="208">
        <v>100</v>
      </c>
      <c r="I157" s="209"/>
      <c r="J157" s="210">
        <f>ROUND(I157*H157,2)</f>
        <v>0</v>
      </c>
      <c r="K157" s="211"/>
      <c r="L157" s="43"/>
      <c r="M157" s="212" t="s">
        <v>19</v>
      </c>
      <c r="N157" s="213" t="s">
        <v>40</v>
      </c>
      <c r="O157" s="8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6" t="s">
        <v>129</v>
      </c>
      <c r="AT157" s="216" t="s">
        <v>125</v>
      </c>
      <c r="AU157" s="216" t="s">
        <v>137</v>
      </c>
      <c r="AY157" s="16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6" t="s">
        <v>77</v>
      </c>
      <c r="BK157" s="217">
        <f>ROUND(I157*H157,2)</f>
        <v>0</v>
      </c>
      <c r="BL157" s="16" t="s">
        <v>129</v>
      </c>
      <c r="BM157" s="216" t="s">
        <v>404</v>
      </c>
    </row>
    <row r="158" s="2" customFormat="1">
      <c r="A158" s="37"/>
      <c r="B158" s="38"/>
      <c r="C158" s="39"/>
      <c r="D158" s="218" t="s">
        <v>131</v>
      </c>
      <c r="E158" s="39"/>
      <c r="F158" s="219" t="s">
        <v>405</v>
      </c>
      <c r="G158" s="39"/>
      <c r="H158" s="39"/>
      <c r="I158" s="220"/>
      <c r="J158" s="39"/>
      <c r="K158" s="39"/>
      <c r="L158" s="43"/>
      <c r="M158" s="221"/>
      <c r="N158" s="22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137</v>
      </c>
    </row>
    <row r="159" s="2" customFormat="1" ht="16.5" customHeight="1">
      <c r="A159" s="37"/>
      <c r="B159" s="38"/>
      <c r="C159" s="223" t="s">
        <v>406</v>
      </c>
      <c r="D159" s="223" t="s">
        <v>138</v>
      </c>
      <c r="E159" s="224" t="s">
        <v>407</v>
      </c>
      <c r="F159" s="225" t="s">
        <v>408</v>
      </c>
      <c r="G159" s="226" t="s">
        <v>185</v>
      </c>
      <c r="H159" s="227">
        <v>100</v>
      </c>
      <c r="I159" s="228"/>
      <c r="J159" s="229">
        <f>ROUND(I159*H159,2)</f>
        <v>0</v>
      </c>
      <c r="K159" s="230"/>
      <c r="L159" s="231"/>
      <c r="M159" s="232" t="s">
        <v>19</v>
      </c>
      <c r="N159" s="233" t="s">
        <v>40</v>
      </c>
      <c r="O159" s="83"/>
      <c r="P159" s="214">
        <f>O159*H159</f>
        <v>0</v>
      </c>
      <c r="Q159" s="214">
        <v>0.0035000000000000001</v>
      </c>
      <c r="R159" s="214">
        <f>Q159*H159</f>
        <v>0.35000000000000003</v>
      </c>
      <c r="S159" s="214">
        <v>0</v>
      </c>
      <c r="T159" s="21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6" t="s">
        <v>142</v>
      </c>
      <c r="AT159" s="216" t="s">
        <v>138</v>
      </c>
      <c r="AU159" s="216" t="s">
        <v>137</v>
      </c>
      <c r="AY159" s="16" t="s">
        <v>122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6" t="s">
        <v>77</v>
      </c>
      <c r="BK159" s="217">
        <f>ROUND(I159*H159,2)</f>
        <v>0</v>
      </c>
      <c r="BL159" s="16" t="s">
        <v>129</v>
      </c>
      <c r="BM159" s="216" t="s">
        <v>409</v>
      </c>
    </row>
    <row r="160" s="2" customFormat="1" ht="16.5" customHeight="1">
      <c r="A160" s="37"/>
      <c r="B160" s="38"/>
      <c r="C160" s="223" t="s">
        <v>142</v>
      </c>
      <c r="D160" s="223" t="s">
        <v>138</v>
      </c>
      <c r="E160" s="224" t="s">
        <v>410</v>
      </c>
      <c r="F160" s="225" t="s">
        <v>411</v>
      </c>
      <c r="G160" s="226" t="s">
        <v>128</v>
      </c>
      <c r="H160" s="227">
        <v>150</v>
      </c>
      <c r="I160" s="228"/>
      <c r="J160" s="229">
        <f>ROUND(I160*H160,2)</f>
        <v>0</v>
      </c>
      <c r="K160" s="230"/>
      <c r="L160" s="231"/>
      <c r="M160" s="232" t="s">
        <v>19</v>
      </c>
      <c r="N160" s="233" t="s">
        <v>40</v>
      </c>
      <c r="O160" s="83"/>
      <c r="P160" s="214">
        <f>O160*H160</f>
        <v>0</v>
      </c>
      <c r="Q160" s="214">
        <v>4.0000000000000003E-05</v>
      </c>
      <c r="R160" s="214">
        <f>Q160*H160</f>
        <v>0.0060000000000000001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142</v>
      </c>
      <c r="AT160" s="216" t="s">
        <v>138</v>
      </c>
      <c r="AU160" s="216" t="s">
        <v>137</v>
      </c>
      <c r="AY160" s="16" t="s">
        <v>122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77</v>
      </c>
      <c r="BK160" s="217">
        <f>ROUND(I160*H160,2)</f>
        <v>0</v>
      </c>
      <c r="BL160" s="16" t="s">
        <v>129</v>
      </c>
      <c r="BM160" s="216" t="s">
        <v>412</v>
      </c>
    </row>
    <row r="161" s="2" customFormat="1" ht="16.5" customHeight="1">
      <c r="A161" s="37"/>
      <c r="B161" s="38"/>
      <c r="C161" s="223" t="s">
        <v>413</v>
      </c>
      <c r="D161" s="223" t="s">
        <v>138</v>
      </c>
      <c r="E161" s="224" t="s">
        <v>414</v>
      </c>
      <c r="F161" s="225" t="s">
        <v>415</v>
      </c>
      <c r="G161" s="226" t="s">
        <v>128</v>
      </c>
      <c r="H161" s="227">
        <v>100</v>
      </c>
      <c r="I161" s="228"/>
      <c r="J161" s="229">
        <f>ROUND(I161*H161,2)</f>
        <v>0</v>
      </c>
      <c r="K161" s="230"/>
      <c r="L161" s="231"/>
      <c r="M161" s="232" t="s">
        <v>19</v>
      </c>
      <c r="N161" s="233" t="s">
        <v>40</v>
      </c>
      <c r="O161" s="83"/>
      <c r="P161" s="214">
        <f>O161*H161</f>
        <v>0</v>
      </c>
      <c r="Q161" s="214">
        <v>0.00036999999999999999</v>
      </c>
      <c r="R161" s="214">
        <f>Q161*H161</f>
        <v>0.036999999999999998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142</v>
      </c>
      <c r="AT161" s="216" t="s">
        <v>138</v>
      </c>
      <c r="AU161" s="216" t="s">
        <v>137</v>
      </c>
      <c r="AY161" s="16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77</v>
      </c>
      <c r="BK161" s="217">
        <f>ROUND(I161*H161,2)</f>
        <v>0</v>
      </c>
      <c r="BL161" s="16" t="s">
        <v>129</v>
      </c>
      <c r="BM161" s="216" t="s">
        <v>416</v>
      </c>
    </row>
    <row r="162" s="2" customFormat="1" ht="16.5" customHeight="1">
      <c r="A162" s="37"/>
      <c r="B162" s="38"/>
      <c r="C162" s="223" t="s">
        <v>417</v>
      </c>
      <c r="D162" s="223" t="s">
        <v>138</v>
      </c>
      <c r="E162" s="224" t="s">
        <v>418</v>
      </c>
      <c r="F162" s="225" t="s">
        <v>419</v>
      </c>
      <c r="G162" s="226" t="s">
        <v>128</v>
      </c>
      <c r="H162" s="227">
        <v>2</v>
      </c>
      <c r="I162" s="228"/>
      <c r="J162" s="229">
        <f>ROUND(I162*H162,2)</f>
        <v>0</v>
      </c>
      <c r="K162" s="230"/>
      <c r="L162" s="231"/>
      <c r="M162" s="232" t="s">
        <v>19</v>
      </c>
      <c r="N162" s="233" t="s">
        <v>40</v>
      </c>
      <c r="O162" s="83"/>
      <c r="P162" s="214">
        <f>O162*H162</f>
        <v>0</v>
      </c>
      <c r="Q162" s="214">
        <v>0.00092000000000000003</v>
      </c>
      <c r="R162" s="214">
        <f>Q162*H162</f>
        <v>0.0018400000000000001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142</v>
      </c>
      <c r="AT162" s="216" t="s">
        <v>138</v>
      </c>
      <c r="AU162" s="216" t="s">
        <v>137</v>
      </c>
      <c r="AY162" s="16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77</v>
      </c>
      <c r="BK162" s="217">
        <f>ROUND(I162*H162,2)</f>
        <v>0</v>
      </c>
      <c r="BL162" s="16" t="s">
        <v>129</v>
      </c>
      <c r="BM162" s="216" t="s">
        <v>420</v>
      </c>
    </row>
    <row r="163" s="2" customFormat="1" ht="16.5" customHeight="1">
      <c r="A163" s="37"/>
      <c r="B163" s="38"/>
      <c r="C163" s="223" t="s">
        <v>421</v>
      </c>
      <c r="D163" s="223" t="s">
        <v>138</v>
      </c>
      <c r="E163" s="224" t="s">
        <v>422</v>
      </c>
      <c r="F163" s="225" t="s">
        <v>423</v>
      </c>
      <c r="G163" s="226" t="s">
        <v>128</v>
      </c>
      <c r="H163" s="227">
        <v>2</v>
      </c>
      <c r="I163" s="228"/>
      <c r="J163" s="229">
        <f>ROUND(I163*H163,2)</f>
        <v>0</v>
      </c>
      <c r="K163" s="230"/>
      <c r="L163" s="231"/>
      <c r="M163" s="232" t="s">
        <v>19</v>
      </c>
      <c r="N163" s="233" t="s">
        <v>40</v>
      </c>
      <c r="O163" s="83"/>
      <c r="P163" s="214">
        <f>O163*H163</f>
        <v>0</v>
      </c>
      <c r="Q163" s="214">
        <v>0.00062</v>
      </c>
      <c r="R163" s="214">
        <f>Q163*H163</f>
        <v>0.00124</v>
      </c>
      <c r="S163" s="214">
        <v>0</v>
      </c>
      <c r="T163" s="21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6" t="s">
        <v>142</v>
      </c>
      <c r="AT163" s="216" t="s">
        <v>138</v>
      </c>
      <c r="AU163" s="216" t="s">
        <v>137</v>
      </c>
      <c r="AY163" s="16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6" t="s">
        <v>77</v>
      </c>
      <c r="BK163" s="217">
        <f>ROUND(I163*H163,2)</f>
        <v>0</v>
      </c>
      <c r="BL163" s="16" t="s">
        <v>129</v>
      </c>
      <c r="BM163" s="216" t="s">
        <v>424</v>
      </c>
    </row>
    <row r="164" s="2" customFormat="1" ht="16.5" customHeight="1">
      <c r="A164" s="37"/>
      <c r="B164" s="38"/>
      <c r="C164" s="223" t="s">
        <v>425</v>
      </c>
      <c r="D164" s="223" t="s">
        <v>138</v>
      </c>
      <c r="E164" s="224" t="s">
        <v>426</v>
      </c>
      <c r="F164" s="225" t="s">
        <v>427</v>
      </c>
      <c r="G164" s="226" t="s">
        <v>128</v>
      </c>
      <c r="H164" s="227">
        <v>100</v>
      </c>
      <c r="I164" s="228"/>
      <c r="J164" s="229">
        <f>ROUND(I164*H164,2)</f>
        <v>0</v>
      </c>
      <c r="K164" s="230"/>
      <c r="L164" s="231"/>
      <c r="M164" s="232" t="s">
        <v>19</v>
      </c>
      <c r="N164" s="233" t="s">
        <v>40</v>
      </c>
      <c r="O164" s="83"/>
      <c r="P164" s="214">
        <f>O164*H164</f>
        <v>0</v>
      </c>
      <c r="Q164" s="214">
        <v>0.00012999999999999999</v>
      </c>
      <c r="R164" s="214">
        <f>Q164*H164</f>
        <v>0.012999999999999999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142</v>
      </c>
      <c r="AT164" s="216" t="s">
        <v>138</v>
      </c>
      <c r="AU164" s="216" t="s">
        <v>137</v>
      </c>
      <c r="AY164" s="16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77</v>
      </c>
      <c r="BK164" s="217">
        <f>ROUND(I164*H164,2)</f>
        <v>0</v>
      </c>
      <c r="BL164" s="16" t="s">
        <v>129</v>
      </c>
      <c r="BM164" s="216" t="s">
        <v>428</v>
      </c>
    </row>
    <row r="165" s="2" customFormat="1" ht="16.5" customHeight="1">
      <c r="A165" s="37"/>
      <c r="B165" s="38"/>
      <c r="C165" s="204" t="s">
        <v>429</v>
      </c>
      <c r="D165" s="204" t="s">
        <v>125</v>
      </c>
      <c r="E165" s="205" t="s">
        <v>430</v>
      </c>
      <c r="F165" s="206" t="s">
        <v>431</v>
      </c>
      <c r="G165" s="207" t="s">
        <v>185</v>
      </c>
      <c r="H165" s="208">
        <v>100</v>
      </c>
      <c r="I165" s="209"/>
      <c r="J165" s="210">
        <f>ROUND(I165*H165,2)</f>
        <v>0</v>
      </c>
      <c r="K165" s="211"/>
      <c r="L165" s="43"/>
      <c r="M165" s="212" t="s">
        <v>19</v>
      </c>
      <c r="N165" s="213" t="s">
        <v>40</v>
      </c>
      <c r="O165" s="83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129</v>
      </c>
      <c r="AT165" s="216" t="s">
        <v>125</v>
      </c>
      <c r="AU165" s="216" t="s">
        <v>137</v>
      </c>
      <c r="AY165" s="16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77</v>
      </c>
      <c r="BK165" s="217">
        <f>ROUND(I165*H165,2)</f>
        <v>0</v>
      </c>
      <c r="BL165" s="16" t="s">
        <v>129</v>
      </c>
      <c r="BM165" s="216" t="s">
        <v>432</v>
      </c>
    </row>
    <row r="166" s="2" customFormat="1">
      <c r="A166" s="37"/>
      <c r="B166" s="38"/>
      <c r="C166" s="39"/>
      <c r="D166" s="218" t="s">
        <v>131</v>
      </c>
      <c r="E166" s="39"/>
      <c r="F166" s="219" t="s">
        <v>433</v>
      </c>
      <c r="G166" s="39"/>
      <c r="H166" s="39"/>
      <c r="I166" s="220"/>
      <c r="J166" s="39"/>
      <c r="K166" s="39"/>
      <c r="L166" s="43"/>
      <c r="M166" s="221"/>
      <c r="N166" s="22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137</v>
      </c>
    </row>
    <row r="167" s="2" customFormat="1" ht="16.5" customHeight="1">
      <c r="A167" s="37"/>
      <c r="B167" s="38"/>
      <c r="C167" s="223" t="s">
        <v>434</v>
      </c>
      <c r="D167" s="223" t="s">
        <v>138</v>
      </c>
      <c r="E167" s="224" t="s">
        <v>435</v>
      </c>
      <c r="F167" s="225" t="s">
        <v>436</v>
      </c>
      <c r="G167" s="226" t="s">
        <v>185</v>
      </c>
      <c r="H167" s="227">
        <v>100</v>
      </c>
      <c r="I167" s="228"/>
      <c r="J167" s="229">
        <f>ROUND(I167*H167,2)</f>
        <v>0</v>
      </c>
      <c r="K167" s="230"/>
      <c r="L167" s="231"/>
      <c r="M167" s="232" t="s">
        <v>19</v>
      </c>
      <c r="N167" s="233" t="s">
        <v>40</v>
      </c>
      <c r="O167" s="83"/>
      <c r="P167" s="214">
        <f>O167*H167</f>
        <v>0</v>
      </c>
      <c r="Q167" s="214">
        <v>0.00064999999999999997</v>
      </c>
      <c r="R167" s="214">
        <f>Q167*H167</f>
        <v>0.065000000000000002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142</v>
      </c>
      <c r="AT167" s="216" t="s">
        <v>138</v>
      </c>
      <c r="AU167" s="216" t="s">
        <v>137</v>
      </c>
      <c r="AY167" s="16" t="s">
        <v>122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77</v>
      </c>
      <c r="BK167" s="217">
        <f>ROUND(I167*H167,2)</f>
        <v>0</v>
      </c>
      <c r="BL167" s="16" t="s">
        <v>129</v>
      </c>
      <c r="BM167" s="216" t="s">
        <v>437</v>
      </c>
    </row>
    <row r="168" s="2" customFormat="1" ht="24.15" customHeight="1">
      <c r="A168" s="37"/>
      <c r="B168" s="38"/>
      <c r="C168" s="204" t="s">
        <v>438</v>
      </c>
      <c r="D168" s="204" t="s">
        <v>125</v>
      </c>
      <c r="E168" s="205" t="s">
        <v>439</v>
      </c>
      <c r="F168" s="206" t="s">
        <v>440</v>
      </c>
      <c r="G168" s="207" t="s">
        <v>128</v>
      </c>
      <c r="H168" s="208">
        <v>4</v>
      </c>
      <c r="I168" s="209"/>
      <c r="J168" s="210">
        <f>ROUND(I168*H168,2)</f>
        <v>0</v>
      </c>
      <c r="K168" s="211"/>
      <c r="L168" s="43"/>
      <c r="M168" s="212" t="s">
        <v>19</v>
      </c>
      <c r="N168" s="213" t="s">
        <v>40</v>
      </c>
      <c r="O168" s="83"/>
      <c r="P168" s="214">
        <f>O168*H168</f>
        <v>0</v>
      </c>
      <c r="Q168" s="214">
        <v>0.00097799999999999992</v>
      </c>
      <c r="R168" s="214">
        <f>Q168*H168</f>
        <v>0.0039119999999999997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129</v>
      </c>
      <c r="AT168" s="216" t="s">
        <v>125</v>
      </c>
      <c r="AU168" s="216" t="s">
        <v>137</v>
      </c>
      <c r="AY168" s="16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77</v>
      </c>
      <c r="BK168" s="217">
        <f>ROUND(I168*H168,2)</f>
        <v>0</v>
      </c>
      <c r="BL168" s="16" t="s">
        <v>129</v>
      </c>
      <c r="BM168" s="216" t="s">
        <v>441</v>
      </c>
    </row>
    <row r="169" s="2" customFormat="1">
      <c r="A169" s="37"/>
      <c r="B169" s="38"/>
      <c r="C169" s="39"/>
      <c r="D169" s="218" t="s">
        <v>131</v>
      </c>
      <c r="E169" s="39"/>
      <c r="F169" s="219" t="s">
        <v>442</v>
      </c>
      <c r="G169" s="39"/>
      <c r="H169" s="39"/>
      <c r="I169" s="220"/>
      <c r="J169" s="39"/>
      <c r="K169" s="39"/>
      <c r="L169" s="43"/>
      <c r="M169" s="221"/>
      <c r="N169" s="22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137</v>
      </c>
    </row>
    <row r="170" s="2" customFormat="1" ht="24.15" customHeight="1">
      <c r="A170" s="37"/>
      <c r="B170" s="38"/>
      <c r="C170" s="204" t="s">
        <v>443</v>
      </c>
      <c r="D170" s="204" t="s">
        <v>125</v>
      </c>
      <c r="E170" s="205" t="s">
        <v>349</v>
      </c>
      <c r="F170" s="206" t="s">
        <v>350</v>
      </c>
      <c r="G170" s="207" t="s">
        <v>351</v>
      </c>
      <c r="H170" s="208">
        <v>0.52500000000000002</v>
      </c>
      <c r="I170" s="209"/>
      <c r="J170" s="210">
        <f>ROUND(I170*H170,2)</f>
        <v>0</v>
      </c>
      <c r="K170" s="211"/>
      <c r="L170" s="43"/>
      <c r="M170" s="212" t="s">
        <v>19</v>
      </c>
      <c r="N170" s="213" t="s">
        <v>40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129</v>
      </c>
      <c r="AT170" s="216" t="s">
        <v>125</v>
      </c>
      <c r="AU170" s="216" t="s">
        <v>137</v>
      </c>
      <c r="AY170" s="16" t="s">
        <v>122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77</v>
      </c>
      <c r="BK170" s="217">
        <f>ROUND(I170*H170,2)</f>
        <v>0</v>
      </c>
      <c r="BL170" s="16" t="s">
        <v>129</v>
      </c>
      <c r="BM170" s="216" t="s">
        <v>444</v>
      </c>
    </row>
    <row r="171" s="2" customFormat="1">
      <c r="A171" s="37"/>
      <c r="B171" s="38"/>
      <c r="C171" s="39"/>
      <c r="D171" s="218" t="s">
        <v>131</v>
      </c>
      <c r="E171" s="39"/>
      <c r="F171" s="219" t="s">
        <v>353</v>
      </c>
      <c r="G171" s="39"/>
      <c r="H171" s="39"/>
      <c r="I171" s="220"/>
      <c r="J171" s="39"/>
      <c r="K171" s="39"/>
      <c r="L171" s="43"/>
      <c r="M171" s="221"/>
      <c r="N171" s="22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137</v>
      </c>
    </row>
    <row r="172" s="12" customFormat="1" ht="20.88" customHeight="1">
      <c r="A172" s="12"/>
      <c r="B172" s="188"/>
      <c r="C172" s="189"/>
      <c r="D172" s="190" t="s">
        <v>68</v>
      </c>
      <c r="E172" s="202" t="s">
        <v>445</v>
      </c>
      <c r="F172" s="202" t="s">
        <v>446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SUM(P173:P174)</f>
        <v>0</v>
      </c>
      <c r="Q172" s="196"/>
      <c r="R172" s="197">
        <f>SUM(R173:R174)</f>
        <v>1.5297499999999999</v>
      </c>
      <c r="S172" s="196"/>
      <c r="T172" s="19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79</v>
      </c>
      <c r="AT172" s="200" t="s">
        <v>68</v>
      </c>
      <c r="AU172" s="200" t="s">
        <v>79</v>
      </c>
      <c r="AY172" s="199" t="s">
        <v>122</v>
      </c>
      <c r="BK172" s="201">
        <f>SUM(BK173:BK174)</f>
        <v>0</v>
      </c>
    </row>
    <row r="173" s="2" customFormat="1" ht="49.05" customHeight="1">
      <c r="A173" s="37"/>
      <c r="B173" s="38"/>
      <c r="C173" s="204" t="s">
        <v>447</v>
      </c>
      <c r="D173" s="204" t="s">
        <v>125</v>
      </c>
      <c r="E173" s="205" t="s">
        <v>448</v>
      </c>
      <c r="F173" s="206" t="s">
        <v>449</v>
      </c>
      <c r="G173" s="207" t="s">
        <v>450</v>
      </c>
      <c r="H173" s="208">
        <v>25</v>
      </c>
      <c r="I173" s="209"/>
      <c r="J173" s="210">
        <f>ROUND(I173*H173,2)</f>
        <v>0</v>
      </c>
      <c r="K173" s="211"/>
      <c r="L173" s="43"/>
      <c r="M173" s="212" t="s">
        <v>19</v>
      </c>
      <c r="N173" s="213" t="s">
        <v>40</v>
      </c>
      <c r="O173" s="83"/>
      <c r="P173" s="214">
        <f>O173*H173</f>
        <v>0</v>
      </c>
      <c r="Q173" s="214">
        <v>0.061190000000000001</v>
      </c>
      <c r="R173" s="214">
        <f>Q173*H173</f>
        <v>1.5297499999999999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129</v>
      </c>
      <c r="AT173" s="216" t="s">
        <v>125</v>
      </c>
      <c r="AU173" s="216" t="s">
        <v>137</v>
      </c>
      <c r="AY173" s="16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77</v>
      </c>
      <c r="BK173" s="217">
        <f>ROUND(I173*H173,2)</f>
        <v>0</v>
      </c>
      <c r="BL173" s="16" t="s">
        <v>129</v>
      </c>
      <c r="BM173" s="216" t="s">
        <v>451</v>
      </c>
    </row>
    <row r="174" s="2" customFormat="1">
      <c r="A174" s="37"/>
      <c r="B174" s="38"/>
      <c r="C174" s="39"/>
      <c r="D174" s="218" t="s">
        <v>131</v>
      </c>
      <c r="E174" s="39"/>
      <c r="F174" s="219" t="s">
        <v>452</v>
      </c>
      <c r="G174" s="39"/>
      <c r="H174" s="39"/>
      <c r="I174" s="220"/>
      <c r="J174" s="39"/>
      <c r="K174" s="39"/>
      <c r="L174" s="43"/>
      <c r="M174" s="221"/>
      <c r="N174" s="22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137</v>
      </c>
    </row>
    <row r="175" s="12" customFormat="1" ht="20.88" customHeight="1">
      <c r="A175" s="12"/>
      <c r="B175" s="188"/>
      <c r="C175" s="189"/>
      <c r="D175" s="190" t="s">
        <v>68</v>
      </c>
      <c r="E175" s="202" t="s">
        <v>453</v>
      </c>
      <c r="F175" s="202" t="s">
        <v>454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SUM(P176:P178)</f>
        <v>0</v>
      </c>
      <c r="Q175" s="196"/>
      <c r="R175" s="197">
        <f>SUM(R176:R178)</f>
        <v>0.0012999999999999999</v>
      </c>
      <c r="S175" s="196"/>
      <c r="T175" s="198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79</v>
      </c>
      <c r="AT175" s="200" t="s">
        <v>68</v>
      </c>
      <c r="AU175" s="200" t="s">
        <v>79</v>
      </c>
      <c r="AY175" s="199" t="s">
        <v>122</v>
      </c>
      <c r="BK175" s="201">
        <f>SUM(BK176:BK178)</f>
        <v>0</v>
      </c>
    </row>
    <row r="176" s="2" customFormat="1" ht="24.15" customHeight="1">
      <c r="A176" s="37"/>
      <c r="B176" s="38"/>
      <c r="C176" s="204" t="s">
        <v>455</v>
      </c>
      <c r="D176" s="204" t="s">
        <v>125</v>
      </c>
      <c r="E176" s="205" t="s">
        <v>456</v>
      </c>
      <c r="F176" s="206" t="s">
        <v>457</v>
      </c>
      <c r="G176" s="207" t="s">
        <v>128</v>
      </c>
      <c r="H176" s="208">
        <v>1</v>
      </c>
      <c r="I176" s="209"/>
      <c r="J176" s="210">
        <f>ROUND(I176*H176,2)</f>
        <v>0</v>
      </c>
      <c r="K176" s="211"/>
      <c r="L176" s="43"/>
      <c r="M176" s="212" t="s">
        <v>19</v>
      </c>
      <c r="N176" s="213" t="s">
        <v>40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129</v>
      </c>
      <c r="AT176" s="216" t="s">
        <v>125</v>
      </c>
      <c r="AU176" s="216" t="s">
        <v>137</v>
      </c>
      <c r="AY176" s="16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77</v>
      </c>
      <c r="BK176" s="217">
        <f>ROUND(I176*H176,2)</f>
        <v>0</v>
      </c>
      <c r="BL176" s="16" t="s">
        <v>129</v>
      </c>
      <c r="BM176" s="216" t="s">
        <v>458</v>
      </c>
    </row>
    <row r="177" s="2" customFormat="1">
      <c r="A177" s="37"/>
      <c r="B177" s="38"/>
      <c r="C177" s="39"/>
      <c r="D177" s="218" t="s">
        <v>131</v>
      </c>
      <c r="E177" s="39"/>
      <c r="F177" s="219" t="s">
        <v>459</v>
      </c>
      <c r="G177" s="39"/>
      <c r="H177" s="39"/>
      <c r="I177" s="220"/>
      <c r="J177" s="39"/>
      <c r="K177" s="39"/>
      <c r="L177" s="43"/>
      <c r="M177" s="221"/>
      <c r="N177" s="22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131</v>
      </c>
      <c r="AU177" s="16" t="s">
        <v>137</v>
      </c>
    </row>
    <row r="178" s="2" customFormat="1" ht="16.5" customHeight="1">
      <c r="A178" s="37"/>
      <c r="B178" s="38"/>
      <c r="C178" s="223" t="s">
        <v>460</v>
      </c>
      <c r="D178" s="223" t="s">
        <v>138</v>
      </c>
      <c r="E178" s="224" t="s">
        <v>461</v>
      </c>
      <c r="F178" s="225" t="s">
        <v>462</v>
      </c>
      <c r="G178" s="226" t="s">
        <v>128</v>
      </c>
      <c r="H178" s="227">
        <v>1</v>
      </c>
      <c r="I178" s="228"/>
      <c r="J178" s="229">
        <f>ROUND(I178*H178,2)</f>
        <v>0</v>
      </c>
      <c r="K178" s="230"/>
      <c r="L178" s="231"/>
      <c r="M178" s="232" t="s">
        <v>19</v>
      </c>
      <c r="N178" s="233" t="s">
        <v>40</v>
      </c>
      <c r="O178" s="83"/>
      <c r="P178" s="214">
        <f>O178*H178</f>
        <v>0</v>
      </c>
      <c r="Q178" s="214">
        <v>0.0012999999999999999</v>
      </c>
      <c r="R178" s="214">
        <f>Q178*H178</f>
        <v>0.0012999999999999999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142</v>
      </c>
      <c r="AT178" s="216" t="s">
        <v>138</v>
      </c>
      <c r="AU178" s="216" t="s">
        <v>137</v>
      </c>
      <c r="AY178" s="16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77</v>
      </c>
      <c r="BK178" s="217">
        <f>ROUND(I178*H178,2)</f>
        <v>0</v>
      </c>
      <c r="BL178" s="16" t="s">
        <v>129</v>
      </c>
      <c r="BM178" s="216" t="s">
        <v>463</v>
      </c>
    </row>
    <row r="179" s="12" customFormat="1" ht="20.88" customHeight="1">
      <c r="A179" s="12"/>
      <c r="B179" s="188"/>
      <c r="C179" s="189"/>
      <c r="D179" s="190" t="s">
        <v>68</v>
      </c>
      <c r="E179" s="202" t="s">
        <v>464</v>
      </c>
      <c r="F179" s="202" t="s">
        <v>465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SUM(P180:P187)</f>
        <v>0</v>
      </c>
      <c r="Q179" s="196"/>
      <c r="R179" s="197">
        <f>SUM(R180:R187)</f>
        <v>0.01525</v>
      </c>
      <c r="S179" s="196"/>
      <c r="T179" s="198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79</v>
      </c>
      <c r="AT179" s="200" t="s">
        <v>68</v>
      </c>
      <c r="AU179" s="200" t="s">
        <v>79</v>
      </c>
      <c r="AY179" s="199" t="s">
        <v>122</v>
      </c>
      <c r="BK179" s="201">
        <f>SUM(BK180:BK187)</f>
        <v>0</v>
      </c>
    </row>
    <row r="180" s="2" customFormat="1" ht="16.5" customHeight="1">
      <c r="A180" s="37"/>
      <c r="B180" s="38"/>
      <c r="C180" s="204" t="s">
        <v>466</v>
      </c>
      <c r="D180" s="204" t="s">
        <v>125</v>
      </c>
      <c r="E180" s="205" t="s">
        <v>467</v>
      </c>
      <c r="F180" s="206" t="s">
        <v>468</v>
      </c>
      <c r="G180" s="207" t="s">
        <v>450</v>
      </c>
      <c r="H180" s="208">
        <v>25</v>
      </c>
      <c r="I180" s="209"/>
      <c r="J180" s="210">
        <f>ROUND(I180*H180,2)</f>
        <v>0</v>
      </c>
      <c r="K180" s="211"/>
      <c r="L180" s="43"/>
      <c r="M180" s="212" t="s">
        <v>19</v>
      </c>
      <c r="N180" s="213" t="s">
        <v>40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129</v>
      </c>
      <c r="AT180" s="216" t="s">
        <v>125</v>
      </c>
      <c r="AU180" s="216" t="s">
        <v>137</v>
      </c>
      <c r="AY180" s="16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77</v>
      </c>
      <c r="BK180" s="217">
        <f>ROUND(I180*H180,2)</f>
        <v>0</v>
      </c>
      <c r="BL180" s="16" t="s">
        <v>129</v>
      </c>
      <c r="BM180" s="216" t="s">
        <v>469</v>
      </c>
    </row>
    <row r="181" s="2" customFormat="1">
      <c r="A181" s="37"/>
      <c r="B181" s="38"/>
      <c r="C181" s="39"/>
      <c r="D181" s="218" t="s">
        <v>131</v>
      </c>
      <c r="E181" s="39"/>
      <c r="F181" s="219" t="s">
        <v>470</v>
      </c>
      <c r="G181" s="39"/>
      <c r="H181" s="39"/>
      <c r="I181" s="220"/>
      <c r="J181" s="39"/>
      <c r="K181" s="39"/>
      <c r="L181" s="43"/>
      <c r="M181" s="221"/>
      <c r="N181" s="22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137</v>
      </c>
    </row>
    <row r="182" s="2" customFormat="1" ht="16.5" customHeight="1">
      <c r="A182" s="37"/>
      <c r="B182" s="38"/>
      <c r="C182" s="204" t="s">
        <v>471</v>
      </c>
      <c r="D182" s="204" t="s">
        <v>125</v>
      </c>
      <c r="E182" s="205" t="s">
        <v>472</v>
      </c>
      <c r="F182" s="206" t="s">
        <v>473</v>
      </c>
      <c r="G182" s="207" t="s">
        <v>450</v>
      </c>
      <c r="H182" s="208">
        <v>25</v>
      </c>
      <c r="I182" s="209"/>
      <c r="J182" s="210">
        <f>ROUND(I182*H182,2)</f>
        <v>0</v>
      </c>
      <c r="K182" s="211"/>
      <c r="L182" s="43"/>
      <c r="M182" s="212" t="s">
        <v>19</v>
      </c>
      <c r="N182" s="213" t="s">
        <v>40</v>
      </c>
      <c r="O182" s="83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6" t="s">
        <v>129</v>
      </c>
      <c r="AT182" s="216" t="s">
        <v>125</v>
      </c>
      <c r="AU182" s="216" t="s">
        <v>137</v>
      </c>
      <c r="AY182" s="16" t="s">
        <v>122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6" t="s">
        <v>77</v>
      </c>
      <c r="BK182" s="217">
        <f>ROUND(I182*H182,2)</f>
        <v>0</v>
      </c>
      <c r="BL182" s="16" t="s">
        <v>129</v>
      </c>
      <c r="BM182" s="216" t="s">
        <v>474</v>
      </c>
    </row>
    <row r="183" s="2" customFormat="1">
      <c r="A183" s="37"/>
      <c r="B183" s="38"/>
      <c r="C183" s="39"/>
      <c r="D183" s="218" t="s">
        <v>131</v>
      </c>
      <c r="E183" s="39"/>
      <c r="F183" s="219" t="s">
        <v>475</v>
      </c>
      <c r="G183" s="39"/>
      <c r="H183" s="39"/>
      <c r="I183" s="220"/>
      <c r="J183" s="39"/>
      <c r="K183" s="39"/>
      <c r="L183" s="43"/>
      <c r="M183" s="221"/>
      <c r="N183" s="22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131</v>
      </c>
      <c r="AU183" s="16" t="s">
        <v>137</v>
      </c>
    </row>
    <row r="184" s="2" customFormat="1" ht="24.15" customHeight="1">
      <c r="A184" s="37"/>
      <c r="B184" s="38"/>
      <c r="C184" s="204" t="s">
        <v>476</v>
      </c>
      <c r="D184" s="204" t="s">
        <v>125</v>
      </c>
      <c r="E184" s="205" t="s">
        <v>477</v>
      </c>
      <c r="F184" s="206" t="s">
        <v>478</v>
      </c>
      <c r="G184" s="207" t="s">
        <v>450</v>
      </c>
      <c r="H184" s="208">
        <v>25</v>
      </c>
      <c r="I184" s="209"/>
      <c r="J184" s="210">
        <f>ROUND(I184*H184,2)</f>
        <v>0</v>
      </c>
      <c r="K184" s="211"/>
      <c r="L184" s="43"/>
      <c r="M184" s="212" t="s">
        <v>19</v>
      </c>
      <c r="N184" s="213" t="s">
        <v>40</v>
      </c>
      <c r="O184" s="83"/>
      <c r="P184" s="214">
        <f>O184*H184</f>
        <v>0</v>
      </c>
      <c r="Q184" s="214">
        <v>0.00020000000000000001</v>
      </c>
      <c r="R184" s="214">
        <f>Q184*H184</f>
        <v>0.0050000000000000001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129</v>
      </c>
      <c r="AT184" s="216" t="s">
        <v>125</v>
      </c>
      <c r="AU184" s="216" t="s">
        <v>137</v>
      </c>
      <c r="AY184" s="16" t="s">
        <v>122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77</v>
      </c>
      <c r="BK184" s="217">
        <f>ROUND(I184*H184,2)</f>
        <v>0</v>
      </c>
      <c r="BL184" s="16" t="s">
        <v>129</v>
      </c>
      <c r="BM184" s="216" t="s">
        <v>479</v>
      </c>
    </row>
    <row r="185" s="2" customFormat="1">
      <c r="A185" s="37"/>
      <c r="B185" s="38"/>
      <c r="C185" s="39"/>
      <c r="D185" s="218" t="s">
        <v>131</v>
      </c>
      <c r="E185" s="39"/>
      <c r="F185" s="219" t="s">
        <v>480</v>
      </c>
      <c r="G185" s="39"/>
      <c r="H185" s="39"/>
      <c r="I185" s="220"/>
      <c r="J185" s="39"/>
      <c r="K185" s="39"/>
      <c r="L185" s="43"/>
      <c r="M185" s="221"/>
      <c r="N185" s="22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131</v>
      </c>
      <c r="AU185" s="16" t="s">
        <v>137</v>
      </c>
    </row>
    <row r="186" s="2" customFormat="1" ht="24.15" customHeight="1">
      <c r="A186" s="37"/>
      <c r="B186" s="38"/>
      <c r="C186" s="204" t="s">
        <v>481</v>
      </c>
      <c r="D186" s="204" t="s">
        <v>125</v>
      </c>
      <c r="E186" s="205" t="s">
        <v>482</v>
      </c>
      <c r="F186" s="206" t="s">
        <v>483</v>
      </c>
      <c r="G186" s="207" t="s">
        <v>450</v>
      </c>
      <c r="H186" s="208">
        <v>25</v>
      </c>
      <c r="I186" s="209"/>
      <c r="J186" s="210">
        <f>ROUND(I186*H186,2)</f>
        <v>0</v>
      </c>
      <c r="K186" s="211"/>
      <c r="L186" s="43"/>
      <c r="M186" s="212" t="s">
        <v>19</v>
      </c>
      <c r="N186" s="213" t="s">
        <v>40</v>
      </c>
      <c r="O186" s="83"/>
      <c r="P186" s="214">
        <f>O186*H186</f>
        <v>0</v>
      </c>
      <c r="Q186" s="214">
        <v>0.00040999999999999999</v>
      </c>
      <c r="R186" s="214">
        <f>Q186*H186</f>
        <v>0.01025</v>
      </c>
      <c r="S186" s="214">
        <v>0</v>
      </c>
      <c r="T186" s="21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6" t="s">
        <v>129</v>
      </c>
      <c r="AT186" s="216" t="s">
        <v>125</v>
      </c>
      <c r="AU186" s="216" t="s">
        <v>137</v>
      </c>
      <c r="AY186" s="16" t="s">
        <v>122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6" t="s">
        <v>77</v>
      </c>
      <c r="BK186" s="217">
        <f>ROUND(I186*H186,2)</f>
        <v>0</v>
      </c>
      <c r="BL186" s="16" t="s">
        <v>129</v>
      </c>
      <c r="BM186" s="216" t="s">
        <v>484</v>
      </c>
    </row>
    <row r="187" s="2" customFormat="1">
      <c r="A187" s="37"/>
      <c r="B187" s="38"/>
      <c r="C187" s="39"/>
      <c r="D187" s="218" t="s">
        <v>131</v>
      </c>
      <c r="E187" s="39"/>
      <c r="F187" s="219" t="s">
        <v>485</v>
      </c>
      <c r="G187" s="39"/>
      <c r="H187" s="39"/>
      <c r="I187" s="220"/>
      <c r="J187" s="39"/>
      <c r="K187" s="39"/>
      <c r="L187" s="43"/>
      <c r="M187" s="221"/>
      <c r="N187" s="222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137</v>
      </c>
    </row>
    <row r="188" s="12" customFormat="1" ht="20.88" customHeight="1">
      <c r="A188" s="12"/>
      <c r="B188" s="188"/>
      <c r="C188" s="189"/>
      <c r="D188" s="190" t="s">
        <v>68</v>
      </c>
      <c r="E188" s="202" t="s">
        <v>486</v>
      </c>
      <c r="F188" s="202" t="s">
        <v>487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SUM(P189:P190)</f>
        <v>0</v>
      </c>
      <c r="Q188" s="196"/>
      <c r="R188" s="197">
        <f>SUM(R189:R190)</f>
        <v>0.0064999999999999997</v>
      </c>
      <c r="S188" s="196"/>
      <c r="T188" s="198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79</v>
      </c>
      <c r="AT188" s="200" t="s">
        <v>68</v>
      </c>
      <c r="AU188" s="200" t="s">
        <v>79</v>
      </c>
      <c r="AY188" s="199" t="s">
        <v>122</v>
      </c>
      <c r="BK188" s="201">
        <f>SUM(BK189:BK190)</f>
        <v>0</v>
      </c>
    </row>
    <row r="189" s="2" customFormat="1" ht="24.15" customHeight="1">
      <c r="A189" s="37"/>
      <c r="B189" s="38"/>
      <c r="C189" s="204" t="s">
        <v>488</v>
      </c>
      <c r="D189" s="204" t="s">
        <v>125</v>
      </c>
      <c r="E189" s="205" t="s">
        <v>489</v>
      </c>
      <c r="F189" s="206" t="s">
        <v>490</v>
      </c>
      <c r="G189" s="207" t="s">
        <v>450</v>
      </c>
      <c r="H189" s="208">
        <v>25</v>
      </c>
      <c r="I189" s="209"/>
      <c r="J189" s="210">
        <f>ROUND(I189*H189,2)</f>
        <v>0</v>
      </c>
      <c r="K189" s="211"/>
      <c r="L189" s="43"/>
      <c r="M189" s="212" t="s">
        <v>19</v>
      </c>
      <c r="N189" s="213" t="s">
        <v>40</v>
      </c>
      <c r="O189" s="83"/>
      <c r="P189" s="214">
        <f>O189*H189</f>
        <v>0</v>
      </c>
      <c r="Q189" s="214">
        <v>0.00025999999999999998</v>
      </c>
      <c r="R189" s="214">
        <f>Q189*H189</f>
        <v>0.0064999999999999997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129</v>
      </c>
      <c r="AT189" s="216" t="s">
        <v>125</v>
      </c>
      <c r="AU189" s="216" t="s">
        <v>137</v>
      </c>
      <c r="AY189" s="16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77</v>
      </c>
      <c r="BK189" s="217">
        <f>ROUND(I189*H189,2)</f>
        <v>0</v>
      </c>
      <c r="BL189" s="16" t="s">
        <v>129</v>
      </c>
      <c r="BM189" s="216" t="s">
        <v>491</v>
      </c>
    </row>
    <row r="190" s="2" customFormat="1">
      <c r="A190" s="37"/>
      <c r="B190" s="38"/>
      <c r="C190" s="39"/>
      <c r="D190" s="218" t="s">
        <v>131</v>
      </c>
      <c r="E190" s="39"/>
      <c r="F190" s="219" t="s">
        <v>492</v>
      </c>
      <c r="G190" s="39"/>
      <c r="H190" s="39"/>
      <c r="I190" s="220"/>
      <c r="J190" s="39"/>
      <c r="K190" s="39"/>
      <c r="L190" s="43"/>
      <c r="M190" s="221"/>
      <c r="N190" s="22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137</v>
      </c>
    </row>
    <row r="191" s="12" customFormat="1" ht="22.8" customHeight="1">
      <c r="A191" s="12"/>
      <c r="B191" s="188"/>
      <c r="C191" s="189"/>
      <c r="D191" s="190" t="s">
        <v>68</v>
      </c>
      <c r="E191" s="202" t="s">
        <v>493</v>
      </c>
      <c r="F191" s="202" t="s">
        <v>494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SUM(P192:P274)</f>
        <v>0</v>
      </c>
      <c r="Q191" s="196"/>
      <c r="R191" s="197">
        <f>SUM(R192:R274)</f>
        <v>0.90673099999999984</v>
      </c>
      <c r="S191" s="196"/>
      <c r="T191" s="198">
        <f>SUM(T192:T274)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79</v>
      </c>
      <c r="AT191" s="200" t="s">
        <v>68</v>
      </c>
      <c r="AU191" s="200" t="s">
        <v>77</v>
      </c>
      <c r="AY191" s="199" t="s">
        <v>122</v>
      </c>
      <c r="BK191" s="201">
        <f>SUM(BK192:BK274)</f>
        <v>0</v>
      </c>
    </row>
    <row r="192" s="2" customFormat="1" ht="33" customHeight="1">
      <c r="A192" s="37"/>
      <c r="B192" s="38"/>
      <c r="C192" s="204" t="s">
        <v>495</v>
      </c>
      <c r="D192" s="204" t="s">
        <v>125</v>
      </c>
      <c r="E192" s="205" t="s">
        <v>496</v>
      </c>
      <c r="F192" s="206" t="s">
        <v>497</v>
      </c>
      <c r="G192" s="207" t="s">
        <v>128</v>
      </c>
      <c r="H192" s="208">
        <v>4</v>
      </c>
      <c r="I192" s="209"/>
      <c r="J192" s="210">
        <f>ROUND(I192*H192,2)</f>
        <v>0</v>
      </c>
      <c r="K192" s="211"/>
      <c r="L192" s="43"/>
      <c r="M192" s="212" t="s">
        <v>19</v>
      </c>
      <c r="N192" s="213" t="s">
        <v>40</v>
      </c>
      <c r="O192" s="8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129</v>
      </c>
      <c r="AT192" s="216" t="s">
        <v>125</v>
      </c>
      <c r="AU192" s="216" t="s">
        <v>79</v>
      </c>
      <c r="AY192" s="16" t="s">
        <v>122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77</v>
      </c>
      <c r="BK192" s="217">
        <f>ROUND(I192*H192,2)</f>
        <v>0</v>
      </c>
      <c r="BL192" s="16" t="s">
        <v>129</v>
      </c>
      <c r="BM192" s="216" t="s">
        <v>498</v>
      </c>
    </row>
    <row r="193" s="2" customFormat="1">
      <c r="A193" s="37"/>
      <c r="B193" s="38"/>
      <c r="C193" s="39"/>
      <c r="D193" s="218" t="s">
        <v>131</v>
      </c>
      <c r="E193" s="39"/>
      <c r="F193" s="219" t="s">
        <v>499</v>
      </c>
      <c r="G193" s="39"/>
      <c r="H193" s="39"/>
      <c r="I193" s="220"/>
      <c r="J193" s="39"/>
      <c r="K193" s="39"/>
      <c r="L193" s="43"/>
      <c r="M193" s="221"/>
      <c r="N193" s="22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131</v>
      </c>
      <c r="AU193" s="16" t="s">
        <v>79</v>
      </c>
    </row>
    <row r="194" s="2" customFormat="1" ht="16.5" customHeight="1">
      <c r="A194" s="37"/>
      <c r="B194" s="38"/>
      <c r="C194" s="223" t="s">
        <v>500</v>
      </c>
      <c r="D194" s="223" t="s">
        <v>138</v>
      </c>
      <c r="E194" s="224" t="s">
        <v>501</v>
      </c>
      <c r="F194" s="225" t="s">
        <v>502</v>
      </c>
      <c r="G194" s="226" t="s">
        <v>128</v>
      </c>
      <c r="H194" s="227">
        <v>4</v>
      </c>
      <c r="I194" s="228"/>
      <c r="J194" s="229">
        <f>ROUND(I194*H194,2)</f>
        <v>0</v>
      </c>
      <c r="K194" s="230"/>
      <c r="L194" s="231"/>
      <c r="M194" s="232" t="s">
        <v>19</v>
      </c>
      <c r="N194" s="233" t="s">
        <v>40</v>
      </c>
      <c r="O194" s="83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142</v>
      </c>
      <c r="AT194" s="216" t="s">
        <v>138</v>
      </c>
      <c r="AU194" s="216" t="s">
        <v>79</v>
      </c>
      <c r="AY194" s="16" t="s">
        <v>122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77</v>
      </c>
      <c r="BK194" s="217">
        <f>ROUND(I194*H194,2)</f>
        <v>0</v>
      </c>
      <c r="BL194" s="16" t="s">
        <v>129</v>
      </c>
      <c r="BM194" s="216" t="s">
        <v>503</v>
      </c>
    </row>
    <row r="195" s="2" customFormat="1" ht="24.15" customHeight="1">
      <c r="A195" s="37"/>
      <c r="B195" s="38"/>
      <c r="C195" s="204" t="s">
        <v>504</v>
      </c>
      <c r="D195" s="204" t="s">
        <v>125</v>
      </c>
      <c r="E195" s="205" t="s">
        <v>505</v>
      </c>
      <c r="F195" s="206" t="s">
        <v>506</v>
      </c>
      <c r="G195" s="207" t="s">
        <v>185</v>
      </c>
      <c r="H195" s="208">
        <v>360</v>
      </c>
      <c r="I195" s="209"/>
      <c r="J195" s="210">
        <f>ROUND(I195*H195,2)</f>
        <v>0</v>
      </c>
      <c r="K195" s="211"/>
      <c r="L195" s="43"/>
      <c r="M195" s="212" t="s">
        <v>19</v>
      </c>
      <c r="N195" s="213" t="s">
        <v>40</v>
      </c>
      <c r="O195" s="83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129</v>
      </c>
      <c r="AT195" s="216" t="s">
        <v>125</v>
      </c>
      <c r="AU195" s="216" t="s">
        <v>79</v>
      </c>
      <c r="AY195" s="16" t="s">
        <v>122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77</v>
      </c>
      <c r="BK195" s="217">
        <f>ROUND(I195*H195,2)</f>
        <v>0</v>
      </c>
      <c r="BL195" s="16" t="s">
        <v>129</v>
      </c>
      <c r="BM195" s="216" t="s">
        <v>507</v>
      </c>
    </row>
    <row r="196" s="2" customFormat="1">
      <c r="A196" s="37"/>
      <c r="B196" s="38"/>
      <c r="C196" s="39"/>
      <c r="D196" s="218" t="s">
        <v>131</v>
      </c>
      <c r="E196" s="39"/>
      <c r="F196" s="219" t="s">
        <v>508</v>
      </c>
      <c r="G196" s="39"/>
      <c r="H196" s="39"/>
      <c r="I196" s="220"/>
      <c r="J196" s="39"/>
      <c r="K196" s="39"/>
      <c r="L196" s="43"/>
      <c r="M196" s="221"/>
      <c r="N196" s="222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79</v>
      </c>
    </row>
    <row r="197" s="2" customFormat="1" ht="16.5" customHeight="1">
      <c r="A197" s="37"/>
      <c r="B197" s="38"/>
      <c r="C197" s="223" t="s">
        <v>509</v>
      </c>
      <c r="D197" s="223" t="s">
        <v>138</v>
      </c>
      <c r="E197" s="224" t="s">
        <v>510</v>
      </c>
      <c r="F197" s="225" t="s">
        <v>511</v>
      </c>
      <c r="G197" s="226" t="s">
        <v>185</v>
      </c>
      <c r="H197" s="227">
        <v>414</v>
      </c>
      <c r="I197" s="228"/>
      <c r="J197" s="229">
        <f>ROUND(I197*H197,2)</f>
        <v>0</v>
      </c>
      <c r="K197" s="230"/>
      <c r="L197" s="231"/>
      <c r="M197" s="232" t="s">
        <v>19</v>
      </c>
      <c r="N197" s="233" t="s">
        <v>40</v>
      </c>
      <c r="O197" s="83"/>
      <c r="P197" s="214">
        <f>O197*H197</f>
        <v>0</v>
      </c>
      <c r="Q197" s="214">
        <v>0.00017000000000000001</v>
      </c>
      <c r="R197" s="214">
        <f>Q197*H197</f>
        <v>0.070379999999999998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142</v>
      </c>
      <c r="AT197" s="216" t="s">
        <v>138</v>
      </c>
      <c r="AU197" s="216" t="s">
        <v>79</v>
      </c>
      <c r="AY197" s="16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77</v>
      </c>
      <c r="BK197" s="217">
        <f>ROUND(I197*H197,2)</f>
        <v>0</v>
      </c>
      <c r="BL197" s="16" t="s">
        <v>129</v>
      </c>
      <c r="BM197" s="216" t="s">
        <v>512</v>
      </c>
    </row>
    <row r="198" s="2" customFormat="1">
      <c r="A198" s="37"/>
      <c r="B198" s="38"/>
      <c r="C198" s="39"/>
      <c r="D198" s="234" t="s">
        <v>192</v>
      </c>
      <c r="E198" s="39"/>
      <c r="F198" s="235" t="s">
        <v>513</v>
      </c>
      <c r="G198" s="39"/>
      <c r="H198" s="39"/>
      <c r="I198" s="220"/>
      <c r="J198" s="39"/>
      <c r="K198" s="39"/>
      <c r="L198" s="43"/>
      <c r="M198" s="221"/>
      <c r="N198" s="22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192</v>
      </c>
      <c r="AU198" s="16" t="s">
        <v>79</v>
      </c>
    </row>
    <row r="199" s="13" customFormat="1">
      <c r="A199" s="13"/>
      <c r="B199" s="241"/>
      <c r="C199" s="242"/>
      <c r="D199" s="234" t="s">
        <v>338</v>
      </c>
      <c r="E199" s="242"/>
      <c r="F199" s="243" t="s">
        <v>514</v>
      </c>
      <c r="G199" s="242"/>
      <c r="H199" s="244">
        <v>414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338</v>
      </c>
      <c r="AU199" s="250" t="s">
        <v>79</v>
      </c>
      <c r="AV199" s="13" t="s">
        <v>79</v>
      </c>
      <c r="AW199" s="13" t="s">
        <v>4</v>
      </c>
      <c r="AX199" s="13" t="s">
        <v>77</v>
      </c>
      <c r="AY199" s="250" t="s">
        <v>122</v>
      </c>
    </row>
    <row r="200" s="2" customFormat="1" ht="24.15" customHeight="1">
      <c r="A200" s="37"/>
      <c r="B200" s="38"/>
      <c r="C200" s="204" t="s">
        <v>515</v>
      </c>
      <c r="D200" s="204" t="s">
        <v>125</v>
      </c>
      <c r="E200" s="205" t="s">
        <v>516</v>
      </c>
      <c r="F200" s="206" t="s">
        <v>517</v>
      </c>
      <c r="G200" s="207" t="s">
        <v>185</v>
      </c>
      <c r="H200" s="208">
        <v>75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40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129</v>
      </c>
      <c r="AT200" s="216" t="s">
        <v>125</v>
      </c>
      <c r="AU200" s="216" t="s">
        <v>79</v>
      </c>
      <c r="AY200" s="16" t="s">
        <v>122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77</v>
      </c>
      <c r="BK200" s="217">
        <f>ROUND(I200*H200,2)</f>
        <v>0</v>
      </c>
      <c r="BL200" s="16" t="s">
        <v>129</v>
      </c>
      <c r="BM200" s="216" t="s">
        <v>518</v>
      </c>
    </row>
    <row r="201" s="2" customFormat="1">
      <c r="A201" s="37"/>
      <c r="B201" s="38"/>
      <c r="C201" s="39"/>
      <c r="D201" s="218" t="s">
        <v>131</v>
      </c>
      <c r="E201" s="39"/>
      <c r="F201" s="219" t="s">
        <v>519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79</v>
      </c>
    </row>
    <row r="202" s="2" customFormat="1" ht="16.5" customHeight="1">
      <c r="A202" s="37"/>
      <c r="B202" s="38"/>
      <c r="C202" s="223" t="s">
        <v>520</v>
      </c>
      <c r="D202" s="223" t="s">
        <v>138</v>
      </c>
      <c r="E202" s="224" t="s">
        <v>521</v>
      </c>
      <c r="F202" s="225" t="s">
        <v>522</v>
      </c>
      <c r="G202" s="226" t="s">
        <v>185</v>
      </c>
      <c r="H202" s="227">
        <v>86.25</v>
      </c>
      <c r="I202" s="228"/>
      <c r="J202" s="229">
        <f>ROUND(I202*H202,2)</f>
        <v>0</v>
      </c>
      <c r="K202" s="230"/>
      <c r="L202" s="231"/>
      <c r="M202" s="232" t="s">
        <v>19</v>
      </c>
      <c r="N202" s="233" t="s">
        <v>40</v>
      </c>
      <c r="O202" s="83"/>
      <c r="P202" s="214">
        <f>O202*H202</f>
        <v>0</v>
      </c>
      <c r="Q202" s="214">
        <v>0.00034000000000000002</v>
      </c>
      <c r="R202" s="214">
        <f>Q202*H202</f>
        <v>0.029325000000000004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142</v>
      </c>
      <c r="AT202" s="216" t="s">
        <v>138</v>
      </c>
      <c r="AU202" s="216" t="s">
        <v>79</v>
      </c>
      <c r="AY202" s="16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77</v>
      </c>
      <c r="BK202" s="217">
        <f>ROUND(I202*H202,2)</f>
        <v>0</v>
      </c>
      <c r="BL202" s="16" t="s">
        <v>129</v>
      </c>
      <c r="BM202" s="216" t="s">
        <v>523</v>
      </c>
    </row>
    <row r="203" s="2" customFormat="1">
      <c r="A203" s="37"/>
      <c r="B203" s="38"/>
      <c r="C203" s="39"/>
      <c r="D203" s="234" t="s">
        <v>192</v>
      </c>
      <c r="E203" s="39"/>
      <c r="F203" s="235" t="s">
        <v>524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192</v>
      </c>
      <c r="AU203" s="16" t="s">
        <v>79</v>
      </c>
    </row>
    <row r="204" s="13" customFormat="1">
      <c r="A204" s="13"/>
      <c r="B204" s="241"/>
      <c r="C204" s="242"/>
      <c r="D204" s="234" t="s">
        <v>338</v>
      </c>
      <c r="E204" s="242"/>
      <c r="F204" s="243" t="s">
        <v>525</v>
      </c>
      <c r="G204" s="242"/>
      <c r="H204" s="244">
        <v>86.25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338</v>
      </c>
      <c r="AU204" s="250" t="s">
        <v>79</v>
      </c>
      <c r="AV204" s="13" t="s">
        <v>79</v>
      </c>
      <c r="AW204" s="13" t="s">
        <v>4</v>
      </c>
      <c r="AX204" s="13" t="s">
        <v>77</v>
      </c>
      <c r="AY204" s="250" t="s">
        <v>122</v>
      </c>
    </row>
    <row r="205" s="2" customFormat="1" ht="24.15" customHeight="1">
      <c r="A205" s="37"/>
      <c r="B205" s="38"/>
      <c r="C205" s="204" t="s">
        <v>526</v>
      </c>
      <c r="D205" s="204" t="s">
        <v>125</v>
      </c>
      <c r="E205" s="205" t="s">
        <v>527</v>
      </c>
      <c r="F205" s="206" t="s">
        <v>528</v>
      </c>
      <c r="G205" s="207" t="s">
        <v>185</v>
      </c>
      <c r="H205" s="208">
        <v>12</v>
      </c>
      <c r="I205" s="209"/>
      <c r="J205" s="210">
        <f>ROUND(I205*H205,2)</f>
        <v>0</v>
      </c>
      <c r="K205" s="211"/>
      <c r="L205" s="43"/>
      <c r="M205" s="212" t="s">
        <v>19</v>
      </c>
      <c r="N205" s="213" t="s">
        <v>40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129</v>
      </c>
      <c r="AT205" s="216" t="s">
        <v>125</v>
      </c>
      <c r="AU205" s="216" t="s">
        <v>79</v>
      </c>
      <c r="AY205" s="16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77</v>
      </c>
      <c r="BK205" s="217">
        <f>ROUND(I205*H205,2)</f>
        <v>0</v>
      </c>
      <c r="BL205" s="16" t="s">
        <v>129</v>
      </c>
      <c r="BM205" s="216" t="s">
        <v>529</v>
      </c>
    </row>
    <row r="206" s="2" customFormat="1">
      <c r="A206" s="37"/>
      <c r="B206" s="38"/>
      <c r="C206" s="39"/>
      <c r="D206" s="218" t="s">
        <v>131</v>
      </c>
      <c r="E206" s="39"/>
      <c r="F206" s="219" t="s">
        <v>530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79</v>
      </c>
    </row>
    <row r="207" s="2" customFormat="1" ht="16.5" customHeight="1">
      <c r="A207" s="37"/>
      <c r="B207" s="38"/>
      <c r="C207" s="223" t="s">
        <v>531</v>
      </c>
      <c r="D207" s="223" t="s">
        <v>138</v>
      </c>
      <c r="E207" s="224" t="s">
        <v>532</v>
      </c>
      <c r="F207" s="225" t="s">
        <v>533</v>
      </c>
      <c r="G207" s="226" t="s">
        <v>185</v>
      </c>
      <c r="H207" s="227">
        <v>13.800000000000001</v>
      </c>
      <c r="I207" s="228"/>
      <c r="J207" s="229">
        <f>ROUND(I207*H207,2)</f>
        <v>0</v>
      </c>
      <c r="K207" s="230"/>
      <c r="L207" s="231"/>
      <c r="M207" s="232" t="s">
        <v>19</v>
      </c>
      <c r="N207" s="233" t="s">
        <v>40</v>
      </c>
      <c r="O207" s="83"/>
      <c r="P207" s="214">
        <f>O207*H207</f>
        <v>0</v>
      </c>
      <c r="Q207" s="214">
        <v>0.00017000000000000001</v>
      </c>
      <c r="R207" s="214">
        <f>Q207*H207</f>
        <v>0.0023460000000000004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142</v>
      </c>
      <c r="AT207" s="216" t="s">
        <v>138</v>
      </c>
      <c r="AU207" s="216" t="s">
        <v>79</v>
      </c>
      <c r="AY207" s="16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77</v>
      </c>
      <c r="BK207" s="217">
        <f>ROUND(I207*H207,2)</f>
        <v>0</v>
      </c>
      <c r="BL207" s="16" t="s">
        <v>129</v>
      </c>
      <c r="BM207" s="216" t="s">
        <v>534</v>
      </c>
    </row>
    <row r="208" s="2" customFormat="1">
      <c r="A208" s="37"/>
      <c r="B208" s="38"/>
      <c r="C208" s="39"/>
      <c r="D208" s="234" t="s">
        <v>192</v>
      </c>
      <c r="E208" s="39"/>
      <c r="F208" s="235" t="s">
        <v>535</v>
      </c>
      <c r="G208" s="39"/>
      <c r="H208" s="39"/>
      <c r="I208" s="220"/>
      <c r="J208" s="39"/>
      <c r="K208" s="39"/>
      <c r="L208" s="43"/>
      <c r="M208" s="221"/>
      <c r="N208" s="222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192</v>
      </c>
      <c r="AU208" s="16" t="s">
        <v>79</v>
      </c>
    </row>
    <row r="209" s="13" customFormat="1">
      <c r="A209" s="13"/>
      <c r="B209" s="241"/>
      <c r="C209" s="242"/>
      <c r="D209" s="234" t="s">
        <v>338</v>
      </c>
      <c r="E209" s="242"/>
      <c r="F209" s="243" t="s">
        <v>536</v>
      </c>
      <c r="G209" s="242"/>
      <c r="H209" s="244">
        <v>13.800000000000001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338</v>
      </c>
      <c r="AU209" s="250" t="s">
        <v>79</v>
      </c>
      <c r="AV209" s="13" t="s">
        <v>79</v>
      </c>
      <c r="AW209" s="13" t="s">
        <v>4</v>
      </c>
      <c r="AX209" s="13" t="s">
        <v>77</v>
      </c>
      <c r="AY209" s="250" t="s">
        <v>122</v>
      </c>
    </row>
    <row r="210" s="2" customFormat="1" ht="24.15" customHeight="1">
      <c r="A210" s="37"/>
      <c r="B210" s="38"/>
      <c r="C210" s="204" t="s">
        <v>537</v>
      </c>
      <c r="D210" s="204" t="s">
        <v>125</v>
      </c>
      <c r="E210" s="205" t="s">
        <v>538</v>
      </c>
      <c r="F210" s="206" t="s">
        <v>539</v>
      </c>
      <c r="G210" s="207" t="s">
        <v>185</v>
      </c>
      <c r="H210" s="208">
        <v>120</v>
      </c>
      <c r="I210" s="209"/>
      <c r="J210" s="210">
        <f>ROUND(I210*H210,2)</f>
        <v>0</v>
      </c>
      <c r="K210" s="211"/>
      <c r="L210" s="43"/>
      <c r="M210" s="212" t="s">
        <v>19</v>
      </c>
      <c r="N210" s="213" t="s">
        <v>40</v>
      </c>
      <c r="O210" s="8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6" t="s">
        <v>129</v>
      </c>
      <c r="AT210" s="216" t="s">
        <v>125</v>
      </c>
      <c r="AU210" s="216" t="s">
        <v>79</v>
      </c>
      <c r="AY210" s="16" t="s">
        <v>122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6" t="s">
        <v>77</v>
      </c>
      <c r="BK210" s="217">
        <f>ROUND(I210*H210,2)</f>
        <v>0</v>
      </c>
      <c r="BL210" s="16" t="s">
        <v>129</v>
      </c>
      <c r="BM210" s="216" t="s">
        <v>540</v>
      </c>
    </row>
    <row r="211" s="2" customFormat="1">
      <c r="A211" s="37"/>
      <c r="B211" s="38"/>
      <c r="C211" s="39"/>
      <c r="D211" s="218" t="s">
        <v>131</v>
      </c>
      <c r="E211" s="39"/>
      <c r="F211" s="219" t="s">
        <v>541</v>
      </c>
      <c r="G211" s="39"/>
      <c r="H211" s="39"/>
      <c r="I211" s="220"/>
      <c r="J211" s="39"/>
      <c r="K211" s="39"/>
      <c r="L211" s="43"/>
      <c r="M211" s="221"/>
      <c r="N211" s="22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79</v>
      </c>
    </row>
    <row r="212" s="2" customFormat="1" ht="24.15" customHeight="1">
      <c r="A212" s="37"/>
      <c r="B212" s="38"/>
      <c r="C212" s="223" t="s">
        <v>542</v>
      </c>
      <c r="D212" s="223" t="s">
        <v>138</v>
      </c>
      <c r="E212" s="224" t="s">
        <v>543</v>
      </c>
      <c r="F212" s="225" t="s">
        <v>544</v>
      </c>
      <c r="G212" s="226" t="s">
        <v>185</v>
      </c>
      <c r="H212" s="227">
        <v>120</v>
      </c>
      <c r="I212" s="228"/>
      <c r="J212" s="229">
        <f>ROUND(I212*H212,2)</f>
        <v>0</v>
      </c>
      <c r="K212" s="230"/>
      <c r="L212" s="231"/>
      <c r="M212" s="232" t="s">
        <v>19</v>
      </c>
      <c r="N212" s="233" t="s">
        <v>40</v>
      </c>
      <c r="O212" s="83"/>
      <c r="P212" s="214">
        <f>O212*H212</f>
        <v>0</v>
      </c>
      <c r="Q212" s="214">
        <v>0.0060699999999999999</v>
      </c>
      <c r="R212" s="214">
        <f>Q212*H212</f>
        <v>0.72839999999999994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142</v>
      </c>
      <c r="AT212" s="216" t="s">
        <v>138</v>
      </c>
      <c r="AU212" s="216" t="s">
        <v>79</v>
      </c>
      <c r="AY212" s="16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77</v>
      </c>
      <c r="BK212" s="217">
        <f>ROUND(I212*H212,2)</f>
        <v>0</v>
      </c>
      <c r="BL212" s="16" t="s">
        <v>129</v>
      </c>
      <c r="BM212" s="216" t="s">
        <v>545</v>
      </c>
    </row>
    <row r="213" s="2" customFormat="1">
      <c r="A213" s="37"/>
      <c r="B213" s="38"/>
      <c r="C213" s="39"/>
      <c r="D213" s="234" t="s">
        <v>192</v>
      </c>
      <c r="E213" s="39"/>
      <c r="F213" s="235" t="s">
        <v>546</v>
      </c>
      <c r="G213" s="39"/>
      <c r="H213" s="39"/>
      <c r="I213" s="220"/>
      <c r="J213" s="39"/>
      <c r="K213" s="39"/>
      <c r="L213" s="43"/>
      <c r="M213" s="221"/>
      <c r="N213" s="22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192</v>
      </c>
      <c r="AU213" s="16" t="s">
        <v>79</v>
      </c>
    </row>
    <row r="214" s="2" customFormat="1" ht="24.15" customHeight="1">
      <c r="A214" s="37"/>
      <c r="B214" s="38"/>
      <c r="C214" s="204" t="s">
        <v>547</v>
      </c>
      <c r="D214" s="204" t="s">
        <v>125</v>
      </c>
      <c r="E214" s="205" t="s">
        <v>548</v>
      </c>
      <c r="F214" s="206" t="s">
        <v>549</v>
      </c>
      <c r="G214" s="207" t="s">
        <v>185</v>
      </c>
      <c r="H214" s="208">
        <v>18</v>
      </c>
      <c r="I214" s="209"/>
      <c r="J214" s="210">
        <f>ROUND(I214*H214,2)</f>
        <v>0</v>
      </c>
      <c r="K214" s="211"/>
      <c r="L214" s="43"/>
      <c r="M214" s="212" t="s">
        <v>19</v>
      </c>
      <c r="N214" s="213" t="s">
        <v>40</v>
      </c>
      <c r="O214" s="83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129</v>
      </c>
      <c r="AT214" s="216" t="s">
        <v>125</v>
      </c>
      <c r="AU214" s="216" t="s">
        <v>79</v>
      </c>
      <c r="AY214" s="16" t="s">
        <v>122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77</v>
      </c>
      <c r="BK214" s="217">
        <f>ROUND(I214*H214,2)</f>
        <v>0</v>
      </c>
      <c r="BL214" s="16" t="s">
        <v>129</v>
      </c>
      <c r="BM214" s="216" t="s">
        <v>550</v>
      </c>
    </row>
    <row r="215" s="2" customFormat="1">
      <c r="A215" s="37"/>
      <c r="B215" s="38"/>
      <c r="C215" s="39"/>
      <c r="D215" s="218" t="s">
        <v>131</v>
      </c>
      <c r="E215" s="39"/>
      <c r="F215" s="219" t="s">
        <v>551</v>
      </c>
      <c r="G215" s="39"/>
      <c r="H215" s="39"/>
      <c r="I215" s="220"/>
      <c r="J215" s="39"/>
      <c r="K215" s="39"/>
      <c r="L215" s="43"/>
      <c r="M215" s="221"/>
      <c r="N215" s="222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131</v>
      </c>
      <c r="AU215" s="16" t="s">
        <v>79</v>
      </c>
    </row>
    <row r="216" s="2" customFormat="1" ht="16.5" customHeight="1">
      <c r="A216" s="37"/>
      <c r="B216" s="38"/>
      <c r="C216" s="223" t="s">
        <v>552</v>
      </c>
      <c r="D216" s="223" t="s">
        <v>138</v>
      </c>
      <c r="E216" s="224" t="s">
        <v>553</v>
      </c>
      <c r="F216" s="225" t="s">
        <v>554</v>
      </c>
      <c r="G216" s="226" t="s">
        <v>185</v>
      </c>
      <c r="H216" s="227">
        <v>20.699999999999999</v>
      </c>
      <c r="I216" s="228"/>
      <c r="J216" s="229">
        <f>ROUND(I216*H216,2)</f>
        <v>0</v>
      </c>
      <c r="K216" s="230"/>
      <c r="L216" s="231"/>
      <c r="M216" s="232" t="s">
        <v>19</v>
      </c>
      <c r="N216" s="233" t="s">
        <v>40</v>
      </c>
      <c r="O216" s="83"/>
      <c r="P216" s="214">
        <f>O216*H216</f>
        <v>0</v>
      </c>
      <c r="Q216" s="214">
        <v>0.0011000000000000001</v>
      </c>
      <c r="R216" s="214">
        <f>Q216*H216</f>
        <v>0.022770000000000002</v>
      </c>
      <c r="S216" s="214">
        <v>0</v>
      </c>
      <c r="T216" s="21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6" t="s">
        <v>142</v>
      </c>
      <c r="AT216" s="216" t="s">
        <v>138</v>
      </c>
      <c r="AU216" s="216" t="s">
        <v>79</v>
      </c>
      <c r="AY216" s="16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6" t="s">
        <v>77</v>
      </c>
      <c r="BK216" s="217">
        <f>ROUND(I216*H216,2)</f>
        <v>0</v>
      </c>
      <c r="BL216" s="16" t="s">
        <v>129</v>
      </c>
      <c r="BM216" s="216" t="s">
        <v>555</v>
      </c>
    </row>
    <row r="217" s="2" customFormat="1">
      <c r="A217" s="37"/>
      <c r="B217" s="38"/>
      <c r="C217" s="39"/>
      <c r="D217" s="234" t="s">
        <v>192</v>
      </c>
      <c r="E217" s="39"/>
      <c r="F217" s="235" t="s">
        <v>556</v>
      </c>
      <c r="G217" s="39"/>
      <c r="H217" s="39"/>
      <c r="I217" s="220"/>
      <c r="J217" s="39"/>
      <c r="K217" s="39"/>
      <c r="L217" s="43"/>
      <c r="M217" s="221"/>
      <c r="N217" s="222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192</v>
      </c>
      <c r="AU217" s="16" t="s">
        <v>79</v>
      </c>
    </row>
    <row r="218" s="13" customFormat="1">
      <c r="A218" s="13"/>
      <c r="B218" s="241"/>
      <c r="C218" s="242"/>
      <c r="D218" s="234" t="s">
        <v>338</v>
      </c>
      <c r="E218" s="242"/>
      <c r="F218" s="243" t="s">
        <v>557</v>
      </c>
      <c r="G218" s="242"/>
      <c r="H218" s="244">
        <v>20.699999999999999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338</v>
      </c>
      <c r="AU218" s="250" t="s">
        <v>79</v>
      </c>
      <c r="AV218" s="13" t="s">
        <v>79</v>
      </c>
      <c r="AW218" s="13" t="s">
        <v>4</v>
      </c>
      <c r="AX218" s="13" t="s">
        <v>77</v>
      </c>
      <c r="AY218" s="250" t="s">
        <v>122</v>
      </c>
    </row>
    <row r="219" s="2" customFormat="1" ht="21.75" customHeight="1">
      <c r="A219" s="37"/>
      <c r="B219" s="38"/>
      <c r="C219" s="204" t="s">
        <v>558</v>
      </c>
      <c r="D219" s="204" t="s">
        <v>125</v>
      </c>
      <c r="E219" s="205" t="s">
        <v>559</v>
      </c>
      <c r="F219" s="206" t="s">
        <v>560</v>
      </c>
      <c r="G219" s="207" t="s">
        <v>128</v>
      </c>
      <c r="H219" s="208">
        <v>30</v>
      </c>
      <c r="I219" s="209"/>
      <c r="J219" s="210">
        <f>ROUND(I219*H219,2)</f>
        <v>0</v>
      </c>
      <c r="K219" s="211"/>
      <c r="L219" s="43"/>
      <c r="M219" s="212" t="s">
        <v>19</v>
      </c>
      <c r="N219" s="213" t="s">
        <v>40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129</v>
      </c>
      <c r="AT219" s="216" t="s">
        <v>125</v>
      </c>
      <c r="AU219" s="216" t="s">
        <v>79</v>
      </c>
      <c r="AY219" s="16" t="s">
        <v>122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77</v>
      </c>
      <c r="BK219" s="217">
        <f>ROUND(I219*H219,2)</f>
        <v>0</v>
      </c>
      <c r="BL219" s="16" t="s">
        <v>129</v>
      </c>
      <c r="BM219" s="216" t="s">
        <v>561</v>
      </c>
    </row>
    <row r="220" s="2" customFormat="1">
      <c r="A220" s="37"/>
      <c r="B220" s="38"/>
      <c r="C220" s="39"/>
      <c r="D220" s="218" t="s">
        <v>131</v>
      </c>
      <c r="E220" s="39"/>
      <c r="F220" s="219" t="s">
        <v>562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131</v>
      </c>
      <c r="AU220" s="16" t="s">
        <v>79</v>
      </c>
    </row>
    <row r="221" s="2" customFormat="1" ht="21.75" customHeight="1">
      <c r="A221" s="37"/>
      <c r="B221" s="38"/>
      <c r="C221" s="204" t="s">
        <v>563</v>
      </c>
      <c r="D221" s="204" t="s">
        <v>125</v>
      </c>
      <c r="E221" s="205" t="s">
        <v>564</v>
      </c>
      <c r="F221" s="206" t="s">
        <v>565</v>
      </c>
      <c r="G221" s="207" t="s">
        <v>128</v>
      </c>
      <c r="H221" s="208">
        <v>30</v>
      </c>
      <c r="I221" s="209"/>
      <c r="J221" s="210">
        <f>ROUND(I221*H221,2)</f>
        <v>0</v>
      </c>
      <c r="K221" s="211"/>
      <c r="L221" s="43"/>
      <c r="M221" s="212" t="s">
        <v>19</v>
      </c>
      <c r="N221" s="213" t="s">
        <v>40</v>
      </c>
      <c r="O221" s="83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6" t="s">
        <v>129</v>
      </c>
      <c r="AT221" s="216" t="s">
        <v>125</v>
      </c>
      <c r="AU221" s="216" t="s">
        <v>79</v>
      </c>
      <c r="AY221" s="16" t="s">
        <v>122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6" t="s">
        <v>77</v>
      </c>
      <c r="BK221" s="217">
        <f>ROUND(I221*H221,2)</f>
        <v>0</v>
      </c>
      <c r="BL221" s="16" t="s">
        <v>129</v>
      </c>
      <c r="BM221" s="216" t="s">
        <v>566</v>
      </c>
    </row>
    <row r="222" s="2" customFormat="1">
      <c r="A222" s="37"/>
      <c r="B222" s="38"/>
      <c r="C222" s="39"/>
      <c r="D222" s="218" t="s">
        <v>131</v>
      </c>
      <c r="E222" s="39"/>
      <c r="F222" s="219" t="s">
        <v>567</v>
      </c>
      <c r="G222" s="39"/>
      <c r="H222" s="39"/>
      <c r="I222" s="220"/>
      <c r="J222" s="39"/>
      <c r="K222" s="39"/>
      <c r="L222" s="43"/>
      <c r="M222" s="221"/>
      <c r="N222" s="222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131</v>
      </c>
      <c r="AU222" s="16" t="s">
        <v>79</v>
      </c>
    </row>
    <row r="223" s="2" customFormat="1" ht="21.75" customHeight="1">
      <c r="A223" s="37"/>
      <c r="B223" s="38"/>
      <c r="C223" s="204" t="s">
        <v>568</v>
      </c>
      <c r="D223" s="204" t="s">
        <v>125</v>
      </c>
      <c r="E223" s="205" t="s">
        <v>569</v>
      </c>
      <c r="F223" s="206" t="s">
        <v>570</v>
      </c>
      <c r="G223" s="207" t="s">
        <v>128</v>
      </c>
      <c r="H223" s="208">
        <v>8</v>
      </c>
      <c r="I223" s="209"/>
      <c r="J223" s="210">
        <f>ROUND(I223*H223,2)</f>
        <v>0</v>
      </c>
      <c r="K223" s="211"/>
      <c r="L223" s="43"/>
      <c r="M223" s="212" t="s">
        <v>19</v>
      </c>
      <c r="N223" s="213" t="s">
        <v>40</v>
      </c>
      <c r="O223" s="8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129</v>
      </c>
      <c r="AT223" s="216" t="s">
        <v>125</v>
      </c>
      <c r="AU223" s="216" t="s">
        <v>79</v>
      </c>
      <c r="AY223" s="16" t="s">
        <v>122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77</v>
      </c>
      <c r="BK223" s="217">
        <f>ROUND(I223*H223,2)</f>
        <v>0</v>
      </c>
      <c r="BL223" s="16" t="s">
        <v>129</v>
      </c>
      <c r="BM223" s="216" t="s">
        <v>571</v>
      </c>
    </row>
    <row r="224" s="2" customFormat="1">
      <c r="A224" s="37"/>
      <c r="B224" s="38"/>
      <c r="C224" s="39"/>
      <c r="D224" s="218" t="s">
        <v>131</v>
      </c>
      <c r="E224" s="39"/>
      <c r="F224" s="219" t="s">
        <v>572</v>
      </c>
      <c r="G224" s="39"/>
      <c r="H224" s="39"/>
      <c r="I224" s="220"/>
      <c r="J224" s="39"/>
      <c r="K224" s="39"/>
      <c r="L224" s="43"/>
      <c r="M224" s="221"/>
      <c r="N224" s="22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131</v>
      </c>
      <c r="AU224" s="16" t="s">
        <v>79</v>
      </c>
    </row>
    <row r="225" s="2" customFormat="1" ht="21.75" customHeight="1">
      <c r="A225" s="37"/>
      <c r="B225" s="38"/>
      <c r="C225" s="204" t="s">
        <v>573</v>
      </c>
      <c r="D225" s="204" t="s">
        <v>125</v>
      </c>
      <c r="E225" s="205" t="s">
        <v>574</v>
      </c>
      <c r="F225" s="206" t="s">
        <v>575</v>
      </c>
      <c r="G225" s="207" t="s">
        <v>128</v>
      </c>
      <c r="H225" s="208">
        <v>10</v>
      </c>
      <c r="I225" s="209"/>
      <c r="J225" s="210">
        <f>ROUND(I225*H225,2)</f>
        <v>0</v>
      </c>
      <c r="K225" s="211"/>
      <c r="L225" s="43"/>
      <c r="M225" s="212" t="s">
        <v>19</v>
      </c>
      <c r="N225" s="213" t="s">
        <v>40</v>
      </c>
      <c r="O225" s="83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6" t="s">
        <v>129</v>
      </c>
      <c r="AT225" s="216" t="s">
        <v>125</v>
      </c>
      <c r="AU225" s="216" t="s">
        <v>79</v>
      </c>
      <c r="AY225" s="16" t="s">
        <v>122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6" t="s">
        <v>77</v>
      </c>
      <c r="BK225" s="217">
        <f>ROUND(I225*H225,2)</f>
        <v>0</v>
      </c>
      <c r="BL225" s="16" t="s">
        <v>129</v>
      </c>
      <c r="BM225" s="216" t="s">
        <v>576</v>
      </c>
    </row>
    <row r="226" s="2" customFormat="1">
      <c r="A226" s="37"/>
      <c r="B226" s="38"/>
      <c r="C226" s="39"/>
      <c r="D226" s="218" t="s">
        <v>131</v>
      </c>
      <c r="E226" s="39"/>
      <c r="F226" s="219" t="s">
        <v>577</v>
      </c>
      <c r="G226" s="39"/>
      <c r="H226" s="39"/>
      <c r="I226" s="220"/>
      <c r="J226" s="39"/>
      <c r="K226" s="39"/>
      <c r="L226" s="43"/>
      <c r="M226" s="221"/>
      <c r="N226" s="22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131</v>
      </c>
      <c r="AU226" s="16" t="s">
        <v>79</v>
      </c>
    </row>
    <row r="227" s="2" customFormat="1" ht="21.75" customHeight="1">
      <c r="A227" s="37"/>
      <c r="B227" s="38"/>
      <c r="C227" s="204" t="s">
        <v>578</v>
      </c>
      <c r="D227" s="204" t="s">
        <v>125</v>
      </c>
      <c r="E227" s="205" t="s">
        <v>579</v>
      </c>
      <c r="F227" s="206" t="s">
        <v>580</v>
      </c>
      <c r="G227" s="207" t="s">
        <v>128</v>
      </c>
      <c r="H227" s="208">
        <v>1</v>
      </c>
      <c r="I227" s="209"/>
      <c r="J227" s="210">
        <f>ROUND(I227*H227,2)</f>
        <v>0</v>
      </c>
      <c r="K227" s="211"/>
      <c r="L227" s="43"/>
      <c r="M227" s="212" t="s">
        <v>19</v>
      </c>
      <c r="N227" s="213" t="s">
        <v>40</v>
      </c>
      <c r="O227" s="8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6" t="s">
        <v>129</v>
      </c>
      <c r="AT227" s="216" t="s">
        <v>125</v>
      </c>
      <c r="AU227" s="216" t="s">
        <v>79</v>
      </c>
      <c r="AY227" s="16" t="s">
        <v>122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6" t="s">
        <v>77</v>
      </c>
      <c r="BK227" s="217">
        <f>ROUND(I227*H227,2)</f>
        <v>0</v>
      </c>
      <c r="BL227" s="16" t="s">
        <v>129</v>
      </c>
      <c r="BM227" s="216" t="s">
        <v>581</v>
      </c>
    </row>
    <row r="228" s="2" customFormat="1">
      <c r="A228" s="37"/>
      <c r="B228" s="38"/>
      <c r="C228" s="39"/>
      <c r="D228" s="218" t="s">
        <v>131</v>
      </c>
      <c r="E228" s="39"/>
      <c r="F228" s="219" t="s">
        <v>582</v>
      </c>
      <c r="G228" s="39"/>
      <c r="H228" s="39"/>
      <c r="I228" s="220"/>
      <c r="J228" s="39"/>
      <c r="K228" s="39"/>
      <c r="L228" s="43"/>
      <c r="M228" s="221"/>
      <c r="N228" s="222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79</v>
      </c>
    </row>
    <row r="229" s="2" customFormat="1" ht="16.5" customHeight="1">
      <c r="A229" s="37"/>
      <c r="B229" s="38"/>
      <c r="C229" s="223" t="s">
        <v>583</v>
      </c>
      <c r="D229" s="223" t="s">
        <v>138</v>
      </c>
      <c r="E229" s="224" t="s">
        <v>584</v>
      </c>
      <c r="F229" s="225" t="s">
        <v>585</v>
      </c>
      <c r="G229" s="226" t="s">
        <v>128</v>
      </c>
      <c r="H229" s="227">
        <v>1</v>
      </c>
      <c r="I229" s="228"/>
      <c r="J229" s="229">
        <f>ROUND(I229*H229,2)</f>
        <v>0</v>
      </c>
      <c r="K229" s="230"/>
      <c r="L229" s="231"/>
      <c r="M229" s="232" t="s">
        <v>19</v>
      </c>
      <c r="N229" s="233" t="s">
        <v>40</v>
      </c>
      <c r="O229" s="83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6" t="s">
        <v>142</v>
      </c>
      <c r="AT229" s="216" t="s">
        <v>138</v>
      </c>
      <c r="AU229" s="216" t="s">
        <v>79</v>
      </c>
      <c r="AY229" s="16" t="s">
        <v>122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6" t="s">
        <v>77</v>
      </c>
      <c r="BK229" s="217">
        <f>ROUND(I229*H229,2)</f>
        <v>0</v>
      </c>
      <c r="BL229" s="16" t="s">
        <v>129</v>
      </c>
      <c r="BM229" s="216" t="s">
        <v>586</v>
      </c>
    </row>
    <row r="230" s="2" customFormat="1">
      <c r="A230" s="37"/>
      <c r="B230" s="38"/>
      <c r="C230" s="39"/>
      <c r="D230" s="234" t="s">
        <v>192</v>
      </c>
      <c r="E230" s="39"/>
      <c r="F230" s="235" t="s">
        <v>587</v>
      </c>
      <c r="G230" s="39"/>
      <c r="H230" s="39"/>
      <c r="I230" s="220"/>
      <c r="J230" s="39"/>
      <c r="K230" s="39"/>
      <c r="L230" s="43"/>
      <c r="M230" s="221"/>
      <c r="N230" s="222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192</v>
      </c>
      <c r="AU230" s="16" t="s">
        <v>79</v>
      </c>
    </row>
    <row r="231" s="2" customFormat="1" ht="21.75" customHeight="1">
      <c r="A231" s="37"/>
      <c r="B231" s="38"/>
      <c r="C231" s="204" t="s">
        <v>588</v>
      </c>
      <c r="D231" s="204" t="s">
        <v>125</v>
      </c>
      <c r="E231" s="205" t="s">
        <v>589</v>
      </c>
      <c r="F231" s="206" t="s">
        <v>590</v>
      </c>
      <c r="G231" s="207" t="s">
        <v>128</v>
      </c>
      <c r="H231" s="208">
        <v>1</v>
      </c>
      <c r="I231" s="209"/>
      <c r="J231" s="210">
        <f>ROUND(I231*H231,2)</f>
        <v>0</v>
      </c>
      <c r="K231" s="211"/>
      <c r="L231" s="43"/>
      <c r="M231" s="212" t="s">
        <v>19</v>
      </c>
      <c r="N231" s="213" t="s">
        <v>40</v>
      </c>
      <c r="O231" s="8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6" t="s">
        <v>129</v>
      </c>
      <c r="AT231" s="216" t="s">
        <v>125</v>
      </c>
      <c r="AU231" s="216" t="s">
        <v>79</v>
      </c>
      <c r="AY231" s="16" t="s">
        <v>122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6" t="s">
        <v>77</v>
      </c>
      <c r="BK231" s="217">
        <f>ROUND(I231*H231,2)</f>
        <v>0</v>
      </c>
      <c r="BL231" s="16" t="s">
        <v>129</v>
      </c>
      <c r="BM231" s="216" t="s">
        <v>591</v>
      </c>
    </row>
    <row r="232" s="2" customFormat="1">
      <c r="A232" s="37"/>
      <c r="B232" s="38"/>
      <c r="C232" s="39"/>
      <c r="D232" s="218" t="s">
        <v>131</v>
      </c>
      <c r="E232" s="39"/>
      <c r="F232" s="219" t="s">
        <v>592</v>
      </c>
      <c r="G232" s="39"/>
      <c r="H232" s="39"/>
      <c r="I232" s="220"/>
      <c r="J232" s="39"/>
      <c r="K232" s="39"/>
      <c r="L232" s="43"/>
      <c r="M232" s="221"/>
      <c r="N232" s="222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131</v>
      </c>
      <c r="AU232" s="16" t="s">
        <v>79</v>
      </c>
    </row>
    <row r="233" s="2" customFormat="1" ht="16.5" customHeight="1">
      <c r="A233" s="37"/>
      <c r="B233" s="38"/>
      <c r="C233" s="223" t="s">
        <v>593</v>
      </c>
      <c r="D233" s="223" t="s">
        <v>138</v>
      </c>
      <c r="E233" s="224" t="s">
        <v>594</v>
      </c>
      <c r="F233" s="225" t="s">
        <v>595</v>
      </c>
      <c r="G233" s="226" t="s">
        <v>128</v>
      </c>
      <c r="H233" s="227">
        <v>1</v>
      </c>
      <c r="I233" s="228"/>
      <c r="J233" s="229">
        <f>ROUND(I233*H233,2)</f>
        <v>0</v>
      </c>
      <c r="K233" s="230"/>
      <c r="L233" s="231"/>
      <c r="M233" s="232" t="s">
        <v>19</v>
      </c>
      <c r="N233" s="233" t="s">
        <v>40</v>
      </c>
      <c r="O233" s="83"/>
      <c r="P233" s="214">
        <f>O233*H233</f>
        <v>0</v>
      </c>
      <c r="Q233" s="214">
        <v>0.00010000000000000001</v>
      </c>
      <c r="R233" s="214">
        <f>Q233*H233</f>
        <v>0.00010000000000000001</v>
      </c>
      <c r="S233" s="214">
        <v>0</v>
      </c>
      <c r="T233" s="21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6" t="s">
        <v>142</v>
      </c>
      <c r="AT233" s="216" t="s">
        <v>138</v>
      </c>
      <c r="AU233" s="216" t="s">
        <v>79</v>
      </c>
      <c r="AY233" s="16" t="s">
        <v>122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6" t="s">
        <v>77</v>
      </c>
      <c r="BK233" s="217">
        <f>ROUND(I233*H233,2)</f>
        <v>0</v>
      </c>
      <c r="BL233" s="16" t="s">
        <v>129</v>
      </c>
      <c r="BM233" s="216" t="s">
        <v>596</v>
      </c>
    </row>
    <row r="234" s="2" customFormat="1" ht="24.15" customHeight="1">
      <c r="A234" s="37"/>
      <c r="B234" s="38"/>
      <c r="C234" s="204" t="s">
        <v>597</v>
      </c>
      <c r="D234" s="204" t="s">
        <v>125</v>
      </c>
      <c r="E234" s="205" t="s">
        <v>183</v>
      </c>
      <c r="F234" s="206" t="s">
        <v>184</v>
      </c>
      <c r="G234" s="207" t="s">
        <v>185</v>
      </c>
      <c r="H234" s="208">
        <v>300</v>
      </c>
      <c r="I234" s="209"/>
      <c r="J234" s="210">
        <f>ROUND(I234*H234,2)</f>
        <v>0</v>
      </c>
      <c r="K234" s="211"/>
      <c r="L234" s="43"/>
      <c r="M234" s="212" t="s">
        <v>19</v>
      </c>
      <c r="N234" s="213" t="s">
        <v>40</v>
      </c>
      <c r="O234" s="83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6" t="s">
        <v>129</v>
      </c>
      <c r="AT234" s="216" t="s">
        <v>125</v>
      </c>
      <c r="AU234" s="216" t="s">
        <v>79</v>
      </c>
      <c r="AY234" s="16" t="s">
        <v>122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6" t="s">
        <v>77</v>
      </c>
      <c r="BK234" s="217">
        <f>ROUND(I234*H234,2)</f>
        <v>0</v>
      </c>
      <c r="BL234" s="16" t="s">
        <v>129</v>
      </c>
      <c r="BM234" s="216" t="s">
        <v>598</v>
      </c>
    </row>
    <row r="235" s="2" customFormat="1">
      <c r="A235" s="37"/>
      <c r="B235" s="38"/>
      <c r="C235" s="39"/>
      <c r="D235" s="218" t="s">
        <v>131</v>
      </c>
      <c r="E235" s="39"/>
      <c r="F235" s="219" t="s">
        <v>187</v>
      </c>
      <c r="G235" s="39"/>
      <c r="H235" s="39"/>
      <c r="I235" s="220"/>
      <c r="J235" s="39"/>
      <c r="K235" s="39"/>
      <c r="L235" s="43"/>
      <c r="M235" s="221"/>
      <c r="N235" s="22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79</v>
      </c>
    </row>
    <row r="236" s="2" customFormat="1" ht="16.5" customHeight="1">
      <c r="A236" s="37"/>
      <c r="B236" s="38"/>
      <c r="C236" s="223" t="s">
        <v>599</v>
      </c>
      <c r="D236" s="223" t="s">
        <v>138</v>
      </c>
      <c r="E236" s="224" t="s">
        <v>600</v>
      </c>
      <c r="F236" s="225" t="s">
        <v>601</v>
      </c>
      <c r="G236" s="226" t="s">
        <v>185</v>
      </c>
      <c r="H236" s="227">
        <v>315</v>
      </c>
      <c r="I236" s="228"/>
      <c r="J236" s="229">
        <f>ROUND(I236*H236,2)</f>
        <v>0</v>
      </c>
      <c r="K236" s="230"/>
      <c r="L236" s="231"/>
      <c r="M236" s="232" t="s">
        <v>19</v>
      </c>
      <c r="N236" s="233" t="s">
        <v>40</v>
      </c>
      <c r="O236" s="83"/>
      <c r="P236" s="214">
        <f>O236*H236</f>
        <v>0</v>
      </c>
      <c r="Q236" s="214">
        <v>0.00010000000000000001</v>
      </c>
      <c r="R236" s="214">
        <f>Q236*H236</f>
        <v>0.0315</v>
      </c>
      <c r="S236" s="214">
        <v>0</v>
      </c>
      <c r="T236" s="21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6" t="s">
        <v>142</v>
      </c>
      <c r="AT236" s="216" t="s">
        <v>138</v>
      </c>
      <c r="AU236" s="216" t="s">
        <v>79</v>
      </c>
      <c r="AY236" s="16" t="s">
        <v>122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6" t="s">
        <v>77</v>
      </c>
      <c r="BK236" s="217">
        <f>ROUND(I236*H236,2)</f>
        <v>0</v>
      </c>
      <c r="BL236" s="16" t="s">
        <v>129</v>
      </c>
      <c r="BM236" s="216" t="s">
        <v>602</v>
      </c>
    </row>
    <row r="237" s="13" customFormat="1">
      <c r="A237" s="13"/>
      <c r="B237" s="241"/>
      <c r="C237" s="242"/>
      <c r="D237" s="234" t="s">
        <v>338</v>
      </c>
      <c r="E237" s="242"/>
      <c r="F237" s="243" t="s">
        <v>603</v>
      </c>
      <c r="G237" s="242"/>
      <c r="H237" s="244">
        <v>315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338</v>
      </c>
      <c r="AU237" s="250" t="s">
        <v>79</v>
      </c>
      <c r="AV237" s="13" t="s">
        <v>79</v>
      </c>
      <c r="AW237" s="13" t="s">
        <v>4</v>
      </c>
      <c r="AX237" s="13" t="s">
        <v>77</v>
      </c>
      <c r="AY237" s="250" t="s">
        <v>122</v>
      </c>
    </row>
    <row r="238" s="2" customFormat="1" ht="21.75" customHeight="1">
      <c r="A238" s="37"/>
      <c r="B238" s="38"/>
      <c r="C238" s="204" t="s">
        <v>604</v>
      </c>
      <c r="D238" s="204" t="s">
        <v>125</v>
      </c>
      <c r="E238" s="205" t="s">
        <v>605</v>
      </c>
      <c r="F238" s="206" t="s">
        <v>606</v>
      </c>
      <c r="G238" s="207" t="s">
        <v>185</v>
      </c>
      <c r="H238" s="208">
        <v>12</v>
      </c>
      <c r="I238" s="209"/>
      <c r="J238" s="210">
        <f>ROUND(I238*H238,2)</f>
        <v>0</v>
      </c>
      <c r="K238" s="211"/>
      <c r="L238" s="43"/>
      <c r="M238" s="212" t="s">
        <v>19</v>
      </c>
      <c r="N238" s="213" t="s">
        <v>40</v>
      </c>
      <c r="O238" s="83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129</v>
      </c>
      <c r="AT238" s="216" t="s">
        <v>125</v>
      </c>
      <c r="AU238" s="216" t="s">
        <v>79</v>
      </c>
      <c r="AY238" s="16" t="s">
        <v>122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77</v>
      </c>
      <c r="BK238" s="217">
        <f>ROUND(I238*H238,2)</f>
        <v>0</v>
      </c>
      <c r="BL238" s="16" t="s">
        <v>129</v>
      </c>
      <c r="BM238" s="216" t="s">
        <v>607</v>
      </c>
    </row>
    <row r="239" s="2" customFormat="1">
      <c r="A239" s="37"/>
      <c r="B239" s="38"/>
      <c r="C239" s="39"/>
      <c r="D239" s="218" t="s">
        <v>131</v>
      </c>
      <c r="E239" s="39"/>
      <c r="F239" s="219" t="s">
        <v>608</v>
      </c>
      <c r="G239" s="39"/>
      <c r="H239" s="39"/>
      <c r="I239" s="220"/>
      <c r="J239" s="39"/>
      <c r="K239" s="39"/>
      <c r="L239" s="43"/>
      <c r="M239" s="221"/>
      <c r="N239" s="222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131</v>
      </c>
      <c r="AU239" s="16" t="s">
        <v>79</v>
      </c>
    </row>
    <row r="240" s="2" customFormat="1" ht="16.5" customHeight="1">
      <c r="A240" s="37"/>
      <c r="B240" s="38"/>
      <c r="C240" s="223" t="s">
        <v>609</v>
      </c>
      <c r="D240" s="223" t="s">
        <v>138</v>
      </c>
      <c r="E240" s="224" t="s">
        <v>610</v>
      </c>
      <c r="F240" s="225" t="s">
        <v>611</v>
      </c>
      <c r="G240" s="226" t="s">
        <v>185</v>
      </c>
      <c r="H240" s="227">
        <v>12</v>
      </c>
      <c r="I240" s="228"/>
      <c r="J240" s="229">
        <f>ROUND(I240*H240,2)</f>
        <v>0</v>
      </c>
      <c r="K240" s="230"/>
      <c r="L240" s="231"/>
      <c r="M240" s="232" t="s">
        <v>19</v>
      </c>
      <c r="N240" s="233" t="s">
        <v>40</v>
      </c>
      <c r="O240" s="8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6" t="s">
        <v>142</v>
      </c>
      <c r="AT240" s="216" t="s">
        <v>138</v>
      </c>
      <c r="AU240" s="216" t="s">
        <v>79</v>
      </c>
      <c r="AY240" s="16" t="s">
        <v>122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6" t="s">
        <v>77</v>
      </c>
      <c r="BK240" s="217">
        <f>ROUND(I240*H240,2)</f>
        <v>0</v>
      </c>
      <c r="BL240" s="16" t="s">
        <v>129</v>
      </c>
      <c r="BM240" s="216" t="s">
        <v>612</v>
      </c>
    </row>
    <row r="241" s="2" customFormat="1">
      <c r="A241" s="37"/>
      <c r="B241" s="38"/>
      <c r="C241" s="39"/>
      <c r="D241" s="234" t="s">
        <v>192</v>
      </c>
      <c r="E241" s="39"/>
      <c r="F241" s="235" t="s">
        <v>613</v>
      </c>
      <c r="G241" s="39"/>
      <c r="H241" s="39"/>
      <c r="I241" s="220"/>
      <c r="J241" s="39"/>
      <c r="K241" s="39"/>
      <c r="L241" s="43"/>
      <c r="M241" s="221"/>
      <c r="N241" s="222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192</v>
      </c>
      <c r="AU241" s="16" t="s">
        <v>79</v>
      </c>
    </row>
    <row r="242" s="2" customFormat="1" ht="16.5" customHeight="1">
      <c r="A242" s="37"/>
      <c r="B242" s="38"/>
      <c r="C242" s="223" t="s">
        <v>614</v>
      </c>
      <c r="D242" s="223" t="s">
        <v>138</v>
      </c>
      <c r="E242" s="224" t="s">
        <v>615</v>
      </c>
      <c r="F242" s="225" t="s">
        <v>616</v>
      </c>
      <c r="G242" s="226" t="s">
        <v>128</v>
      </c>
      <c r="H242" s="227">
        <v>12</v>
      </c>
      <c r="I242" s="228"/>
      <c r="J242" s="229">
        <f>ROUND(I242*H242,2)</f>
        <v>0</v>
      </c>
      <c r="K242" s="230"/>
      <c r="L242" s="231"/>
      <c r="M242" s="232" t="s">
        <v>19</v>
      </c>
      <c r="N242" s="233" t="s">
        <v>40</v>
      </c>
      <c r="O242" s="83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6" t="s">
        <v>142</v>
      </c>
      <c r="AT242" s="216" t="s">
        <v>138</v>
      </c>
      <c r="AU242" s="216" t="s">
        <v>79</v>
      </c>
      <c r="AY242" s="16" t="s">
        <v>122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6" t="s">
        <v>77</v>
      </c>
      <c r="BK242" s="217">
        <f>ROUND(I242*H242,2)</f>
        <v>0</v>
      </c>
      <c r="BL242" s="16" t="s">
        <v>129</v>
      </c>
      <c r="BM242" s="216" t="s">
        <v>617</v>
      </c>
    </row>
    <row r="243" s="2" customFormat="1">
      <c r="A243" s="37"/>
      <c r="B243" s="38"/>
      <c r="C243" s="39"/>
      <c r="D243" s="234" t="s">
        <v>192</v>
      </c>
      <c r="E243" s="39"/>
      <c r="F243" s="235" t="s">
        <v>618</v>
      </c>
      <c r="G243" s="39"/>
      <c r="H243" s="39"/>
      <c r="I243" s="220"/>
      <c r="J243" s="39"/>
      <c r="K243" s="39"/>
      <c r="L243" s="43"/>
      <c r="M243" s="221"/>
      <c r="N243" s="222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192</v>
      </c>
      <c r="AU243" s="16" t="s">
        <v>79</v>
      </c>
    </row>
    <row r="244" s="2" customFormat="1" ht="16.5" customHeight="1">
      <c r="A244" s="37"/>
      <c r="B244" s="38"/>
      <c r="C244" s="223" t="s">
        <v>619</v>
      </c>
      <c r="D244" s="223" t="s">
        <v>138</v>
      </c>
      <c r="E244" s="224" t="s">
        <v>620</v>
      </c>
      <c r="F244" s="225" t="s">
        <v>621</v>
      </c>
      <c r="G244" s="226" t="s">
        <v>128</v>
      </c>
      <c r="H244" s="227">
        <v>12</v>
      </c>
      <c r="I244" s="228"/>
      <c r="J244" s="229">
        <f>ROUND(I244*H244,2)</f>
        <v>0</v>
      </c>
      <c r="K244" s="230"/>
      <c r="L244" s="231"/>
      <c r="M244" s="232" t="s">
        <v>19</v>
      </c>
      <c r="N244" s="233" t="s">
        <v>40</v>
      </c>
      <c r="O244" s="83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6" t="s">
        <v>142</v>
      </c>
      <c r="AT244" s="216" t="s">
        <v>138</v>
      </c>
      <c r="AU244" s="216" t="s">
        <v>79</v>
      </c>
      <c r="AY244" s="16" t="s">
        <v>122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6" t="s">
        <v>77</v>
      </c>
      <c r="BK244" s="217">
        <f>ROUND(I244*H244,2)</f>
        <v>0</v>
      </c>
      <c r="BL244" s="16" t="s">
        <v>129</v>
      </c>
      <c r="BM244" s="216" t="s">
        <v>622</v>
      </c>
    </row>
    <row r="245" s="2" customFormat="1">
      <c r="A245" s="37"/>
      <c r="B245" s="38"/>
      <c r="C245" s="39"/>
      <c r="D245" s="234" t="s">
        <v>192</v>
      </c>
      <c r="E245" s="39"/>
      <c r="F245" s="235" t="s">
        <v>623</v>
      </c>
      <c r="G245" s="39"/>
      <c r="H245" s="39"/>
      <c r="I245" s="220"/>
      <c r="J245" s="39"/>
      <c r="K245" s="39"/>
      <c r="L245" s="43"/>
      <c r="M245" s="221"/>
      <c r="N245" s="222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192</v>
      </c>
      <c r="AU245" s="16" t="s">
        <v>79</v>
      </c>
    </row>
    <row r="246" s="2" customFormat="1" ht="16.5" customHeight="1">
      <c r="A246" s="37"/>
      <c r="B246" s="38"/>
      <c r="C246" s="223" t="s">
        <v>624</v>
      </c>
      <c r="D246" s="223" t="s">
        <v>138</v>
      </c>
      <c r="E246" s="224" t="s">
        <v>426</v>
      </c>
      <c r="F246" s="225" t="s">
        <v>427</v>
      </c>
      <c r="G246" s="226" t="s">
        <v>128</v>
      </c>
      <c r="H246" s="227">
        <v>12</v>
      </c>
      <c r="I246" s="228"/>
      <c r="J246" s="229">
        <f>ROUND(I246*H246,2)</f>
        <v>0</v>
      </c>
      <c r="K246" s="230"/>
      <c r="L246" s="231"/>
      <c r="M246" s="232" t="s">
        <v>19</v>
      </c>
      <c r="N246" s="233" t="s">
        <v>40</v>
      </c>
      <c r="O246" s="83"/>
      <c r="P246" s="214">
        <f>O246*H246</f>
        <v>0</v>
      </c>
      <c r="Q246" s="214">
        <v>0.00012999999999999999</v>
      </c>
      <c r="R246" s="214">
        <f>Q246*H246</f>
        <v>0.0015599999999999998</v>
      </c>
      <c r="S246" s="214">
        <v>0</v>
      </c>
      <c r="T246" s="21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6" t="s">
        <v>142</v>
      </c>
      <c r="AT246" s="216" t="s">
        <v>138</v>
      </c>
      <c r="AU246" s="216" t="s">
        <v>79</v>
      </c>
      <c r="AY246" s="16" t="s">
        <v>122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6" t="s">
        <v>77</v>
      </c>
      <c r="BK246" s="217">
        <f>ROUND(I246*H246,2)</f>
        <v>0</v>
      </c>
      <c r="BL246" s="16" t="s">
        <v>129</v>
      </c>
      <c r="BM246" s="216" t="s">
        <v>625</v>
      </c>
    </row>
    <row r="247" s="2" customFormat="1" ht="24.15" customHeight="1">
      <c r="A247" s="37"/>
      <c r="B247" s="38"/>
      <c r="C247" s="204" t="s">
        <v>626</v>
      </c>
      <c r="D247" s="204" t="s">
        <v>125</v>
      </c>
      <c r="E247" s="205" t="s">
        <v>627</v>
      </c>
      <c r="F247" s="206" t="s">
        <v>628</v>
      </c>
      <c r="G247" s="207" t="s">
        <v>629</v>
      </c>
      <c r="H247" s="208">
        <v>250</v>
      </c>
      <c r="I247" s="209"/>
      <c r="J247" s="210">
        <f>ROUND(I247*H247,2)</f>
        <v>0</v>
      </c>
      <c r="K247" s="211"/>
      <c r="L247" s="43"/>
      <c r="M247" s="212" t="s">
        <v>19</v>
      </c>
      <c r="N247" s="213" t="s">
        <v>40</v>
      </c>
      <c r="O247" s="8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6" t="s">
        <v>129</v>
      </c>
      <c r="AT247" s="216" t="s">
        <v>125</v>
      </c>
      <c r="AU247" s="216" t="s">
        <v>79</v>
      </c>
      <c r="AY247" s="16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6" t="s">
        <v>77</v>
      </c>
      <c r="BK247" s="217">
        <f>ROUND(I247*H247,2)</f>
        <v>0</v>
      </c>
      <c r="BL247" s="16" t="s">
        <v>129</v>
      </c>
      <c r="BM247" s="216" t="s">
        <v>630</v>
      </c>
    </row>
    <row r="248" s="2" customFormat="1">
      <c r="A248" s="37"/>
      <c r="B248" s="38"/>
      <c r="C248" s="39"/>
      <c r="D248" s="218" t="s">
        <v>131</v>
      </c>
      <c r="E248" s="39"/>
      <c r="F248" s="219" t="s">
        <v>631</v>
      </c>
      <c r="G248" s="39"/>
      <c r="H248" s="39"/>
      <c r="I248" s="220"/>
      <c r="J248" s="39"/>
      <c r="K248" s="39"/>
      <c r="L248" s="43"/>
      <c r="M248" s="221"/>
      <c r="N248" s="222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131</v>
      </c>
      <c r="AU248" s="16" t="s">
        <v>79</v>
      </c>
    </row>
    <row r="249" s="2" customFormat="1" ht="16.5" customHeight="1">
      <c r="A249" s="37"/>
      <c r="B249" s="38"/>
      <c r="C249" s="223" t="s">
        <v>632</v>
      </c>
      <c r="D249" s="223" t="s">
        <v>138</v>
      </c>
      <c r="E249" s="224" t="s">
        <v>633</v>
      </c>
      <c r="F249" s="225" t="s">
        <v>634</v>
      </c>
      <c r="G249" s="226" t="s">
        <v>128</v>
      </c>
      <c r="H249" s="227">
        <v>1</v>
      </c>
      <c r="I249" s="228"/>
      <c r="J249" s="229">
        <f>ROUND(I249*H249,2)</f>
        <v>0</v>
      </c>
      <c r="K249" s="230"/>
      <c r="L249" s="231"/>
      <c r="M249" s="232" t="s">
        <v>19</v>
      </c>
      <c r="N249" s="233" t="s">
        <v>40</v>
      </c>
      <c r="O249" s="83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6" t="s">
        <v>142</v>
      </c>
      <c r="AT249" s="216" t="s">
        <v>138</v>
      </c>
      <c r="AU249" s="216" t="s">
        <v>79</v>
      </c>
      <c r="AY249" s="16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6" t="s">
        <v>77</v>
      </c>
      <c r="BK249" s="217">
        <f>ROUND(I249*H249,2)</f>
        <v>0</v>
      </c>
      <c r="BL249" s="16" t="s">
        <v>129</v>
      </c>
      <c r="BM249" s="216" t="s">
        <v>635</v>
      </c>
    </row>
    <row r="250" s="2" customFormat="1" ht="16.5" customHeight="1">
      <c r="A250" s="37"/>
      <c r="B250" s="38"/>
      <c r="C250" s="223" t="s">
        <v>636</v>
      </c>
      <c r="D250" s="223" t="s">
        <v>138</v>
      </c>
      <c r="E250" s="224" t="s">
        <v>637</v>
      </c>
      <c r="F250" s="225" t="s">
        <v>638</v>
      </c>
      <c r="G250" s="226" t="s">
        <v>346</v>
      </c>
      <c r="H250" s="227">
        <v>1</v>
      </c>
      <c r="I250" s="228"/>
      <c r="J250" s="229">
        <f>ROUND(I250*H250,2)</f>
        <v>0</v>
      </c>
      <c r="K250" s="230"/>
      <c r="L250" s="231"/>
      <c r="M250" s="232" t="s">
        <v>19</v>
      </c>
      <c r="N250" s="233" t="s">
        <v>40</v>
      </c>
      <c r="O250" s="83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6" t="s">
        <v>142</v>
      </c>
      <c r="AT250" s="216" t="s">
        <v>138</v>
      </c>
      <c r="AU250" s="216" t="s">
        <v>79</v>
      </c>
      <c r="AY250" s="16" t="s">
        <v>122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6" t="s">
        <v>77</v>
      </c>
      <c r="BK250" s="217">
        <f>ROUND(I250*H250,2)</f>
        <v>0</v>
      </c>
      <c r="BL250" s="16" t="s">
        <v>129</v>
      </c>
      <c r="BM250" s="216" t="s">
        <v>639</v>
      </c>
    </row>
    <row r="251" s="2" customFormat="1" ht="16.5" customHeight="1">
      <c r="A251" s="37"/>
      <c r="B251" s="38"/>
      <c r="C251" s="204" t="s">
        <v>640</v>
      </c>
      <c r="D251" s="204" t="s">
        <v>125</v>
      </c>
      <c r="E251" s="205" t="s">
        <v>641</v>
      </c>
      <c r="F251" s="206" t="s">
        <v>642</v>
      </c>
      <c r="G251" s="207" t="s">
        <v>128</v>
      </c>
      <c r="H251" s="208">
        <v>1</v>
      </c>
      <c r="I251" s="209"/>
      <c r="J251" s="210">
        <f>ROUND(I251*H251,2)</f>
        <v>0</v>
      </c>
      <c r="K251" s="211"/>
      <c r="L251" s="43"/>
      <c r="M251" s="212" t="s">
        <v>19</v>
      </c>
      <c r="N251" s="213" t="s">
        <v>40</v>
      </c>
      <c r="O251" s="83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6" t="s">
        <v>129</v>
      </c>
      <c r="AT251" s="216" t="s">
        <v>125</v>
      </c>
      <c r="AU251" s="216" t="s">
        <v>79</v>
      </c>
      <c r="AY251" s="16" t="s">
        <v>122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6" t="s">
        <v>77</v>
      </c>
      <c r="BK251" s="217">
        <f>ROUND(I251*H251,2)</f>
        <v>0</v>
      </c>
      <c r="BL251" s="16" t="s">
        <v>129</v>
      </c>
      <c r="BM251" s="216" t="s">
        <v>643</v>
      </c>
    </row>
    <row r="252" s="2" customFormat="1">
      <c r="A252" s="37"/>
      <c r="B252" s="38"/>
      <c r="C252" s="39"/>
      <c r="D252" s="218" t="s">
        <v>131</v>
      </c>
      <c r="E252" s="39"/>
      <c r="F252" s="219" t="s">
        <v>644</v>
      </c>
      <c r="G252" s="39"/>
      <c r="H252" s="39"/>
      <c r="I252" s="220"/>
      <c r="J252" s="39"/>
      <c r="K252" s="39"/>
      <c r="L252" s="43"/>
      <c r="M252" s="221"/>
      <c r="N252" s="222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131</v>
      </c>
      <c r="AU252" s="16" t="s">
        <v>79</v>
      </c>
    </row>
    <row r="253" s="2" customFormat="1" ht="16.5" customHeight="1">
      <c r="A253" s="37"/>
      <c r="B253" s="38"/>
      <c r="C253" s="223" t="s">
        <v>645</v>
      </c>
      <c r="D253" s="223" t="s">
        <v>138</v>
      </c>
      <c r="E253" s="224" t="s">
        <v>646</v>
      </c>
      <c r="F253" s="225" t="s">
        <v>647</v>
      </c>
      <c r="G253" s="226" t="s">
        <v>128</v>
      </c>
      <c r="H253" s="227">
        <v>1</v>
      </c>
      <c r="I253" s="228"/>
      <c r="J253" s="229">
        <f>ROUND(I253*H253,2)</f>
        <v>0</v>
      </c>
      <c r="K253" s="230"/>
      <c r="L253" s="231"/>
      <c r="M253" s="232" t="s">
        <v>19</v>
      </c>
      <c r="N253" s="233" t="s">
        <v>40</v>
      </c>
      <c r="O253" s="83"/>
      <c r="P253" s="214">
        <f>O253*H253</f>
        <v>0</v>
      </c>
      <c r="Q253" s="214">
        <v>0.013599999999999999</v>
      </c>
      <c r="R253" s="214">
        <f>Q253*H253</f>
        <v>0.013599999999999999</v>
      </c>
      <c r="S253" s="214">
        <v>0</v>
      </c>
      <c r="T253" s="21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6" t="s">
        <v>142</v>
      </c>
      <c r="AT253" s="216" t="s">
        <v>138</v>
      </c>
      <c r="AU253" s="216" t="s">
        <v>79</v>
      </c>
      <c r="AY253" s="16" t="s">
        <v>122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6" t="s">
        <v>77</v>
      </c>
      <c r="BK253" s="217">
        <f>ROUND(I253*H253,2)</f>
        <v>0</v>
      </c>
      <c r="BL253" s="16" t="s">
        <v>129</v>
      </c>
      <c r="BM253" s="216" t="s">
        <v>648</v>
      </c>
    </row>
    <row r="254" s="2" customFormat="1" ht="16.5" customHeight="1">
      <c r="A254" s="37"/>
      <c r="B254" s="38"/>
      <c r="C254" s="204" t="s">
        <v>649</v>
      </c>
      <c r="D254" s="204" t="s">
        <v>125</v>
      </c>
      <c r="E254" s="205" t="s">
        <v>650</v>
      </c>
      <c r="F254" s="206" t="s">
        <v>651</v>
      </c>
      <c r="G254" s="207" t="s">
        <v>128</v>
      </c>
      <c r="H254" s="208">
        <v>1</v>
      </c>
      <c r="I254" s="209"/>
      <c r="J254" s="210">
        <f>ROUND(I254*H254,2)</f>
        <v>0</v>
      </c>
      <c r="K254" s="211"/>
      <c r="L254" s="43"/>
      <c r="M254" s="212" t="s">
        <v>19</v>
      </c>
      <c r="N254" s="213" t="s">
        <v>40</v>
      </c>
      <c r="O254" s="83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6" t="s">
        <v>129</v>
      </c>
      <c r="AT254" s="216" t="s">
        <v>125</v>
      </c>
      <c r="AU254" s="216" t="s">
        <v>79</v>
      </c>
      <c r="AY254" s="16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6" t="s">
        <v>77</v>
      </c>
      <c r="BK254" s="217">
        <f>ROUND(I254*H254,2)</f>
        <v>0</v>
      </c>
      <c r="BL254" s="16" t="s">
        <v>129</v>
      </c>
      <c r="BM254" s="216" t="s">
        <v>652</v>
      </c>
    </row>
    <row r="255" s="2" customFormat="1">
      <c r="A255" s="37"/>
      <c r="B255" s="38"/>
      <c r="C255" s="39"/>
      <c r="D255" s="218" t="s">
        <v>131</v>
      </c>
      <c r="E255" s="39"/>
      <c r="F255" s="219" t="s">
        <v>653</v>
      </c>
      <c r="G255" s="39"/>
      <c r="H255" s="39"/>
      <c r="I255" s="220"/>
      <c r="J255" s="39"/>
      <c r="K255" s="39"/>
      <c r="L255" s="43"/>
      <c r="M255" s="221"/>
      <c r="N255" s="222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131</v>
      </c>
      <c r="AU255" s="16" t="s">
        <v>79</v>
      </c>
    </row>
    <row r="256" s="2" customFormat="1" ht="16.5" customHeight="1">
      <c r="A256" s="37"/>
      <c r="B256" s="38"/>
      <c r="C256" s="223" t="s">
        <v>654</v>
      </c>
      <c r="D256" s="223" t="s">
        <v>138</v>
      </c>
      <c r="E256" s="224" t="s">
        <v>655</v>
      </c>
      <c r="F256" s="225" t="s">
        <v>656</v>
      </c>
      <c r="G256" s="226" t="s">
        <v>128</v>
      </c>
      <c r="H256" s="227">
        <v>1</v>
      </c>
      <c r="I256" s="228"/>
      <c r="J256" s="229">
        <f>ROUND(I256*H256,2)</f>
        <v>0</v>
      </c>
      <c r="K256" s="230"/>
      <c r="L256" s="231"/>
      <c r="M256" s="232" t="s">
        <v>19</v>
      </c>
      <c r="N256" s="233" t="s">
        <v>40</v>
      </c>
      <c r="O256" s="83"/>
      <c r="P256" s="214">
        <f>O256*H256</f>
        <v>0</v>
      </c>
      <c r="Q256" s="214">
        <v>0.0025500000000000002</v>
      </c>
      <c r="R256" s="214">
        <f>Q256*H256</f>
        <v>0.0025500000000000002</v>
      </c>
      <c r="S256" s="214">
        <v>0</v>
      </c>
      <c r="T256" s="21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6" t="s">
        <v>142</v>
      </c>
      <c r="AT256" s="216" t="s">
        <v>138</v>
      </c>
      <c r="AU256" s="216" t="s">
        <v>79</v>
      </c>
      <c r="AY256" s="16" t="s">
        <v>122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6" t="s">
        <v>77</v>
      </c>
      <c r="BK256" s="217">
        <f>ROUND(I256*H256,2)</f>
        <v>0</v>
      </c>
      <c r="BL256" s="16" t="s">
        <v>129</v>
      </c>
      <c r="BM256" s="216" t="s">
        <v>657</v>
      </c>
    </row>
    <row r="257" s="2" customFormat="1" ht="16.5" customHeight="1">
      <c r="A257" s="37"/>
      <c r="B257" s="38"/>
      <c r="C257" s="204" t="s">
        <v>658</v>
      </c>
      <c r="D257" s="204" t="s">
        <v>125</v>
      </c>
      <c r="E257" s="205" t="s">
        <v>659</v>
      </c>
      <c r="F257" s="206" t="s">
        <v>660</v>
      </c>
      <c r="G257" s="207" t="s">
        <v>128</v>
      </c>
      <c r="H257" s="208">
        <v>1</v>
      </c>
      <c r="I257" s="209"/>
      <c r="J257" s="210">
        <f>ROUND(I257*H257,2)</f>
        <v>0</v>
      </c>
      <c r="K257" s="211"/>
      <c r="L257" s="43"/>
      <c r="M257" s="212" t="s">
        <v>19</v>
      </c>
      <c r="N257" s="213" t="s">
        <v>40</v>
      </c>
      <c r="O257" s="83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6" t="s">
        <v>129</v>
      </c>
      <c r="AT257" s="216" t="s">
        <v>125</v>
      </c>
      <c r="AU257" s="216" t="s">
        <v>79</v>
      </c>
      <c r="AY257" s="16" t="s">
        <v>122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6" t="s">
        <v>77</v>
      </c>
      <c r="BK257" s="217">
        <f>ROUND(I257*H257,2)</f>
        <v>0</v>
      </c>
      <c r="BL257" s="16" t="s">
        <v>129</v>
      </c>
      <c r="BM257" s="216" t="s">
        <v>661</v>
      </c>
    </row>
    <row r="258" s="2" customFormat="1">
      <c r="A258" s="37"/>
      <c r="B258" s="38"/>
      <c r="C258" s="39"/>
      <c r="D258" s="218" t="s">
        <v>131</v>
      </c>
      <c r="E258" s="39"/>
      <c r="F258" s="219" t="s">
        <v>662</v>
      </c>
      <c r="G258" s="39"/>
      <c r="H258" s="39"/>
      <c r="I258" s="220"/>
      <c r="J258" s="39"/>
      <c r="K258" s="39"/>
      <c r="L258" s="43"/>
      <c r="M258" s="221"/>
      <c r="N258" s="222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131</v>
      </c>
      <c r="AU258" s="16" t="s">
        <v>79</v>
      </c>
    </row>
    <row r="259" s="2" customFormat="1" ht="16.5" customHeight="1">
      <c r="A259" s="37"/>
      <c r="B259" s="38"/>
      <c r="C259" s="223" t="s">
        <v>663</v>
      </c>
      <c r="D259" s="223" t="s">
        <v>138</v>
      </c>
      <c r="E259" s="224" t="s">
        <v>664</v>
      </c>
      <c r="F259" s="225" t="s">
        <v>665</v>
      </c>
      <c r="G259" s="226" t="s">
        <v>128</v>
      </c>
      <c r="H259" s="227">
        <v>1</v>
      </c>
      <c r="I259" s="228"/>
      <c r="J259" s="229">
        <f>ROUND(I259*H259,2)</f>
        <v>0</v>
      </c>
      <c r="K259" s="230"/>
      <c r="L259" s="231"/>
      <c r="M259" s="232" t="s">
        <v>19</v>
      </c>
      <c r="N259" s="233" t="s">
        <v>40</v>
      </c>
      <c r="O259" s="83"/>
      <c r="P259" s="214">
        <f>O259*H259</f>
        <v>0</v>
      </c>
      <c r="Q259" s="214">
        <v>0.002</v>
      </c>
      <c r="R259" s="214">
        <f>Q259*H259</f>
        <v>0.002</v>
      </c>
      <c r="S259" s="214">
        <v>0</v>
      </c>
      <c r="T259" s="21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6" t="s">
        <v>142</v>
      </c>
      <c r="AT259" s="216" t="s">
        <v>138</v>
      </c>
      <c r="AU259" s="216" t="s">
        <v>79</v>
      </c>
      <c r="AY259" s="16" t="s">
        <v>122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6" t="s">
        <v>77</v>
      </c>
      <c r="BK259" s="217">
        <f>ROUND(I259*H259,2)</f>
        <v>0</v>
      </c>
      <c r="BL259" s="16" t="s">
        <v>129</v>
      </c>
      <c r="BM259" s="216" t="s">
        <v>666</v>
      </c>
    </row>
    <row r="260" s="2" customFormat="1" ht="16.5" customHeight="1">
      <c r="A260" s="37"/>
      <c r="B260" s="38"/>
      <c r="C260" s="204" t="s">
        <v>667</v>
      </c>
      <c r="D260" s="204" t="s">
        <v>125</v>
      </c>
      <c r="E260" s="205" t="s">
        <v>668</v>
      </c>
      <c r="F260" s="206" t="s">
        <v>669</v>
      </c>
      <c r="G260" s="207" t="s">
        <v>128</v>
      </c>
      <c r="H260" s="208">
        <v>1</v>
      </c>
      <c r="I260" s="209"/>
      <c r="J260" s="210">
        <f>ROUND(I260*H260,2)</f>
        <v>0</v>
      </c>
      <c r="K260" s="211"/>
      <c r="L260" s="43"/>
      <c r="M260" s="212" t="s">
        <v>19</v>
      </c>
      <c r="N260" s="213" t="s">
        <v>40</v>
      </c>
      <c r="O260" s="83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6" t="s">
        <v>129</v>
      </c>
      <c r="AT260" s="216" t="s">
        <v>125</v>
      </c>
      <c r="AU260" s="216" t="s">
        <v>79</v>
      </c>
      <c r="AY260" s="16" t="s">
        <v>122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6" t="s">
        <v>77</v>
      </c>
      <c r="BK260" s="217">
        <f>ROUND(I260*H260,2)</f>
        <v>0</v>
      </c>
      <c r="BL260" s="16" t="s">
        <v>129</v>
      </c>
      <c r="BM260" s="216" t="s">
        <v>670</v>
      </c>
    </row>
    <row r="261" s="2" customFormat="1">
      <c r="A261" s="37"/>
      <c r="B261" s="38"/>
      <c r="C261" s="39"/>
      <c r="D261" s="218" t="s">
        <v>131</v>
      </c>
      <c r="E261" s="39"/>
      <c r="F261" s="219" t="s">
        <v>671</v>
      </c>
      <c r="G261" s="39"/>
      <c r="H261" s="39"/>
      <c r="I261" s="220"/>
      <c r="J261" s="39"/>
      <c r="K261" s="39"/>
      <c r="L261" s="43"/>
      <c r="M261" s="221"/>
      <c r="N261" s="222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131</v>
      </c>
      <c r="AU261" s="16" t="s">
        <v>79</v>
      </c>
    </row>
    <row r="262" s="2" customFormat="1" ht="16.5" customHeight="1">
      <c r="A262" s="37"/>
      <c r="B262" s="38"/>
      <c r="C262" s="223" t="s">
        <v>672</v>
      </c>
      <c r="D262" s="223" t="s">
        <v>138</v>
      </c>
      <c r="E262" s="224" t="s">
        <v>673</v>
      </c>
      <c r="F262" s="225" t="s">
        <v>674</v>
      </c>
      <c r="G262" s="226" t="s">
        <v>128</v>
      </c>
      <c r="H262" s="227">
        <v>1</v>
      </c>
      <c r="I262" s="228"/>
      <c r="J262" s="229">
        <f>ROUND(I262*H262,2)</f>
        <v>0</v>
      </c>
      <c r="K262" s="230"/>
      <c r="L262" s="231"/>
      <c r="M262" s="232" t="s">
        <v>19</v>
      </c>
      <c r="N262" s="233" t="s">
        <v>40</v>
      </c>
      <c r="O262" s="83"/>
      <c r="P262" s="214">
        <f>O262*H262</f>
        <v>0</v>
      </c>
      <c r="Q262" s="214">
        <v>0.002</v>
      </c>
      <c r="R262" s="214">
        <f>Q262*H262</f>
        <v>0.002</v>
      </c>
      <c r="S262" s="214">
        <v>0</v>
      </c>
      <c r="T262" s="21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6" t="s">
        <v>142</v>
      </c>
      <c r="AT262" s="216" t="s">
        <v>138</v>
      </c>
      <c r="AU262" s="216" t="s">
        <v>79</v>
      </c>
      <c r="AY262" s="16" t="s">
        <v>122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6" t="s">
        <v>77</v>
      </c>
      <c r="BK262" s="217">
        <f>ROUND(I262*H262,2)</f>
        <v>0</v>
      </c>
      <c r="BL262" s="16" t="s">
        <v>129</v>
      </c>
      <c r="BM262" s="216" t="s">
        <v>675</v>
      </c>
    </row>
    <row r="263" s="2" customFormat="1" ht="21.75" customHeight="1">
      <c r="A263" s="37"/>
      <c r="B263" s="38"/>
      <c r="C263" s="204" t="s">
        <v>676</v>
      </c>
      <c r="D263" s="204" t="s">
        <v>125</v>
      </c>
      <c r="E263" s="205" t="s">
        <v>677</v>
      </c>
      <c r="F263" s="206" t="s">
        <v>678</v>
      </c>
      <c r="G263" s="207" t="s">
        <v>128</v>
      </c>
      <c r="H263" s="208">
        <v>1</v>
      </c>
      <c r="I263" s="209"/>
      <c r="J263" s="210">
        <f>ROUND(I263*H263,2)</f>
        <v>0</v>
      </c>
      <c r="K263" s="211"/>
      <c r="L263" s="43"/>
      <c r="M263" s="212" t="s">
        <v>19</v>
      </c>
      <c r="N263" s="213" t="s">
        <v>40</v>
      </c>
      <c r="O263" s="83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6" t="s">
        <v>129</v>
      </c>
      <c r="AT263" s="216" t="s">
        <v>125</v>
      </c>
      <c r="AU263" s="216" t="s">
        <v>79</v>
      </c>
      <c r="AY263" s="16" t="s">
        <v>122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6" t="s">
        <v>77</v>
      </c>
      <c r="BK263" s="217">
        <f>ROUND(I263*H263,2)</f>
        <v>0</v>
      </c>
      <c r="BL263" s="16" t="s">
        <v>129</v>
      </c>
      <c r="BM263" s="216" t="s">
        <v>679</v>
      </c>
    </row>
    <row r="264" s="2" customFormat="1">
      <c r="A264" s="37"/>
      <c r="B264" s="38"/>
      <c r="C264" s="39"/>
      <c r="D264" s="218" t="s">
        <v>131</v>
      </c>
      <c r="E264" s="39"/>
      <c r="F264" s="219" t="s">
        <v>680</v>
      </c>
      <c r="G264" s="39"/>
      <c r="H264" s="39"/>
      <c r="I264" s="220"/>
      <c r="J264" s="39"/>
      <c r="K264" s="39"/>
      <c r="L264" s="43"/>
      <c r="M264" s="221"/>
      <c r="N264" s="222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79</v>
      </c>
    </row>
    <row r="265" s="2" customFormat="1" ht="16.5" customHeight="1">
      <c r="A265" s="37"/>
      <c r="B265" s="38"/>
      <c r="C265" s="223" t="s">
        <v>681</v>
      </c>
      <c r="D265" s="223" t="s">
        <v>138</v>
      </c>
      <c r="E265" s="224" t="s">
        <v>682</v>
      </c>
      <c r="F265" s="225" t="s">
        <v>683</v>
      </c>
      <c r="G265" s="226" t="s">
        <v>128</v>
      </c>
      <c r="H265" s="227">
        <v>1</v>
      </c>
      <c r="I265" s="228"/>
      <c r="J265" s="229">
        <f>ROUND(I265*H265,2)</f>
        <v>0</v>
      </c>
      <c r="K265" s="230"/>
      <c r="L265" s="231"/>
      <c r="M265" s="232" t="s">
        <v>19</v>
      </c>
      <c r="N265" s="233" t="s">
        <v>40</v>
      </c>
      <c r="O265" s="83"/>
      <c r="P265" s="214">
        <f>O265*H265</f>
        <v>0</v>
      </c>
      <c r="Q265" s="214">
        <v>0.00010000000000000001</v>
      </c>
      <c r="R265" s="214">
        <f>Q265*H265</f>
        <v>0.00010000000000000001</v>
      </c>
      <c r="S265" s="214">
        <v>0</v>
      </c>
      <c r="T265" s="21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6" t="s">
        <v>142</v>
      </c>
      <c r="AT265" s="216" t="s">
        <v>138</v>
      </c>
      <c r="AU265" s="216" t="s">
        <v>79</v>
      </c>
      <c r="AY265" s="16" t="s">
        <v>122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6" t="s">
        <v>77</v>
      </c>
      <c r="BK265" s="217">
        <f>ROUND(I265*H265,2)</f>
        <v>0</v>
      </c>
      <c r="BL265" s="16" t="s">
        <v>129</v>
      </c>
      <c r="BM265" s="216" t="s">
        <v>684</v>
      </c>
    </row>
    <row r="266" s="2" customFormat="1" ht="16.5" customHeight="1">
      <c r="A266" s="37"/>
      <c r="B266" s="38"/>
      <c r="C266" s="204" t="s">
        <v>685</v>
      </c>
      <c r="D266" s="204" t="s">
        <v>125</v>
      </c>
      <c r="E266" s="205" t="s">
        <v>686</v>
      </c>
      <c r="F266" s="206" t="s">
        <v>687</v>
      </c>
      <c r="G266" s="207" t="s">
        <v>128</v>
      </c>
      <c r="H266" s="208">
        <v>1</v>
      </c>
      <c r="I266" s="209"/>
      <c r="J266" s="210">
        <f>ROUND(I266*H266,2)</f>
        <v>0</v>
      </c>
      <c r="K266" s="211"/>
      <c r="L266" s="43"/>
      <c r="M266" s="212" t="s">
        <v>19</v>
      </c>
      <c r="N266" s="213" t="s">
        <v>40</v>
      </c>
      <c r="O266" s="83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6" t="s">
        <v>129</v>
      </c>
      <c r="AT266" s="216" t="s">
        <v>125</v>
      </c>
      <c r="AU266" s="216" t="s">
        <v>79</v>
      </c>
      <c r="AY266" s="16" t="s">
        <v>122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6" t="s">
        <v>77</v>
      </c>
      <c r="BK266" s="217">
        <f>ROUND(I266*H266,2)</f>
        <v>0</v>
      </c>
      <c r="BL266" s="16" t="s">
        <v>129</v>
      </c>
      <c r="BM266" s="216" t="s">
        <v>688</v>
      </c>
    </row>
    <row r="267" s="2" customFormat="1">
      <c r="A267" s="37"/>
      <c r="B267" s="38"/>
      <c r="C267" s="39"/>
      <c r="D267" s="218" t="s">
        <v>131</v>
      </c>
      <c r="E267" s="39"/>
      <c r="F267" s="219" t="s">
        <v>689</v>
      </c>
      <c r="G267" s="39"/>
      <c r="H267" s="39"/>
      <c r="I267" s="220"/>
      <c r="J267" s="39"/>
      <c r="K267" s="39"/>
      <c r="L267" s="43"/>
      <c r="M267" s="221"/>
      <c r="N267" s="222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131</v>
      </c>
      <c r="AU267" s="16" t="s">
        <v>79</v>
      </c>
    </row>
    <row r="268" s="2" customFormat="1" ht="16.5" customHeight="1">
      <c r="A268" s="37"/>
      <c r="B268" s="38"/>
      <c r="C268" s="223" t="s">
        <v>690</v>
      </c>
      <c r="D268" s="223" t="s">
        <v>138</v>
      </c>
      <c r="E268" s="224" t="s">
        <v>691</v>
      </c>
      <c r="F268" s="225" t="s">
        <v>692</v>
      </c>
      <c r="G268" s="226" t="s">
        <v>128</v>
      </c>
      <c r="H268" s="227">
        <v>1</v>
      </c>
      <c r="I268" s="228"/>
      <c r="J268" s="229">
        <f>ROUND(I268*H268,2)</f>
        <v>0</v>
      </c>
      <c r="K268" s="230"/>
      <c r="L268" s="231"/>
      <c r="M268" s="232" t="s">
        <v>19</v>
      </c>
      <c r="N268" s="233" t="s">
        <v>40</v>
      </c>
      <c r="O268" s="83"/>
      <c r="P268" s="214">
        <f>O268*H268</f>
        <v>0</v>
      </c>
      <c r="Q268" s="214">
        <v>0.00010000000000000001</v>
      </c>
      <c r="R268" s="214">
        <f>Q268*H268</f>
        <v>0.00010000000000000001</v>
      </c>
      <c r="S268" s="214">
        <v>0</v>
      </c>
      <c r="T268" s="21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6" t="s">
        <v>142</v>
      </c>
      <c r="AT268" s="216" t="s">
        <v>138</v>
      </c>
      <c r="AU268" s="216" t="s">
        <v>79</v>
      </c>
      <c r="AY268" s="16" t="s">
        <v>122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6" t="s">
        <v>77</v>
      </c>
      <c r="BK268" s="217">
        <f>ROUND(I268*H268,2)</f>
        <v>0</v>
      </c>
      <c r="BL268" s="16" t="s">
        <v>129</v>
      </c>
      <c r="BM268" s="216" t="s">
        <v>693</v>
      </c>
    </row>
    <row r="269" s="2" customFormat="1" ht="16.5" customHeight="1">
      <c r="A269" s="37"/>
      <c r="B269" s="38"/>
      <c r="C269" s="204" t="s">
        <v>694</v>
      </c>
      <c r="D269" s="204" t="s">
        <v>125</v>
      </c>
      <c r="E269" s="205" t="s">
        <v>695</v>
      </c>
      <c r="F269" s="206" t="s">
        <v>696</v>
      </c>
      <c r="G269" s="207" t="s">
        <v>128</v>
      </c>
      <c r="H269" s="208">
        <v>1</v>
      </c>
      <c r="I269" s="209"/>
      <c r="J269" s="210">
        <f>ROUND(I269*H269,2)</f>
        <v>0</v>
      </c>
      <c r="K269" s="211"/>
      <c r="L269" s="43"/>
      <c r="M269" s="212" t="s">
        <v>19</v>
      </c>
      <c r="N269" s="213" t="s">
        <v>40</v>
      </c>
      <c r="O269" s="83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6" t="s">
        <v>129</v>
      </c>
      <c r="AT269" s="216" t="s">
        <v>125</v>
      </c>
      <c r="AU269" s="216" t="s">
        <v>79</v>
      </c>
      <c r="AY269" s="16" t="s">
        <v>122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6" t="s">
        <v>77</v>
      </c>
      <c r="BK269" s="217">
        <f>ROUND(I269*H269,2)</f>
        <v>0</v>
      </c>
      <c r="BL269" s="16" t="s">
        <v>129</v>
      </c>
      <c r="BM269" s="216" t="s">
        <v>697</v>
      </c>
    </row>
    <row r="270" s="2" customFormat="1">
      <c r="A270" s="37"/>
      <c r="B270" s="38"/>
      <c r="C270" s="39"/>
      <c r="D270" s="218" t="s">
        <v>131</v>
      </c>
      <c r="E270" s="39"/>
      <c r="F270" s="219" t="s">
        <v>698</v>
      </c>
      <c r="G270" s="39"/>
      <c r="H270" s="39"/>
      <c r="I270" s="220"/>
      <c r="J270" s="39"/>
      <c r="K270" s="39"/>
      <c r="L270" s="43"/>
      <c r="M270" s="221"/>
      <c r="N270" s="222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131</v>
      </c>
      <c r="AU270" s="16" t="s">
        <v>79</v>
      </c>
    </row>
    <row r="271" s="2" customFormat="1" ht="16.5" customHeight="1">
      <c r="A271" s="37"/>
      <c r="B271" s="38"/>
      <c r="C271" s="204" t="s">
        <v>699</v>
      </c>
      <c r="D271" s="204" t="s">
        <v>125</v>
      </c>
      <c r="E271" s="205" t="s">
        <v>700</v>
      </c>
      <c r="F271" s="206" t="s">
        <v>701</v>
      </c>
      <c r="G271" s="207" t="s">
        <v>128</v>
      </c>
      <c r="H271" s="208">
        <v>5</v>
      </c>
      <c r="I271" s="209"/>
      <c r="J271" s="210">
        <f>ROUND(I271*H271,2)</f>
        <v>0</v>
      </c>
      <c r="K271" s="211"/>
      <c r="L271" s="43"/>
      <c r="M271" s="212" t="s">
        <v>19</v>
      </c>
      <c r="N271" s="213" t="s">
        <v>40</v>
      </c>
      <c r="O271" s="8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6" t="s">
        <v>129</v>
      </c>
      <c r="AT271" s="216" t="s">
        <v>125</v>
      </c>
      <c r="AU271" s="216" t="s">
        <v>79</v>
      </c>
      <c r="AY271" s="16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6" t="s">
        <v>77</v>
      </c>
      <c r="BK271" s="217">
        <f>ROUND(I271*H271,2)</f>
        <v>0</v>
      </c>
      <c r="BL271" s="16" t="s">
        <v>129</v>
      </c>
      <c r="BM271" s="216" t="s">
        <v>702</v>
      </c>
    </row>
    <row r="272" s="2" customFormat="1">
      <c r="A272" s="37"/>
      <c r="B272" s="38"/>
      <c r="C272" s="39"/>
      <c r="D272" s="218" t="s">
        <v>131</v>
      </c>
      <c r="E272" s="39"/>
      <c r="F272" s="219" t="s">
        <v>703</v>
      </c>
      <c r="G272" s="39"/>
      <c r="H272" s="39"/>
      <c r="I272" s="220"/>
      <c r="J272" s="39"/>
      <c r="K272" s="39"/>
      <c r="L272" s="43"/>
      <c r="M272" s="221"/>
      <c r="N272" s="222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79</v>
      </c>
    </row>
    <row r="273" s="2" customFormat="1" ht="24.15" customHeight="1">
      <c r="A273" s="37"/>
      <c r="B273" s="38"/>
      <c r="C273" s="204" t="s">
        <v>704</v>
      </c>
      <c r="D273" s="204" t="s">
        <v>125</v>
      </c>
      <c r="E273" s="205" t="s">
        <v>349</v>
      </c>
      <c r="F273" s="206" t="s">
        <v>350</v>
      </c>
      <c r="G273" s="207" t="s">
        <v>351</v>
      </c>
      <c r="H273" s="208">
        <v>0.90700000000000003</v>
      </c>
      <c r="I273" s="209"/>
      <c r="J273" s="210">
        <f>ROUND(I273*H273,2)</f>
        <v>0</v>
      </c>
      <c r="K273" s="211"/>
      <c r="L273" s="43"/>
      <c r="M273" s="212" t="s">
        <v>19</v>
      </c>
      <c r="N273" s="213" t="s">
        <v>40</v>
      </c>
      <c r="O273" s="83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6" t="s">
        <v>144</v>
      </c>
      <c r="AT273" s="216" t="s">
        <v>125</v>
      </c>
      <c r="AU273" s="216" t="s">
        <v>79</v>
      </c>
      <c r="AY273" s="16" t="s">
        <v>122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6" t="s">
        <v>77</v>
      </c>
      <c r="BK273" s="217">
        <f>ROUND(I273*H273,2)</f>
        <v>0</v>
      </c>
      <c r="BL273" s="16" t="s">
        <v>144</v>
      </c>
      <c r="BM273" s="216" t="s">
        <v>705</v>
      </c>
    </row>
    <row r="274" s="2" customFormat="1">
      <c r="A274" s="37"/>
      <c r="B274" s="38"/>
      <c r="C274" s="39"/>
      <c r="D274" s="218" t="s">
        <v>131</v>
      </c>
      <c r="E274" s="39"/>
      <c r="F274" s="219" t="s">
        <v>353</v>
      </c>
      <c r="G274" s="39"/>
      <c r="H274" s="39"/>
      <c r="I274" s="220"/>
      <c r="J274" s="39"/>
      <c r="K274" s="39"/>
      <c r="L274" s="43"/>
      <c r="M274" s="221"/>
      <c r="N274" s="222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79</v>
      </c>
    </row>
    <row r="275" s="12" customFormat="1" ht="22.8" customHeight="1">
      <c r="A275" s="12"/>
      <c r="B275" s="188"/>
      <c r="C275" s="189"/>
      <c r="D275" s="190" t="s">
        <v>68</v>
      </c>
      <c r="E275" s="202" t="s">
        <v>706</v>
      </c>
      <c r="F275" s="202" t="s">
        <v>707</v>
      </c>
      <c r="G275" s="189"/>
      <c r="H275" s="189"/>
      <c r="I275" s="192"/>
      <c r="J275" s="203">
        <f>BK275</f>
        <v>0</v>
      </c>
      <c r="K275" s="189"/>
      <c r="L275" s="194"/>
      <c r="M275" s="195"/>
      <c r="N275" s="196"/>
      <c r="O275" s="196"/>
      <c r="P275" s="197">
        <f>SUM(P276:P296)</f>
        <v>0</v>
      </c>
      <c r="Q275" s="196"/>
      <c r="R275" s="197">
        <f>SUM(R276:R296)</f>
        <v>0.19108500000000003</v>
      </c>
      <c r="S275" s="196"/>
      <c r="T275" s="198">
        <f>SUM(T276:T296)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9" t="s">
        <v>144</v>
      </c>
      <c r="AT275" s="200" t="s">
        <v>68</v>
      </c>
      <c r="AU275" s="200" t="s">
        <v>77</v>
      </c>
      <c r="AY275" s="199" t="s">
        <v>122</v>
      </c>
      <c r="BK275" s="201">
        <f>SUM(BK276:BK296)</f>
        <v>0</v>
      </c>
    </row>
    <row r="276" s="2" customFormat="1" ht="24.15" customHeight="1">
      <c r="A276" s="37"/>
      <c r="B276" s="38"/>
      <c r="C276" s="204" t="s">
        <v>708</v>
      </c>
      <c r="D276" s="204" t="s">
        <v>125</v>
      </c>
      <c r="E276" s="205" t="s">
        <v>709</v>
      </c>
      <c r="F276" s="206" t="s">
        <v>710</v>
      </c>
      <c r="G276" s="207" t="s">
        <v>185</v>
      </c>
      <c r="H276" s="208">
        <v>750</v>
      </c>
      <c r="I276" s="209"/>
      <c r="J276" s="210">
        <f>ROUND(I276*H276,2)</f>
        <v>0</v>
      </c>
      <c r="K276" s="211"/>
      <c r="L276" s="43"/>
      <c r="M276" s="212" t="s">
        <v>19</v>
      </c>
      <c r="N276" s="213" t="s">
        <v>40</v>
      </c>
      <c r="O276" s="83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6" t="s">
        <v>129</v>
      </c>
      <c r="AT276" s="216" t="s">
        <v>125</v>
      </c>
      <c r="AU276" s="216" t="s">
        <v>79</v>
      </c>
      <c r="AY276" s="16" t="s">
        <v>122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6" t="s">
        <v>77</v>
      </c>
      <c r="BK276" s="217">
        <f>ROUND(I276*H276,2)</f>
        <v>0</v>
      </c>
      <c r="BL276" s="16" t="s">
        <v>129</v>
      </c>
      <c r="BM276" s="216" t="s">
        <v>711</v>
      </c>
    </row>
    <row r="277" s="2" customFormat="1">
      <c r="A277" s="37"/>
      <c r="B277" s="38"/>
      <c r="C277" s="39"/>
      <c r="D277" s="218" t="s">
        <v>131</v>
      </c>
      <c r="E277" s="39"/>
      <c r="F277" s="219" t="s">
        <v>712</v>
      </c>
      <c r="G277" s="39"/>
      <c r="H277" s="39"/>
      <c r="I277" s="220"/>
      <c r="J277" s="39"/>
      <c r="K277" s="39"/>
      <c r="L277" s="43"/>
      <c r="M277" s="221"/>
      <c r="N277" s="222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79</v>
      </c>
    </row>
    <row r="278" s="2" customFormat="1" ht="16.5" customHeight="1">
      <c r="A278" s="37"/>
      <c r="B278" s="38"/>
      <c r="C278" s="223" t="s">
        <v>713</v>
      </c>
      <c r="D278" s="223" t="s">
        <v>138</v>
      </c>
      <c r="E278" s="224" t="s">
        <v>714</v>
      </c>
      <c r="F278" s="225" t="s">
        <v>715</v>
      </c>
      <c r="G278" s="226" t="s">
        <v>185</v>
      </c>
      <c r="H278" s="227">
        <v>750</v>
      </c>
      <c r="I278" s="228"/>
      <c r="J278" s="229">
        <f>ROUND(I278*H278,2)</f>
        <v>0</v>
      </c>
      <c r="K278" s="230"/>
      <c r="L278" s="231"/>
      <c r="M278" s="232" t="s">
        <v>19</v>
      </c>
      <c r="N278" s="233" t="s">
        <v>40</v>
      </c>
      <c r="O278" s="83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6" t="s">
        <v>142</v>
      </c>
      <c r="AT278" s="216" t="s">
        <v>138</v>
      </c>
      <c r="AU278" s="216" t="s">
        <v>79</v>
      </c>
      <c r="AY278" s="16" t="s">
        <v>122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6" t="s">
        <v>77</v>
      </c>
      <c r="BK278" s="217">
        <f>ROUND(I278*H278,2)</f>
        <v>0</v>
      </c>
      <c r="BL278" s="16" t="s">
        <v>129</v>
      </c>
      <c r="BM278" s="216" t="s">
        <v>716</v>
      </c>
    </row>
    <row r="279" s="2" customFormat="1" ht="24.15" customHeight="1">
      <c r="A279" s="37"/>
      <c r="B279" s="38"/>
      <c r="C279" s="204" t="s">
        <v>717</v>
      </c>
      <c r="D279" s="204" t="s">
        <v>125</v>
      </c>
      <c r="E279" s="205" t="s">
        <v>718</v>
      </c>
      <c r="F279" s="206" t="s">
        <v>719</v>
      </c>
      <c r="G279" s="207" t="s">
        <v>185</v>
      </c>
      <c r="H279" s="208">
        <v>750</v>
      </c>
      <c r="I279" s="209"/>
      <c r="J279" s="210">
        <f>ROUND(I279*H279,2)</f>
        <v>0</v>
      </c>
      <c r="K279" s="211"/>
      <c r="L279" s="43"/>
      <c r="M279" s="212" t="s">
        <v>19</v>
      </c>
      <c r="N279" s="213" t="s">
        <v>40</v>
      </c>
      <c r="O279" s="83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6" t="s">
        <v>129</v>
      </c>
      <c r="AT279" s="216" t="s">
        <v>125</v>
      </c>
      <c r="AU279" s="216" t="s">
        <v>79</v>
      </c>
      <c r="AY279" s="16" t="s">
        <v>122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6" t="s">
        <v>77</v>
      </c>
      <c r="BK279" s="217">
        <f>ROUND(I279*H279,2)</f>
        <v>0</v>
      </c>
      <c r="BL279" s="16" t="s">
        <v>129</v>
      </c>
      <c r="BM279" s="216" t="s">
        <v>720</v>
      </c>
    </row>
    <row r="280" s="2" customFormat="1">
      <c r="A280" s="37"/>
      <c r="B280" s="38"/>
      <c r="C280" s="39"/>
      <c r="D280" s="218" t="s">
        <v>131</v>
      </c>
      <c r="E280" s="39"/>
      <c r="F280" s="219" t="s">
        <v>721</v>
      </c>
      <c r="G280" s="39"/>
      <c r="H280" s="39"/>
      <c r="I280" s="220"/>
      <c r="J280" s="39"/>
      <c r="K280" s="39"/>
      <c r="L280" s="43"/>
      <c r="M280" s="221"/>
      <c r="N280" s="222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131</v>
      </c>
      <c r="AU280" s="16" t="s">
        <v>79</v>
      </c>
    </row>
    <row r="281" s="2" customFormat="1" ht="16.5" customHeight="1">
      <c r="A281" s="37"/>
      <c r="B281" s="38"/>
      <c r="C281" s="223" t="s">
        <v>722</v>
      </c>
      <c r="D281" s="223" t="s">
        <v>138</v>
      </c>
      <c r="E281" s="224" t="s">
        <v>510</v>
      </c>
      <c r="F281" s="225" t="s">
        <v>511</v>
      </c>
      <c r="G281" s="226" t="s">
        <v>185</v>
      </c>
      <c r="H281" s="227">
        <v>862.5</v>
      </c>
      <c r="I281" s="228"/>
      <c r="J281" s="229">
        <f>ROUND(I281*H281,2)</f>
        <v>0</v>
      </c>
      <c r="K281" s="230"/>
      <c r="L281" s="231"/>
      <c r="M281" s="232" t="s">
        <v>19</v>
      </c>
      <c r="N281" s="233" t="s">
        <v>40</v>
      </c>
      <c r="O281" s="83"/>
      <c r="P281" s="214">
        <f>O281*H281</f>
        <v>0</v>
      </c>
      <c r="Q281" s="214">
        <v>0.00017000000000000001</v>
      </c>
      <c r="R281" s="214">
        <f>Q281*H281</f>
        <v>0.14662500000000001</v>
      </c>
      <c r="S281" s="214">
        <v>0</v>
      </c>
      <c r="T281" s="21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6" t="s">
        <v>142</v>
      </c>
      <c r="AT281" s="216" t="s">
        <v>138</v>
      </c>
      <c r="AU281" s="216" t="s">
        <v>79</v>
      </c>
      <c r="AY281" s="16" t="s">
        <v>122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6" t="s">
        <v>77</v>
      </c>
      <c r="BK281" s="217">
        <f>ROUND(I281*H281,2)</f>
        <v>0</v>
      </c>
      <c r="BL281" s="16" t="s">
        <v>129</v>
      </c>
      <c r="BM281" s="216" t="s">
        <v>723</v>
      </c>
    </row>
    <row r="282" s="2" customFormat="1">
      <c r="A282" s="37"/>
      <c r="B282" s="38"/>
      <c r="C282" s="39"/>
      <c r="D282" s="234" t="s">
        <v>192</v>
      </c>
      <c r="E282" s="39"/>
      <c r="F282" s="235" t="s">
        <v>513</v>
      </c>
      <c r="G282" s="39"/>
      <c r="H282" s="39"/>
      <c r="I282" s="220"/>
      <c r="J282" s="39"/>
      <c r="K282" s="39"/>
      <c r="L282" s="43"/>
      <c r="M282" s="221"/>
      <c r="N282" s="222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192</v>
      </c>
      <c r="AU282" s="16" t="s">
        <v>79</v>
      </c>
    </row>
    <row r="283" s="13" customFormat="1">
      <c r="A283" s="13"/>
      <c r="B283" s="241"/>
      <c r="C283" s="242"/>
      <c r="D283" s="234" t="s">
        <v>338</v>
      </c>
      <c r="E283" s="242"/>
      <c r="F283" s="243" t="s">
        <v>724</v>
      </c>
      <c r="G283" s="242"/>
      <c r="H283" s="244">
        <v>862.5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338</v>
      </c>
      <c r="AU283" s="250" t="s">
        <v>79</v>
      </c>
      <c r="AV283" s="13" t="s">
        <v>79</v>
      </c>
      <c r="AW283" s="13" t="s">
        <v>4</v>
      </c>
      <c r="AX283" s="13" t="s">
        <v>77</v>
      </c>
      <c r="AY283" s="250" t="s">
        <v>122</v>
      </c>
    </row>
    <row r="284" s="2" customFormat="1" ht="16.5" customHeight="1">
      <c r="A284" s="37"/>
      <c r="B284" s="38"/>
      <c r="C284" s="204" t="s">
        <v>725</v>
      </c>
      <c r="D284" s="204" t="s">
        <v>125</v>
      </c>
      <c r="E284" s="205" t="s">
        <v>726</v>
      </c>
      <c r="F284" s="206" t="s">
        <v>727</v>
      </c>
      <c r="G284" s="207" t="s">
        <v>185</v>
      </c>
      <c r="H284" s="208">
        <v>126</v>
      </c>
      <c r="I284" s="209"/>
      <c r="J284" s="210">
        <f>ROUND(I284*H284,2)</f>
        <v>0</v>
      </c>
      <c r="K284" s="211"/>
      <c r="L284" s="43"/>
      <c r="M284" s="212" t="s">
        <v>19</v>
      </c>
      <c r="N284" s="213" t="s">
        <v>40</v>
      </c>
      <c r="O284" s="83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6" t="s">
        <v>129</v>
      </c>
      <c r="AT284" s="216" t="s">
        <v>125</v>
      </c>
      <c r="AU284" s="216" t="s">
        <v>79</v>
      </c>
      <c r="AY284" s="16" t="s">
        <v>122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6" t="s">
        <v>77</v>
      </c>
      <c r="BK284" s="217">
        <f>ROUND(I284*H284,2)</f>
        <v>0</v>
      </c>
      <c r="BL284" s="16" t="s">
        <v>129</v>
      </c>
      <c r="BM284" s="216" t="s">
        <v>728</v>
      </c>
    </row>
    <row r="285" s="2" customFormat="1">
      <c r="A285" s="37"/>
      <c r="B285" s="38"/>
      <c r="C285" s="39"/>
      <c r="D285" s="218" t="s">
        <v>131</v>
      </c>
      <c r="E285" s="39"/>
      <c r="F285" s="219" t="s">
        <v>729</v>
      </c>
      <c r="G285" s="39"/>
      <c r="H285" s="39"/>
      <c r="I285" s="220"/>
      <c r="J285" s="39"/>
      <c r="K285" s="39"/>
      <c r="L285" s="43"/>
      <c r="M285" s="221"/>
      <c r="N285" s="222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131</v>
      </c>
      <c r="AU285" s="16" t="s">
        <v>79</v>
      </c>
    </row>
    <row r="286" s="13" customFormat="1">
      <c r="A286" s="13"/>
      <c r="B286" s="241"/>
      <c r="C286" s="242"/>
      <c r="D286" s="234" t="s">
        <v>338</v>
      </c>
      <c r="E286" s="242"/>
      <c r="F286" s="243" t="s">
        <v>730</v>
      </c>
      <c r="G286" s="242"/>
      <c r="H286" s="244">
        <v>126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338</v>
      </c>
      <c r="AU286" s="250" t="s">
        <v>79</v>
      </c>
      <c r="AV286" s="13" t="s">
        <v>79</v>
      </c>
      <c r="AW286" s="13" t="s">
        <v>4</v>
      </c>
      <c r="AX286" s="13" t="s">
        <v>77</v>
      </c>
      <c r="AY286" s="250" t="s">
        <v>122</v>
      </c>
    </row>
    <row r="287" s="2" customFormat="1" ht="16.5" customHeight="1">
      <c r="A287" s="37"/>
      <c r="B287" s="38"/>
      <c r="C287" s="223" t="s">
        <v>731</v>
      </c>
      <c r="D287" s="223" t="s">
        <v>138</v>
      </c>
      <c r="E287" s="224" t="s">
        <v>732</v>
      </c>
      <c r="F287" s="225" t="s">
        <v>733</v>
      </c>
      <c r="G287" s="226" t="s">
        <v>629</v>
      </c>
      <c r="H287" s="227">
        <v>18</v>
      </c>
      <c r="I287" s="228"/>
      <c r="J287" s="229">
        <f>ROUND(I287*H287,2)</f>
        <v>0</v>
      </c>
      <c r="K287" s="230"/>
      <c r="L287" s="231"/>
      <c r="M287" s="232" t="s">
        <v>19</v>
      </c>
      <c r="N287" s="233" t="s">
        <v>40</v>
      </c>
      <c r="O287" s="83"/>
      <c r="P287" s="214">
        <f>O287*H287</f>
        <v>0</v>
      </c>
      <c r="Q287" s="214">
        <v>0.001</v>
      </c>
      <c r="R287" s="214">
        <f>Q287*H287</f>
        <v>0.018000000000000002</v>
      </c>
      <c r="S287" s="214">
        <v>0</v>
      </c>
      <c r="T287" s="21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6" t="s">
        <v>142</v>
      </c>
      <c r="AT287" s="216" t="s">
        <v>138</v>
      </c>
      <c r="AU287" s="216" t="s">
        <v>79</v>
      </c>
      <c r="AY287" s="16" t="s">
        <v>122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6" t="s">
        <v>77</v>
      </c>
      <c r="BK287" s="217">
        <f>ROUND(I287*H287,2)</f>
        <v>0</v>
      </c>
      <c r="BL287" s="16" t="s">
        <v>129</v>
      </c>
      <c r="BM287" s="216" t="s">
        <v>734</v>
      </c>
    </row>
    <row r="288" s="2" customFormat="1" ht="16.5" customHeight="1">
      <c r="A288" s="37"/>
      <c r="B288" s="38"/>
      <c r="C288" s="223" t="s">
        <v>735</v>
      </c>
      <c r="D288" s="223" t="s">
        <v>138</v>
      </c>
      <c r="E288" s="224" t="s">
        <v>736</v>
      </c>
      <c r="F288" s="225" t="s">
        <v>737</v>
      </c>
      <c r="G288" s="226" t="s">
        <v>128</v>
      </c>
      <c r="H288" s="227">
        <v>126</v>
      </c>
      <c r="I288" s="228"/>
      <c r="J288" s="229">
        <f>ROUND(I288*H288,2)</f>
        <v>0</v>
      </c>
      <c r="K288" s="230"/>
      <c r="L288" s="231"/>
      <c r="M288" s="232" t="s">
        <v>19</v>
      </c>
      <c r="N288" s="233" t="s">
        <v>40</v>
      </c>
      <c r="O288" s="83"/>
      <c r="P288" s="214">
        <f>O288*H288</f>
        <v>0</v>
      </c>
      <c r="Q288" s="214">
        <v>0.00021000000000000001</v>
      </c>
      <c r="R288" s="214">
        <f>Q288*H288</f>
        <v>0.026460000000000001</v>
      </c>
      <c r="S288" s="214">
        <v>0</v>
      </c>
      <c r="T288" s="21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6" t="s">
        <v>142</v>
      </c>
      <c r="AT288" s="216" t="s">
        <v>138</v>
      </c>
      <c r="AU288" s="216" t="s">
        <v>79</v>
      </c>
      <c r="AY288" s="16" t="s">
        <v>122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6" t="s">
        <v>77</v>
      </c>
      <c r="BK288" s="217">
        <f>ROUND(I288*H288,2)</f>
        <v>0</v>
      </c>
      <c r="BL288" s="16" t="s">
        <v>129</v>
      </c>
      <c r="BM288" s="216" t="s">
        <v>738</v>
      </c>
    </row>
    <row r="289" s="2" customFormat="1" ht="16.5" customHeight="1">
      <c r="A289" s="37"/>
      <c r="B289" s="38"/>
      <c r="C289" s="204" t="s">
        <v>739</v>
      </c>
      <c r="D289" s="204" t="s">
        <v>125</v>
      </c>
      <c r="E289" s="205" t="s">
        <v>740</v>
      </c>
      <c r="F289" s="206" t="s">
        <v>741</v>
      </c>
      <c r="G289" s="207" t="s">
        <v>128</v>
      </c>
      <c r="H289" s="208">
        <v>100</v>
      </c>
      <c r="I289" s="209"/>
      <c r="J289" s="210">
        <f>ROUND(I289*H289,2)</f>
        <v>0</v>
      </c>
      <c r="K289" s="211"/>
      <c r="L289" s="43"/>
      <c r="M289" s="212" t="s">
        <v>19</v>
      </c>
      <c r="N289" s="213" t="s">
        <v>40</v>
      </c>
      <c r="O289" s="83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6" t="s">
        <v>129</v>
      </c>
      <c r="AT289" s="216" t="s">
        <v>125</v>
      </c>
      <c r="AU289" s="216" t="s">
        <v>79</v>
      </c>
      <c r="AY289" s="16" t="s">
        <v>122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6" t="s">
        <v>77</v>
      </c>
      <c r="BK289" s="217">
        <f>ROUND(I289*H289,2)</f>
        <v>0</v>
      </c>
      <c r="BL289" s="16" t="s">
        <v>129</v>
      </c>
      <c r="BM289" s="216" t="s">
        <v>742</v>
      </c>
    </row>
    <row r="290" s="2" customFormat="1">
      <c r="A290" s="37"/>
      <c r="B290" s="38"/>
      <c r="C290" s="39"/>
      <c r="D290" s="218" t="s">
        <v>131</v>
      </c>
      <c r="E290" s="39"/>
      <c r="F290" s="219" t="s">
        <v>743</v>
      </c>
      <c r="G290" s="39"/>
      <c r="H290" s="39"/>
      <c r="I290" s="220"/>
      <c r="J290" s="39"/>
      <c r="K290" s="39"/>
      <c r="L290" s="43"/>
      <c r="M290" s="221"/>
      <c r="N290" s="222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79</v>
      </c>
    </row>
    <row r="291" s="2" customFormat="1" ht="16.5" customHeight="1">
      <c r="A291" s="37"/>
      <c r="B291" s="38"/>
      <c r="C291" s="223" t="s">
        <v>744</v>
      </c>
      <c r="D291" s="223" t="s">
        <v>138</v>
      </c>
      <c r="E291" s="224" t="s">
        <v>745</v>
      </c>
      <c r="F291" s="225" t="s">
        <v>746</v>
      </c>
      <c r="G291" s="226" t="s">
        <v>128</v>
      </c>
      <c r="H291" s="227">
        <v>100</v>
      </c>
      <c r="I291" s="228"/>
      <c r="J291" s="229">
        <f>ROUND(I291*H291,2)</f>
        <v>0</v>
      </c>
      <c r="K291" s="230"/>
      <c r="L291" s="231"/>
      <c r="M291" s="232" t="s">
        <v>19</v>
      </c>
      <c r="N291" s="233" t="s">
        <v>40</v>
      </c>
      <c r="O291" s="83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6" t="s">
        <v>142</v>
      </c>
      <c r="AT291" s="216" t="s">
        <v>138</v>
      </c>
      <c r="AU291" s="216" t="s">
        <v>79</v>
      </c>
      <c r="AY291" s="16" t="s">
        <v>122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6" t="s">
        <v>77</v>
      </c>
      <c r="BK291" s="217">
        <f>ROUND(I291*H291,2)</f>
        <v>0</v>
      </c>
      <c r="BL291" s="16" t="s">
        <v>129</v>
      </c>
      <c r="BM291" s="216" t="s">
        <v>747</v>
      </c>
    </row>
    <row r="292" s="2" customFormat="1">
      <c r="A292" s="37"/>
      <c r="B292" s="38"/>
      <c r="C292" s="39"/>
      <c r="D292" s="234" t="s">
        <v>192</v>
      </c>
      <c r="E292" s="39"/>
      <c r="F292" s="235" t="s">
        <v>748</v>
      </c>
      <c r="G292" s="39"/>
      <c r="H292" s="39"/>
      <c r="I292" s="220"/>
      <c r="J292" s="39"/>
      <c r="K292" s="39"/>
      <c r="L292" s="43"/>
      <c r="M292" s="221"/>
      <c r="N292" s="222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192</v>
      </c>
      <c r="AU292" s="16" t="s">
        <v>79</v>
      </c>
    </row>
    <row r="293" s="2" customFormat="1" ht="16.5" customHeight="1">
      <c r="A293" s="37"/>
      <c r="B293" s="38"/>
      <c r="C293" s="204" t="s">
        <v>749</v>
      </c>
      <c r="D293" s="204" t="s">
        <v>125</v>
      </c>
      <c r="E293" s="205" t="s">
        <v>750</v>
      </c>
      <c r="F293" s="206" t="s">
        <v>751</v>
      </c>
      <c r="G293" s="207" t="s">
        <v>128</v>
      </c>
      <c r="H293" s="208">
        <v>35</v>
      </c>
      <c r="I293" s="209"/>
      <c r="J293" s="210">
        <f>ROUND(I293*H293,2)</f>
        <v>0</v>
      </c>
      <c r="K293" s="211"/>
      <c r="L293" s="43"/>
      <c r="M293" s="212" t="s">
        <v>19</v>
      </c>
      <c r="N293" s="213" t="s">
        <v>40</v>
      </c>
      <c r="O293" s="83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6" t="s">
        <v>129</v>
      </c>
      <c r="AT293" s="216" t="s">
        <v>125</v>
      </c>
      <c r="AU293" s="216" t="s">
        <v>79</v>
      </c>
      <c r="AY293" s="16" t="s">
        <v>122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6" t="s">
        <v>77</v>
      </c>
      <c r="BK293" s="217">
        <f>ROUND(I293*H293,2)</f>
        <v>0</v>
      </c>
      <c r="BL293" s="16" t="s">
        <v>129</v>
      </c>
      <c r="BM293" s="216" t="s">
        <v>752</v>
      </c>
    </row>
    <row r="294" s="2" customFormat="1">
      <c r="A294" s="37"/>
      <c r="B294" s="38"/>
      <c r="C294" s="39"/>
      <c r="D294" s="218" t="s">
        <v>131</v>
      </c>
      <c r="E294" s="39"/>
      <c r="F294" s="219" t="s">
        <v>753</v>
      </c>
      <c r="G294" s="39"/>
      <c r="H294" s="39"/>
      <c r="I294" s="220"/>
      <c r="J294" s="39"/>
      <c r="K294" s="39"/>
      <c r="L294" s="43"/>
      <c r="M294" s="221"/>
      <c r="N294" s="222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131</v>
      </c>
      <c r="AU294" s="16" t="s">
        <v>79</v>
      </c>
    </row>
    <row r="295" s="2" customFormat="1" ht="24.15" customHeight="1">
      <c r="A295" s="37"/>
      <c r="B295" s="38"/>
      <c r="C295" s="204" t="s">
        <v>754</v>
      </c>
      <c r="D295" s="204" t="s">
        <v>125</v>
      </c>
      <c r="E295" s="205" t="s">
        <v>349</v>
      </c>
      <c r="F295" s="206" t="s">
        <v>350</v>
      </c>
      <c r="G295" s="207" t="s">
        <v>351</v>
      </c>
      <c r="H295" s="208">
        <v>0.191</v>
      </c>
      <c r="I295" s="209"/>
      <c r="J295" s="210">
        <f>ROUND(I295*H295,2)</f>
        <v>0</v>
      </c>
      <c r="K295" s="211"/>
      <c r="L295" s="43"/>
      <c r="M295" s="212" t="s">
        <v>19</v>
      </c>
      <c r="N295" s="213" t="s">
        <v>40</v>
      </c>
      <c r="O295" s="83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6" t="s">
        <v>129</v>
      </c>
      <c r="AT295" s="216" t="s">
        <v>125</v>
      </c>
      <c r="AU295" s="216" t="s">
        <v>79</v>
      </c>
      <c r="AY295" s="16" t="s">
        <v>122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6" t="s">
        <v>77</v>
      </c>
      <c r="BK295" s="217">
        <f>ROUND(I295*H295,2)</f>
        <v>0</v>
      </c>
      <c r="BL295" s="16" t="s">
        <v>129</v>
      </c>
      <c r="BM295" s="216" t="s">
        <v>755</v>
      </c>
    </row>
    <row r="296" s="2" customFormat="1">
      <c r="A296" s="37"/>
      <c r="B296" s="38"/>
      <c r="C296" s="39"/>
      <c r="D296" s="218" t="s">
        <v>131</v>
      </c>
      <c r="E296" s="39"/>
      <c r="F296" s="219" t="s">
        <v>353</v>
      </c>
      <c r="G296" s="39"/>
      <c r="H296" s="39"/>
      <c r="I296" s="220"/>
      <c r="J296" s="39"/>
      <c r="K296" s="39"/>
      <c r="L296" s="43"/>
      <c r="M296" s="221"/>
      <c r="N296" s="222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131</v>
      </c>
      <c r="AU296" s="16" t="s">
        <v>79</v>
      </c>
    </row>
    <row r="297" s="12" customFormat="1" ht="22.8" customHeight="1">
      <c r="A297" s="12"/>
      <c r="B297" s="188"/>
      <c r="C297" s="189"/>
      <c r="D297" s="190" t="s">
        <v>68</v>
      </c>
      <c r="E297" s="202" t="s">
        <v>756</v>
      </c>
      <c r="F297" s="202" t="s">
        <v>757</v>
      </c>
      <c r="G297" s="189"/>
      <c r="H297" s="189"/>
      <c r="I297" s="192"/>
      <c r="J297" s="203">
        <f>BK297</f>
        <v>0</v>
      </c>
      <c r="K297" s="189"/>
      <c r="L297" s="194"/>
      <c r="M297" s="195"/>
      <c r="N297" s="196"/>
      <c r="O297" s="196"/>
      <c r="P297" s="197">
        <f>SUM(P298:P321)</f>
        <v>0</v>
      </c>
      <c r="Q297" s="196"/>
      <c r="R297" s="197">
        <f>SUM(R298:R321)</f>
        <v>0.079075000000000006</v>
      </c>
      <c r="S297" s="196"/>
      <c r="T297" s="198">
        <f>SUM(T298:T321)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9" t="s">
        <v>79</v>
      </c>
      <c r="AT297" s="200" t="s">
        <v>68</v>
      </c>
      <c r="AU297" s="200" t="s">
        <v>77</v>
      </c>
      <c r="AY297" s="199" t="s">
        <v>122</v>
      </c>
      <c r="BK297" s="201">
        <f>SUM(BK298:BK321)</f>
        <v>0</v>
      </c>
    </row>
    <row r="298" s="2" customFormat="1" ht="24.15" customHeight="1">
      <c r="A298" s="37"/>
      <c r="B298" s="38"/>
      <c r="C298" s="204" t="s">
        <v>758</v>
      </c>
      <c r="D298" s="204" t="s">
        <v>125</v>
      </c>
      <c r="E298" s="205" t="s">
        <v>759</v>
      </c>
      <c r="F298" s="206" t="s">
        <v>760</v>
      </c>
      <c r="G298" s="207" t="s">
        <v>185</v>
      </c>
      <c r="H298" s="208">
        <v>225</v>
      </c>
      <c r="I298" s="209"/>
      <c r="J298" s="210">
        <f>ROUND(I298*H298,2)</f>
        <v>0</v>
      </c>
      <c r="K298" s="211"/>
      <c r="L298" s="43"/>
      <c r="M298" s="212" t="s">
        <v>19</v>
      </c>
      <c r="N298" s="213" t="s">
        <v>40</v>
      </c>
      <c r="O298" s="83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6" t="s">
        <v>129</v>
      </c>
      <c r="AT298" s="216" t="s">
        <v>125</v>
      </c>
      <c r="AU298" s="216" t="s">
        <v>79</v>
      </c>
      <c r="AY298" s="16" t="s">
        <v>122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6" t="s">
        <v>77</v>
      </c>
      <c r="BK298" s="217">
        <f>ROUND(I298*H298,2)</f>
        <v>0</v>
      </c>
      <c r="BL298" s="16" t="s">
        <v>129</v>
      </c>
      <c r="BM298" s="216" t="s">
        <v>761</v>
      </c>
    </row>
    <row r="299" s="2" customFormat="1">
      <c r="A299" s="37"/>
      <c r="B299" s="38"/>
      <c r="C299" s="39"/>
      <c r="D299" s="218" t="s">
        <v>131</v>
      </c>
      <c r="E299" s="39"/>
      <c r="F299" s="219" t="s">
        <v>762</v>
      </c>
      <c r="G299" s="39"/>
      <c r="H299" s="39"/>
      <c r="I299" s="220"/>
      <c r="J299" s="39"/>
      <c r="K299" s="39"/>
      <c r="L299" s="43"/>
      <c r="M299" s="221"/>
      <c r="N299" s="222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131</v>
      </c>
      <c r="AU299" s="16" t="s">
        <v>79</v>
      </c>
    </row>
    <row r="300" s="2" customFormat="1" ht="24.15" customHeight="1">
      <c r="A300" s="37"/>
      <c r="B300" s="38"/>
      <c r="C300" s="223" t="s">
        <v>763</v>
      </c>
      <c r="D300" s="223" t="s">
        <v>138</v>
      </c>
      <c r="E300" s="224" t="s">
        <v>764</v>
      </c>
      <c r="F300" s="225" t="s">
        <v>765</v>
      </c>
      <c r="G300" s="226" t="s">
        <v>185</v>
      </c>
      <c r="H300" s="227">
        <v>225</v>
      </c>
      <c r="I300" s="228"/>
      <c r="J300" s="229">
        <f>ROUND(I300*H300,2)</f>
        <v>0</v>
      </c>
      <c r="K300" s="230"/>
      <c r="L300" s="231"/>
      <c r="M300" s="232" t="s">
        <v>19</v>
      </c>
      <c r="N300" s="233" t="s">
        <v>40</v>
      </c>
      <c r="O300" s="83"/>
      <c r="P300" s="214">
        <f>O300*H300</f>
        <v>0</v>
      </c>
      <c r="Q300" s="214">
        <v>0.00016000000000000001</v>
      </c>
      <c r="R300" s="214">
        <f>Q300*H300</f>
        <v>0.036000000000000004</v>
      </c>
      <c r="S300" s="214">
        <v>0</v>
      </c>
      <c r="T300" s="21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16" t="s">
        <v>142</v>
      </c>
      <c r="AT300" s="216" t="s">
        <v>138</v>
      </c>
      <c r="AU300" s="216" t="s">
        <v>79</v>
      </c>
      <c r="AY300" s="16" t="s">
        <v>122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6" t="s">
        <v>77</v>
      </c>
      <c r="BK300" s="217">
        <f>ROUND(I300*H300,2)</f>
        <v>0</v>
      </c>
      <c r="BL300" s="16" t="s">
        <v>129</v>
      </c>
      <c r="BM300" s="216" t="s">
        <v>766</v>
      </c>
    </row>
    <row r="301" s="2" customFormat="1">
      <c r="A301" s="37"/>
      <c r="B301" s="38"/>
      <c r="C301" s="39"/>
      <c r="D301" s="234" t="s">
        <v>192</v>
      </c>
      <c r="E301" s="39"/>
      <c r="F301" s="235" t="s">
        <v>767</v>
      </c>
      <c r="G301" s="39"/>
      <c r="H301" s="39"/>
      <c r="I301" s="220"/>
      <c r="J301" s="39"/>
      <c r="K301" s="39"/>
      <c r="L301" s="43"/>
      <c r="M301" s="221"/>
      <c r="N301" s="222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192</v>
      </c>
      <c r="AU301" s="16" t="s">
        <v>79</v>
      </c>
    </row>
    <row r="302" s="2" customFormat="1" ht="16.5" customHeight="1">
      <c r="A302" s="37"/>
      <c r="B302" s="38"/>
      <c r="C302" s="204" t="s">
        <v>768</v>
      </c>
      <c r="D302" s="204" t="s">
        <v>125</v>
      </c>
      <c r="E302" s="205" t="s">
        <v>769</v>
      </c>
      <c r="F302" s="206" t="s">
        <v>770</v>
      </c>
      <c r="G302" s="207" t="s">
        <v>128</v>
      </c>
      <c r="H302" s="208">
        <v>1</v>
      </c>
      <c r="I302" s="209"/>
      <c r="J302" s="210">
        <f>ROUND(I302*H302,2)</f>
        <v>0</v>
      </c>
      <c r="K302" s="211"/>
      <c r="L302" s="43"/>
      <c r="M302" s="212" t="s">
        <v>19</v>
      </c>
      <c r="N302" s="213" t="s">
        <v>40</v>
      </c>
      <c r="O302" s="83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6" t="s">
        <v>129</v>
      </c>
      <c r="AT302" s="216" t="s">
        <v>125</v>
      </c>
      <c r="AU302" s="216" t="s">
        <v>79</v>
      </c>
      <c r="AY302" s="16" t="s">
        <v>122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6" t="s">
        <v>77</v>
      </c>
      <c r="BK302" s="217">
        <f>ROUND(I302*H302,2)</f>
        <v>0</v>
      </c>
      <c r="BL302" s="16" t="s">
        <v>129</v>
      </c>
      <c r="BM302" s="216" t="s">
        <v>771</v>
      </c>
    </row>
    <row r="303" s="2" customFormat="1">
      <c r="A303" s="37"/>
      <c r="B303" s="38"/>
      <c r="C303" s="39"/>
      <c r="D303" s="218" t="s">
        <v>131</v>
      </c>
      <c r="E303" s="39"/>
      <c r="F303" s="219" t="s">
        <v>772</v>
      </c>
      <c r="G303" s="39"/>
      <c r="H303" s="39"/>
      <c r="I303" s="220"/>
      <c r="J303" s="39"/>
      <c r="K303" s="39"/>
      <c r="L303" s="43"/>
      <c r="M303" s="221"/>
      <c r="N303" s="222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131</v>
      </c>
      <c r="AU303" s="16" t="s">
        <v>79</v>
      </c>
    </row>
    <row r="304" s="2" customFormat="1" ht="16.5" customHeight="1">
      <c r="A304" s="37"/>
      <c r="B304" s="38"/>
      <c r="C304" s="223" t="s">
        <v>773</v>
      </c>
      <c r="D304" s="223" t="s">
        <v>138</v>
      </c>
      <c r="E304" s="224" t="s">
        <v>774</v>
      </c>
      <c r="F304" s="225" t="s">
        <v>775</v>
      </c>
      <c r="G304" s="226" t="s">
        <v>141</v>
      </c>
      <c r="H304" s="227">
        <v>1</v>
      </c>
      <c r="I304" s="228"/>
      <c r="J304" s="229">
        <f>ROUND(I304*H304,2)</f>
        <v>0</v>
      </c>
      <c r="K304" s="230"/>
      <c r="L304" s="231"/>
      <c r="M304" s="232" t="s">
        <v>19</v>
      </c>
      <c r="N304" s="233" t="s">
        <v>40</v>
      </c>
      <c r="O304" s="83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16" t="s">
        <v>142</v>
      </c>
      <c r="AT304" s="216" t="s">
        <v>138</v>
      </c>
      <c r="AU304" s="216" t="s">
        <v>79</v>
      </c>
      <c r="AY304" s="16" t="s">
        <v>122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6" t="s">
        <v>77</v>
      </c>
      <c r="BK304" s="217">
        <f>ROUND(I304*H304,2)</f>
        <v>0</v>
      </c>
      <c r="BL304" s="16" t="s">
        <v>129</v>
      </c>
      <c r="BM304" s="216" t="s">
        <v>776</v>
      </c>
    </row>
    <row r="305" s="2" customFormat="1">
      <c r="A305" s="37"/>
      <c r="B305" s="38"/>
      <c r="C305" s="39"/>
      <c r="D305" s="234" t="s">
        <v>192</v>
      </c>
      <c r="E305" s="39"/>
      <c r="F305" s="235" t="s">
        <v>777</v>
      </c>
      <c r="G305" s="39"/>
      <c r="H305" s="39"/>
      <c r="I305" s="220"/>
      <c r="J305" s="39"/>
      <c r="K305" s="39"/>
      <c r="L305" s="43"/>
      <c r="M305" s="221"/>
      <c r="N305" s="222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192</v>
      </c>
      <c r="AU305" s="16" t="s">
        <v>79</v>
      </c>
    </row>
    <row r="306" s="2" customFormat="1" ht="16.5" customHeight="1">
      <c r="A306" s="37"/>
      <c r="B306" s="38"/>
      <c r="C306" s="204" t="s">
        <v>778</v>
      </c>
      <c r="D306" s="204" t="s">
        <v>125</v>
      </c>
      <c r="E306" s="205" t="s">
        <v>779</v>
      </c>
      <c r="F306" s="206" t="s">
        <v>780</v>
      </c>
      <c r="G306" s="207" t="s">
        <v>128</v>
      </c>
      <c r="H306" s="208">
        <v>2</v>
      </c>
      <c r="I306" s="209"/>
      <c r="J306" s="210">
        <f>ROUND(I306*H306,2)</f>
        <v>0</v>
      </c>
      <c r="K306" s="211"/>
      <c r="L306" s="43"/>
      <c r="M306" s="212" t="s">
        <v>19</v>
      </c>
      <c r="N306" s="213" t="s">
        <v>40</v>
      </c>
      <c r="O306" s="83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16" t="s">
        <v>129</v>
      </c>
      <c r="AT306" s="216" t="s">
        <v>125</v>
      </c>
      <c r="AU306" s="216" t="s">
        <v>79</v>
      </c>
      <c r="AY306" s="16" t="s">
        <v>122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6" t="s">
        <v>77</v>
      </c>
      <c r="BK306" s="217">
        <f>ROUND(I306*H306,2)</f>
        <v>0</v>
      </c>
      <c r="BL306" s="16" t="s">
        <v>129</v>
      </c>
      <c r="BM306" s="216" t="s">
        <v>781</v>
      </c>
    </row>
    <row r="307" s="2" customFormat="1">
      <c r="A307" s="37"/>
      <c r="B307" s="38"/>
      <c r="C307" s="39"/>
      <c r="D307" s="218" t="s">
        <v>131</v>
      </c>
      <c r="E307" s="39"/>
      <c r="F307" s="219" t="s">
        <v>782</v>
      </c>
      <c r="G307" s="39"/>
      <c r="H307" s="39"/>
      <c r="I307" s="220"/>
      <c r="J307" s="39"/>
      <c r="K307" s="39"/>
      <c r="L307" s="43"/>
      <c r="M307" s="221"/>
      <c r="N307" s="222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131</v>
      </c>
      <c r="AU307" s="16" t="s">
        <v>79</v>
      </c>
    </row>
    <row r="308" s="2" customFormat="1" ht="16.5" customHeight="1">
      <c r="A308" s="37"/>
      <c r="B308" s="38"/>
      <c r="C308" s="223" t="s">
        <v>783</v>
      </c>
      <c r="D308" s="223" t="s">
        <v>138</v>
      </c>
      <c r="E308" s="224" t="s">
        <v>784</v>
      </c>
      <c r="F308" s="225" t="s">
        <v>785</v>
      </c>
      <c r="G308" s="226" t="s">
        <v>128</v>
      </c>
      <c r="H308" s="227">
        <v>2</v>
      </c>
      <c r="I308" s="228"/>
      <c r="J308" s="229">
        <f>ROUND(I308*H308,2)</f>
        <v>0</v>
      </c>
      <c r="K308" s="230"/>
      <c r="L308" s="231"/>
      <c r="M308" s="232" t="s">
        <v>19</v>
      </c>
      <c r="N308" s="233" t="s">
        <v>40</v>
      </c>
      <c r="O308" s="83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6" t="s">
        <v>142</v>
      </c>
      <c r="AT308" s="216" t="s">
        <v>138</v>
      </c>
      <c r="AU308" s="216" t="s">
        <v>79</v>
      </c>
      <c r="AY308" s="16" t="s">
        <v>122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6" t="s">
        <v>77</v>
      </c>
      <c r="BK308" s="217">
        <f>ROUND(I308*H308,2)</f>
        <v>0</v>
      </c>
      <c r="BL308" s="16" t="s">
        <v>129</v>
      </c>
      <c r="BM308" s="216" t="s">
        <v>786</v>
      </c>
    </row>
    <row r="309" s="2" customFormat="1" ht="21.75" customHeight="1">
      <c r="A309" s="37"/>
      <c r="B309" s="38"/>
      <c r="C309" s="204" t="s">
        <v>787</v>
      </c>
      <c r="D309" s="204" t="s">
        <v>125</v>
      </c>
      <c r="E309" s="205" t="s">
        <v>788</v>
      </c>
      <c r="F309" s="206" t="s">
        <v>789</v>
      </c>
      <c r="G309" s="207" t="s">
        <v>128</v>
      </c>
      <c r="H309" s="208">
        <v>1</v>
      </c>
      <c r="I309" s="209"/>
      <c r="J309" s="210">
        <f>ROUND(I309*H309,2)</f>
        <v>0</v>
      </c>
      <c r="K309" s="211"/>
      <c r="L309" s="43"/>
      <c r="M309" s="212" t="s">
        <v>19</v>
      </c>
      <c r="N309" s="213" t="s">
        <v>40</v>
      </c>
      <c r="O309" s="83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6" t="s">
        <v>129</v>
      </c>
      <c r="AT309" s="216" t="s">
        <v>125</v>
      </c>
      <c r="AU309" s="216" t="s">
        <v>79</v>
      </c>
      <c r="AY309" s="16" t="s">
        <v>122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6" t="s">
        <v>77</v>
      </c>
      <c r="BK309" s="217">
        <f>ROUND(I309*H309,2)</f>
        <v>0</v>
      </c>
      <c r="BL309" s="16" t="s">
        <v>129</v>
      </c>
      <c r="BM309" s="216" t="s">
        <v>790</v>
      </c>
    </row>
    <row r="310" s="2" customFormat="1">
      <c r="A310" s="37"/>
      <c r="B310" s="38"/>
      <c r="C310" s="39"/>
      <c r="D310" s="218" t="s">
        <v>131</v>
      </c>
      <c r="E310" s="39"/>
      <c r="F310" s="219" t="s">
        <v>791</v>
      </c>
      <c r="G310" s="39"/>
      <c r="H310" s="39"/>
      <c r="I310" s="220"/>
      <c r="J310" s="39"/>
      <c r="K310" s="39"/>
      <c r="L310" s="43"/>
      <c r="M310" s="221"/>
      <c r="N310" s="222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131</v>
      </c>
      <c r="AU310" s="16" t="s">
        <v>79</v>
      </c>
    </row>
    <row r="311" s="2" customFormat="1" ht="16.5" customHeight="1">
      <c r="A311" s="37"/>
      <c r="B311" s="38"/>
      <c r="C311" s="223" t="s">
        <v>792</v>
      </c>
      <c r="D311" s="223" t="s">
        <v>138</v>
      </c>
      <c r="E311" s="224" t="s">
        <v>793</v>
      </c>
      <c r="F311" s="225" t="s">
        <v>794</v>
      </c>
      <c r="G311" s="226" t="s">
        <v>128</v>
      </c>
      <c r="H311" s="227">
        <v>1</v>
      </c>
      <c r="I311" s="228"/>
      <c r="J311" s="229">
        <f>ROUND(I311*H311,2)</f>
        <v>0</v>
      </c>
      <c r="K311" s="230"/>
      <c r="L311" s="231"/>
      <c r="M311" s="232" t="s">
        <v>19</v>
      </c>
      <c r="N311" s="233" t="s">
        <v>40</v>
      </c>
      <c r="O311" s="83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6" t="s">
        <v>142</v>
      </c>
      <c r="AT311" s="216" t="s">
        <v>138</v>
      </c>
      <c r="AU311" s="216" t="s">
        <v>79</v>
      </c>
      <c r="AY311" s="16" t="s">
        <v>122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6" t="s">
        <v>77</v>
      </c>
      <c r="BK311" s="217">
        <f>ROUND(I311*H311,2)</f>
        <v>0</v>
      </c>
      <c r="BL311" s="16" t="s">
        <v>129</v>
      </c>
      <c r="BM311" s="216" t="s">
        <v>795</v>
      </c>
    </row>
    <row r="312" s="2" customFormat="1" ht="16.5" customHeight="1">
      <c r="A312" s="37"/>
      <c r="B312" s="38"/>
      <c r="C312" s="204" t="s">
        <v>796</v>
      </c>
      <c r="D312" s="204" t="s">
        <v>125</v>
      </c>
      <c r="E312" s="205" t="s">
        <v>797</v>
      </c>
      <c r="F312" s="206" t="s">
        <v>798</v>
      </c>
      <c r="G312" s="207" t="s">
        <v>185</v>
      </c>
      <c r="H312" s="208">
        <v>150</v>
      </c>
      <c r="I312" s="209"/>
      <c r="J312" s="210">
        <f>ROUND(I312*H312,2)</f>
        <v>0</v>
      </c>
      <c r="K312" s="211"/>
      <c r="L312" s="43"/>
      <c r="M312" s="212" t="s">
        <v>19</v>
      </c>
      <c r="N312" s="213" t="s">
        <v>40</v>
      </c>
      <c r="O312" s="83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6" t="s">
        <v>129</v>
      </c>
      <c r="AT312" s="216" t="s">
        <v>125</v>
      </c>
      <c r="AU312" s="216" t="s">
        <v>79</v>
      </c>
      <c r="AY312" s="16" t="s">
        <v>122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6" t="s">
        <v>77</v>
      </c>
      <c r="BK312" s="217">
        <f>ROUND(I312*H312,2)</f>
        <v>0</v>
      </c>
      <c r="BL312" s="16" t="s">
        <v>129</v>
      </c>
      <c r="BM312" s="216" t="s">
        <v>799</v>
      </c>
    </row>
    <row r="313" s="2" customFormat="1">
      <c r="A313" s="37"/>
      <c r="B313" s="38"/>
      <c r="C313" s="39"/>
      <c r="D313" s="218" t="s">
        <v>131</v>
      </c>
      <c r="E313" s="39"/>
      <c r="F313" s="219" t="s">
        <v>800</v>
      </c>
      <c r="G313" s="39"/>
      <c r="H313" s="39"/>
      <c r="I313" s="220"/>
      <c r="J313" s="39"/>
      <c r="K313" s="39"/>
      <c r="L313" s="43"/>
      <c r="M313" s="221"/>
      <c r="N313" s="222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131</v>
      </c>
      <c r="AU313" s="16" t="s">
        <v>79</v>
      </c>
    </row>
    <row r="314" s="2" customFormat="1" ht="16.5" customHeight="1">
      <c r="A314" s="37"/>
      <c r="B314" s="38"/>
      <c r="C314" s="223" t="s">
        <v>801</v>
      </c>
      <c r="D314" s="223" t="s">
        <v>138</v>
      </c>
      <c r="E314" s="224" t="s">
        <v>802</v>
      </c>
      <c r="F314" s="225" t="s">
        <v>803</v>
      </c>
      <c r="G314" s="226" t="s">
        <v>185</v>
      </c>
      <c r="H314" s="227">
        <v>157.5</v>
      </c>
      <c r="I314" s="228"/>
      <c r="J314" s="229">
        <f>ROUND(I314*H314,2)</f>
        <v>0</v>
      </c>
      <c r="K314" s="230"/>
      <c r="L314" s="231"/>
      <c r="M314" s="232" t="s">
        <v>19</v>
      </c>
      <c r="N314" s="233" t="s">
        <v>40</v>
      </c>
      <c r="O314" s="83"/>
      <c r="P314" s="214">
        <f>O314*H314</f>
        <v>0</v>
      </c>
      <c r="Q314" s="214">
        <v>0.00021000000000000001</v>
      </c>
      <c r="R314" s="214">
        <f>Q314*H314</f>
        <v>0.033075</v>
      </c>
      <c r="S314" s="214">
        <v>0</v>
      </c>
      <c r="T314" s="21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6" t="s">
        <v>142</v>
      </c>
      <c r="AT314" s="216" t="s">
        <v>138</v>
      </c>
      <c r="AU314" s="216" t="s">
        <v>79</v>
      </c>
      <c r="AY314" s="16" t="s">
        <v>122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6" t="s">
        <v>77</v>
      </c>
      <c r="BK314" s="217">
        <f>ROUND(I314*H314,2)</f>
        <v>0</v>
      </c>
      <c r="BL314" s="16" t="s">
        <v>129</v>
      </c>
      <c r="BM314" s="216" t="s">
        <v>804</v>
      </c>
    </row>
    <row r="315" s="13" customFormat="1">
      <c r="A315" s="13"/>
      <c r="B315" s="241"/>
      <c r="C315" s="242"/>
      <c r="D315" s="234" t="s">
        <v>338</v>
      </c>
      <c r="E315" s="242"/>
      <c r="F315" s="243" t="s">
        <v>805</v>
      </c>
      <c r="G315" s="242"/>
      <c r="H315" s="244">
        <v>157.5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338</v>
      </c>
      <c r="AU315" s="250" t="s">
        <v>79</v>
      </c>
      <c r="AV315" s="13" t="s">
        <v>79</v>
      </c>
      <c r="AW315" s="13" t="s">
        <v>4</v>
      </c>
      <c r="AX315" s="13" t="s">
        <v>77</v>
      </c>
      <c r="AY315" s="250" t="s">
        <v>122</v>
      </c>
    </row>
    <row r="316" s="2" customFormat="1" ht="16.5" customHeight="1">
      <c r="A316" s="37"/>
      <c r="B316" s="38"/>
      <c r="C316" s="204" t="s">
        <v>806</v>
      </c>
      <c r="D316" s="204" t="s">
        <v>125</v>
      </c>
      <c r="E316" s="205" t="s">
        <v>807</v>
      </c>
      <c r="F316" s="206" t="s">
        <v>808</v>
      </c>
      <c r="G316" s="207" t="s">
        <v>128</v>
      </c>
      <c r="H316" s="208">
        <v>500</v>
      </c>
      <c r="I316" s="209"/>
      <c r="J316" s="210">
        <f>ROUND(I316*H316,2)</f>
        <v>0</v>
      </c>
      <c r="K316" s="211"/>
      <c r="L316" s="43"/>
      <c r="M316" s="212" t="s">
        <v>19</v>
      </c>
      <c r="N316" s="213" t="s">
        <v>40</v>
      </c>
      <c r="O316" s="83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16" t="s">
        <v>129</v>
      </c>
      <c r="AT316" s="216" t="s">
        <v>125</v>
      </c>
      <c r="AU316" s="216" t="s">
        <v>79</v>
      </c>
      <c r="AY316" s="16" t="s">
        <v>122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6" t="s">
        <v>77</v>
      </c>
      <c r="BK316" s="217">
        <f>ROUND(I316*H316,2)</f>
        <v>0</v>
      </c>
      <c r="BL316" s="16" t="s">
        <v>129</v>
      </c>
      <c r="BM316" s="216" t="s">
        <v>809</v>
      </c>
    </row>
    <row r="317" s="2" customFormat="1">
      <c r="A317" s="37"/>
      <c r="B317" s="38"/>
      <c r="C317" s="39"/>
      <c r="D317" s="218" t="s">
        <v>131</v>
      </c>
      <c r="E317" s="39"/>
      <c r="F317" s="219" t="s">
        <v>810</v>
      </c>
      <c r="G317" s="39"/>
      <c r="H317" s="39"/>
      <c r="I317" s="220"/>
      <c r="J317" s="39"/>
      <c r="K317" s="39"/>
      <c r="L317" s="43"/>
      <c r="M317" s="221"/>
      <c r="N317" s="222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131</v>
      </c>
      <c r="AU317" s="16" t="s">
        <v>79</v>
      </c>
    </row>
    <row r="318" s="2" customFormat="1" ht="16.5" customHeight="1">
      <c r="A318" s="37"/>
      <c r="B318" s="38"/>
      <c r="C318" s="223" t="s">
        <v>811</v>
      </c>
      <c r="D318" s="223" t="s">
        <v>138</v>
      </c>
      <c r="E318" s="224" t="s">
        <v>812</v>
      </c>
      <c r="F318" s="225" t="s">
        <v>813</v>
      </c>
      <c r="G318" s="226" t="s">
        <v>128</v>
      </c>
      <c r="H318" s="227">
        <v>500</v>
      </c>
      <c r="I318" s="228"/>
      <c r="J318" s="229">
        <f>ROUND(I318*H318,2)</f>
        <v>0</v>
      </c>
      <c r="K318" s="230"/>
      <c r="L318" s="231"/>
      <c r="M318" s="232" t="s">
        <v>19</v>
      </c>
      <c r="N318" s="233" t="s">
        <v>40</v>
      </c>
      <c r="O318" s="83"/>
      <c r="P318" s="214">
        <f>O318*H318</f>
        <v>0</v>
      </c>
      <c r="Q318" s="214">
        <v>1.0000000000000001E-05</v>
      </c>
      <c r="R318" s="214">
        <f>Q318*H318</f>
        <v>0.0050000000000000001</v>
      </c>
      <c r="S318" s="214">
        <v>0</v>
      </c>
      <c r="T318" s="21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6" t="s">
        <v>142</v>
      </c>
      <c r="AT318" s="216" t="s">
        <v>138</v>
      </c>
      <c r="AU318" s="216" t="s">
        <v>79</v>
      </c>
      <c r="AY318" s="16" t="s">
        <v>122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6" t="s">
        <v>77</v>
      </c>
      <c r="BK318" s="217">
        <f>ROUND(I318*H318,2)</f>
        <v>0</v>
      </c>
      <c r="BL318" s="16" t="s">
        <v>129</v>
      </c>
      <c r="BM318" s="216" t="s">
        <v>814</v>
      </c>
    </row>
    <row r="319" s="2" customFormat="1" ht="16.5" customHeight="1">
      <c r="A319" s="37"/>
      <c r="B319" s="38"/>
      <c r="C319" s="223" t="s">
        <v>815</v>
      </c>
      <c r="D319" s="223" t="s">
        <v>138</v>
      </c>
      <c r="E319" s="224" t="s">
        <v>816</v>
      </c>
      <c r="F319" s="225" t="s">
        <v>817</v>
      </c>
      <c r="G319" s="226" t="s">
        <v>818</v>
      </c>
      <c r="H319" s="227">
        <v>5</v>
      </c>
      <c r="I319" s="228"/>
      <c r="J319" s="229">
        <f>ROUND(I319*H319,2)</f>
        <v>0</v>
      </c>
      <c r="K319" s="230"/>
      <c r="L319" s="231"/>
      <c r="M319" s="232" t="s">
        <v>19</v>
      </c>
      <c r="N319" s="233" t="s">
        <v>40</v>
      </c>
      <c r="O319" s="83"/>
      <c r="P319" s="214">
        <f>O319*H319</f>
        <v>0</v>
      </c>
      <c r="Q319" s="214">
        <v>0.001</v>
      </c>
      <c r="R319" s="214">
        <f>Q319*H319</f>
        <v>0.0050000000000000001</v>
      </c>
      <c r="S319" s="214">
        <v>0</v>
      </c>
      <c r="T319" s="21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6" t="s">
        <v>142</v>
      </c>
      <c r="AT319" s="216" t="s">
        <v>138</v>
      </c>
      <c r="AU319" s="216" t="s">
        <v>79</v>
      </c>
      <c r="AY319" s="16" t="s">
        <v>122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6" t="s">
        <v>77</v>
      </c>
      <c r="BK319" s="217">
        <f>ROUND(I319*H319,2)</f>
        <v>0</v>
      </c>
      <c r="BL319" s="16" t="s">
        <v>129</v>
      </c>
      <c r="BM319" s="216" t="s">
        <v>819</v>
      </c>
    </row>
    <row r="320" s="2" customFormat="1" ht="16.5" customHeight="1">
      <c r="A320" s="37"/>
      <c r="B320" s="38"/>
      <c r="C320" s="204" t="s">
        <v>820</v>
      </c>
      <c r="D320" s="204" t="s">
        <v>125</v>
      </c>
      <c r="E320" s="205" t="s">
        <v>821</v>
      </c>
      <c r="F320" s="206" t="s">
        <v>822</v>
      </c>
      <c r="G320" s="207" t="s">
        <v>141</v>
      </c>
      <c r="H320" s="208">
        <v>1</v>
      </c>
      <c r="I320" s="209"/>
      <c r="J320" s="210">
        <f>ROUND(I320*H320,2)</f>
        <v>0</v>
      </c>
      <c r="K320" s="211"/>
      <c r="L320" s="43"/>
      <c r="M320" s="212" t="s">
        <v>19</v>
      </c>
      <c r="N320" s="213" t="s">
        <v>40</v>
      </c>
      <c r="O320" s="83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16" t="s">
        <v>129</v>
      </c>
      <c r="AT320" s="216" t="s">
        <v>125</v>
      </c>
      <c r="AU320" s="216" t="s">
        <v>79</v>
      </c>
      <c r="AY320" s="16" t="s">
        <v>122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6" t="s">
        <v>77</v>
      </c>
      <c r="BK320" s="217">
        <f>ROUND(I320*H320,2)</f>
        <v>0</v>
      </c>
      <c r="BL320" s="16" t="s">
        <v>129</v>
      </c>
      <c r="BM320" s="216" t="s">
        <v>823</v>
      </c>
    </row>
    <row r="321" s="2" customFormat="1" ht="16.5" customHeight="1">
      <c r="A321" s="37"/>
      <c r="B321" s="38"/>
      <c r="C321" s="204" t="s">
        <v>824</v>
      </c>
      <c r="D321" s="204" t="s">
        <v>125</v>
      </c>
      <c r="E321" s="205" t="s">
        <v>825</v>
      </c>
      <c r="F321" s="206" t="s">
        <v>826</v>
      </c>
      <c r="G321" s="207" t="s">
        <v>141</v>
      </c>
      <c r="H321" s="208">
        <v>1</v>
      </c>
      <c r="I321" s="209"/>
      <c r="J321" s="210">
        <f>ROUND(I321*H321,2)</f>
        <v>0</v>
      </c>
      <c r="K321" s="211"/>
      <c r="L321" s="43"/>
      <c r="M321" s="212" t="s">
        <v>19</v>
      </c>
      <c r="N321" s="213" t="s">
        <v>40</v>
      </c>
      <c r="O321" s="83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6" t="s">
        <v>129</v>
      </c>
      <c r="AT321" s="216" t="s">
        <v>125</v>
      </c>
      <c r="AU321" s="216" t="s">
        <v>79</v>
      </c>
      <c r="AY321" s="16" t="s">
        <v>122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6" t="s">
        <v>77</v>
      </c>
      <c r="BK321" s="217">
        <f>ROUND(I321*H321,2)</f>
        <v>0</v>
      </c>
      <c r="BL321" s="16" t="s">
        <v>129</v>
      </c>
      <c r="BM321" s="216" t="s">
        <v>827</v>
      </c>
    </row>
    <row r="322" s="12" customFormat="1" ht="22.8" customHeight="1">
      <c r="A322" s="12"/>
      <c r="B322" s="188"/>
      <c r="C322" s="189"/>
      <c r="D322" s="190" t="s">
        <v>68</v>
      </c>
      <c r="E322" s="202" t="s">
        <v>828</v>
      </c>
      <c r="F322" s="202" t="s">
        <v>829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SUM(P323:P330)</f>
        <v>0</v>
      </c>
      <c r="Q322" s="196"/>
      <c r="R322" s="197">
        <f>SUM(R323:R330)</f>
        <v>0</v>
      </c>
      <c r="S322" s="196"/>
      <c r="T322" s="198">
        <f>SUM(T323:T330)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9" t="s">
        <v>79</v>
      </c>
      <c r="AT322" s="200" t="s">
        <v>68</v>
      </c>
      <c r="AU322" s="200" t="s">
        <v>77</v>
      </c>
      <c r="AY322" s="199" t="s">
        <v>122</v>
      </c>
      <c r="BK322" s="201">
        <f>SUM(BK323:BK330)</f>
        <v>0</v>
      </c>
    </row>
    <row r="323" s="2" customFormat="1" ht="24.15" customHeight="1">
      <c r="A323" s="37"/>
      <c r="B323" s="38"/>
      <c r="C323" s="204" t="s">
        <v>830</v>
      </c>
      <c r="D323" s="204" t="s">
        <v>125</v>
      </c>
      <c r="E323" s="205" t="s">
        <v>831</v>
      </c>
      <c r="F323" s="206" t="s">
        <v>832</v>
      </c>
      <c r="G323" s="207" t="s">
        <v>128</v>
      </c>
      <c r="H323" s="208">
        <v>1</v>
      </c>
      <c r="I323" s="209"/>
      <c r="J323" s="210">
        <f>ROUND(I323*H323,2)</f>
        <v>0</v>
      </c>
      <c r="K323" s="211"/>
      <c r="L323" s="43"/>
      <c r="M323" s="212" t="s">
        <v>19</v>
      </c>
      <c r="N323" s="213" t="s">
        <v>40</v>
      </c>
      <c r="O323" s="83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16" t="s">
        <v>129</v>
      </c>
      <c r="AT323" s="216" t="s">
        <v>125</v>
      </c>
      <c r="AU323" s="216" t="s">
        <v>79</v>
      </c>
      <c r="AY323" s="16" t="s">
        <v>122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6" t="s">
        <v>77</v>
      </c>
      <c r="BK323" s="217">
        <f>ROUND(I323*H323,2)</f>
        <v>0</v>
      </c>
      <c r="BL323" s="16" t="s">
        <v>129</v>
      </c>
      <c r="BM323" s="216" t="s">
        <v>833</v>
      </c>
    </row>
    <row r="324" s="2" customFormat="1">
      <c r="A324" s="37"/>
      <c r="B324" s="38"/>
      <c r="C324" s="39"/>
      <c r="D324" s="218" t="s">
        <v>131</v>
      </c>
      <c r="E324" s="39"/>
      <c r="F324" s="219" t="s">
        <v>834</v>
      </c>
      <c r="G324" s="39"/>
      <c r="H324" s="39"/>
      <c r="I324" s="220"/>
      <c r="J324" s="39"/>
      <c r="K324" s="39"/>
      <c r="L324" s="43"/>
      <c r="M324" s="221"/>
      <c r="N324" s="222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131</v>
      </c>
      <c r="AU324" s="16" t="s">
        <v>79</v>
      </c>
    </row>
    <row r="325" s="2" customFormat="1" ht="16.5" customHeight="1">
      <c r="A325" s="37"/>
      <c r="B325" s="38"/>
      <c r="C325" s="223" t="s">
        <v>835</v>
      </c>
      <c r="D325" s="223" t="s">
        <v>138</v>
      </c>
      <c r="E325" s="224" t="s">
        <v>836</v>
      </c>
      <c r="F325" s="225" t="s">
        <v>837</v>
      </c>
      <c r="G325" s="226" t="s">
        <v>141</v>
      </c>
      <c r="H325" s="227">
        <v>1</v>
      </c>
      <c r="I325" s="228"/>
      <c r="J325" s="229">
        <f>ROUND(I325*H325,2)</f>
        <v>0</v>
      </c>
      <c r="K325" s="230"/>
      <c r="L325" s="231"/>
      <c r="M325" s="232" t="s">
        <v>19</v>
      </c>
      <c r="N325" s="233" t="s">
        <v>40</v>
      </c>
      <c r="O325" s="83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16" t="s">
        <v>142</v>
      </c>
      <c r="AT325" s="216" t="s">
        <v>138</v>
      </c>
      <c r="AU325" s="216" t="s">
        <v>79</v>
      </c>
      <c r="AY325" s="16" t="s">
        <v>122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6" t="s">
        <v>77</v>
      </c>
      <c r="BK325" s="217">
        <f>ROUND(I325*H325,2)</f>
        <v>0</v>
      </c>
      <c r="BL325" s="16" t="s">
        <v>129</v>
      </c>
      <c r="BM325" s="216" t="s">
        <v>838</v>
      </c>
    </row>
    <row r="326" s="2" customFormat="1" ht="16.5" customHeight="1">
      <c r="A326" s="37"/>
      <c r="B326" s="38"/>
      <c r="C326" s="204" t="s">
        <v>839</v>
      </c>
      <c r="D326" s="204" t="s">
        <v>125</v>
      </c>
      <c r="E326" s="205" t="s">
        <v>840</v>
      </c>
      <c r="F326" s="206" t="s">
        <v>841</v>
      </c>
      <c r="G326" s="207" t="s">
        <v>210</v>
      </c>
      <c r="H326" s="236"/>
      <c r="I326" s="209"/>
      <c r="J326" s="210">
        <f>ROUND(I326*H326,2)</f>
        <v>0</v>
      </c>
      <c r="K326" s="211"/>
      <c r="L326" s="43"/>
      <c r="M326" s="212" t="s">
        <v>19</v>
      </c>
      <c r="N326" s="213" t="s">
        <v>40</v>
      </c>
      <c r="O326" s="83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6" t="s">
        <v>129</v>
      </c>
      <c r="AT326" s="216" t="s">
        <v>125</v>
      </c>
      <c r="AU326" s="216" t="s">
        <v>79</v>
      </c>
      <c r="AY326" s="16" t="s">
        <v>122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6" t="s">
        <v>77</v>
      </c>
      <c r="BK326" s="217">
        <f>ROUND(I326*H326,2)</f>
        <v>0</v>
      </c>
      <c r="BL326" s="16" t="s">
        <v>129</v>
      </c>
      <c r="BM326" s="216" t="s">
        <v>842</v>
      </c>
    </row>
    <row r="327" s="2" customFormat="1" ht="16.5" customHeight="1">
      <c r="A327" s="37"/>
      <c r="B327" s="38"/>
      <c r="C327" s="204" t="s">
        <v>843</v>
      </c>
      <c r="D327" s="204" t="s">
        <v>125</v>
      </c>
      <c r="E327" s="205" t="s">
        <v>844</v>
      </c>
      <c r="F327" s="206" t="s">
        <v>845</v>
      </c>
      <c r="G327" s="207" t="s">
        <v>141</v>
      </c>
      <c r="H327" s="208">
        <v>1</v>
      </c>
      <c r="I327" s="209"/>
      <c r="J327" s="210">
        <f>ROUND(I327*H327,2)</f>
        <v>0</v>
      </c>
      <c r="K327" s="211"/>
      <c r="L327" s="43"/>
      <c r="M327" s="212" t="s">
        <v>19</v>
      </c>
      <c r="N327" s="213" t="s">
        <v>40</v>
      </c>
      <c r="O327" s="83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16" t="s">
        <v>129</v>
      </c>
      <c r="AT327" s="216" t="s">
        <v>125</v>
      </c>
      <c r="AU327" s="216" t="s">
        <v>79</v>
      </c>
      <c r="AY327" s="16" t="s">
        <v>122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6" t="s">
        <v>77</v>
      </c>
      <c r="BK327" s="217">
        <f>ROUND(I327*H327,2)</f>
        <v>0</v>
      </c>
      <c r="BL327" s="16" t="s">
        <v>129</v>
      </c>
      <c r="BM327" s="216" t="s">
        <v>846</v>
      </c>
    </row>
    <row r="328" s="2" customFormat="1" ht="24.15" customHeight="1">
      <c r="A328" s="37"/>
      <c r="B328" s="38"/>
      <c r="C328" s="204" t="s">
        <v>847</v>
      </c>
      <c r="D328" s="204" t="s">
        <v>125</v>
      </c>
      <c r="E328" s="205" t="s">
        <v>848</v>
      </c>
      <c r="F328" s="206" t="s">
        <v>849</v>
      </c>
      <c r="G328" s="207" t="s">
        <v>141</v>
      </c>
      <c r="H328" s="208">
        <v>1</v>
      </c>
      <c r="I328" s="209"/>
      <c r="J328" s="210">
        <f>ROUND(I328*H328,2)</f>
        <v>0</v>
      </c>
      <c r="K328" s="211"/>
      <c r="L328" s="43"/>
      <c r="M328" s="212" t="s">
        <v>19</v>
      </c>
      <c r="N328" s="213" t="s">
        <v>40</v>
      </c>
      <c r="O328" s="83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16" t="s">
        <v>129</v>
      </c>
      <c r="AT328" s="216" t="s">
        <v>125</v>
      </c>
      <c r="AU328" s="216" t="s">
        <v>79</v>
      </c>
      <c r="AY328" s="16" t="s">
        <v>122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6" t="s">
        <v>77</v>
      </c>
      <c r="BK328" s="217">
        <f>ROUND(I328*H328,2)</f>
        <v>0</v>
      </c>
      <c r="BL328" s="16" t="s">
        <v>129</v>
      </c>
      <c r="BM328" s="216" t="s">
        <v>850</v>
      </c>
    </row>
    <row r="329" s="2" customFormat="1" ht="33" customHeight="1">
      <c r="A329" s="37"/>
      <c r="B329" s="38"/>
      <c r="C329" s="204" t="s">
        <v>851</v>
      </c>
      <c r="D329" s="204" t="s">
        <v>125</v>
      </c>
      <c r="E329" s="205" t="s">
        <v>852</v>
      </c>
      <c r="F329" s="206" t="s">
        <v>853</v>
      </c>
      <c r="G329" s="207" t="s">
        <v>141</v>
      </c>
      <c r="H329" s="208">
        <v>1</v>
      </c>
      <c r="I329" s="209"/>
      <c r="J329" s="210">
        <f>ROUND(I329*H329,2)</f>
        <v>0</v>
      </c>
      <c r="K329" s="211"/>
      <c r="L329" s="43"/>
      <c r="M329" s="212" t="s">
        <v>19</v>
      </c>
      <c r="N329" s="213" t="s">
        <v>40</v>
      </c>
      <c r="O329" s="83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6" t="s">
        <v>129</v>
      </c>
      <c r="AT329" s="216" t="s">
        <v>125</v>
      </c>
      <c r="AU329" s="216" t="s">
        <v>79</v>
      </c>
      <c r="AY329" s="16" t="s">
        <v>122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6" t="s">
        <v>77</v>
      </c>
      <c r="BK329" s="217">
        <f>ROUND(I329*H329,2)</f>
        <v>0</v>
      </c>
      <c r="BL329" s="16" t="s">
        <v>129</v>
      </c>
      <c r="BM329" s="216" t="s">
        <v>854</v>
      </c>
    </row>
    <row r="330" s="2" customFormat="1" ht="16.5" customHeight="1">
      <c r="A330" s="37"/>
      <c r="B330" s="38"/>
      <c r="C330" s="204" t="s">
        <v>855</v>
      </c>
      <c r="D330" s="204" t="s">
        <v>125</v>
      </c>
      <c r="E330" s="205" t="s">
        <v>856</v>
      </c>
      <c r="F330" s="206" t="s">
        <v>857</v>
      </c>
      <c r="G330" s="207" t="s">
        <v>141</v>
      </c>
      <c r="H330" s="208">
        <v>1</v>
      </c>
      <c r="I330" s="209"/>
      <c r="J330" s="210">
        <f>ROUND(I330*H330,2)</f>
        <v>0</v>
      </c>
      <c r="K330" s="211"/>
      <c r="L330" s="43"/>
      <c r="M330" s="212" t="s">
        <v>19</v>
      </c>
      <c r="N330" s="213" t="s">
        <v>40</v>
      </c>
      <c r="O330" s="83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16" t="s">
        <v>129</v>
      </c>
      <c r="AT330" s="216" t="s">
        <v>125</v>
      </c>
      <c r="AU330" s="216" t="s">
        <v>79</v>
      </c>
      <c r="AY330" s="16" t="s">
        <v>122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6" t="s">
        <v>77</v>
      </c>
      <c r="BK330" s="217">
        <f>ROUND(I330*H330,2)</f>
        <v>0</v>
      </c>
      <c r="BL330" s="16" t="s">
        <v>129</v>
      </c>
      <c r="BM330" s="216" t="s">
        <v>858</v>
      </c>
    </row>
    <row r="331" s="12" customFormat="1" ht="22.8" customHeight="1">
      <c r="A331" s="12"/>
      <c r="B331" s="188"/>
      <c r="C331" s="189"/>
      <c r="D331" s="190" t="s">
        <v>68</v>
      </c>
      <c r="E331" s="202" t="s">
        <v>859</v>
      </c>
      <c r="F331" s="202" t="s">
        <v>860</v>
      </c>
      <c r="G331" s="189"/>
      <c r="H331" s="189"/>
      <c r="I331" s="192"/>
      <c r="J331" s="203">
        <f>BK331</f>
        <v>0</v>
      </c>
      <c r="K331" s="189"/>
      <c r="L331" s="194"/>
      <c r="M331" s="195"/>
      <c r="N331" s="196"/>
      <c r="O331" s="196"/>
      <c r="P331" s="197">
        <f>SUM(P332:P341)</f>
        <v>0</v>
      </c>
      <c r="Q331" s="196"/>
      <c r="R331" s="197">
        <f>SUM(R332:R341)</f>
        <v>0</v>
      </c>
      <c r="S331" s="196"/>
      <c r="T331" s="198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99" t="s">
        <v>79</v>
      </c>
      <c r="AT331" s="200" t="s">
        <v>68</v>
      </c>
      <c r="AU331" s="200" t="s">
        <v>77</v>
      </c>
      <c r="AY331" s="199" t="s">
        <v>122</v>
      </c>
      <c r="BK331" s="201">
        <f>SUM(BK332:BK341)</f>
        <v>0</v>
      </c>
    </row>
    <row r="332" s="2" customFormat="1" ht="24.15" customHeight="1">
      <c r="A332" s="37"/>
      <c r="B332" s="38"/>
      <c r="C332" s="204" t="s">
        <v>861</v>
      </c>
      <c r="D332" s="204" t="s">
        <v>125</v>
      </c>
      <c r="E332" s="205" t="s">
        <v>862</v>
      </c>
      <c r="F332" s="206" t="s">
        <v>863</v>
      </c>
      <c r="G332" s="207" t="s">
        <v>128</v>
      </c>
      <c r="H332" s="208">
        <v>1</v>
      </c>
      <c r="I332" s="209"/>
      <c r="J332" s="210">
        <f>ROUND(I332*H332,2)</f>
        <v>0</v>
      </c>
      <c r="K332" s="211"/>
      <c r="L332" s="43"/>
      <c r="M332" s="212" t="s">
        <v>19</v>
      </c>
      <c r="N332" s="213" t="s">
        <v>40</v>
      </c>
      <c r="O332" s="83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6" t="s">
        <v>129</v>
      </c>
      <c r="AT332" s="216" t="s">
        <v>125</v>
      </c>
      <c r="AU332" s="216" t="s">
        <v>79</v>
      </c>
      <c r="AY332" s="16" t="s">
        <v>122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6" t="s">
        <v>77</v>
      </c>
      <c r="BK332" s="217">
        <f>ROUND(I332*H332,2)</f>
        <v>0</v>
      </c>
      <c r="BL332" s="16" t="s">
        <v>129</v>
      </c>
      <c r="BM332" s="216" t="s">
        <v>864</v>
      </c>
    </row>
    <row r="333" s="2" customFormat="1">
      <c r="A333" s="37"/>
      <c r="B333" s="38"/>
      <c r="C333" s="39"/>
      <c r="D333" s="218" t="s">
        <v>131</v>
      </c>
      <c r="E333" s="39"/>
      <c r="F333" s="219" t="s">
        <v>865</v>
      </c>
      <c r="G333" s="39"/>
      <c r="H333" s="39"/>
      <c r="I333" s="220"/>
      <c r="J333" s="39"/>
      <c r="K333" s="39"/>
      <c r="L333" s="43"/>
      <c r="M333" s="221"/>
      <c r="N333" s="222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131</v>
      </c>
      <c r="AU333" s="16" t="s">
        <v>79</v>
      </c>
    </row>
    <row r="334" s="2" customFormat="1" ht="33" customHeight="1">
      <c r="A334" s="37"/>
      <c r="B334" s="38"/>
      <c r="C334" s="204" t="s">
        <v>866</v>
      </c>
      <c r="D334" s="204" t="s">
        <v>125</v>
      </c>
      <c r="E334" s="205" t="s">
        <v>867</v>
      </c>
      <c r="F334" s="206" t="s">
        <v>868</v>
      </c>
      <c r="G334" s="207" t="s">
        <v>128</v>
      </c>
      <c r="H334" s="208">
        <v>8</v>
      </c>
      <c r="I334" s="209"/>
      <c r="J334" s="210">
        <f>ROUND(I334*H334,2)</f>
        <v>0</v>
      </c>
      <c r="K334" s="211"/>
      <c r="L334" s="43"/>
      <c r="M334" s="212" t="s">
        <v>19</v>
      </c>
      <c r="N334" s="213" t="s">
        <v>40</v>
      </c>
      <c r="O334" s="83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6" t="s">
        <v>129</v>
      </c>
      <c r="AT334" s="216" t="s">
        <v>125</v>
      </c>
      <c r="AU334" s="216" t="s">
        <v>79</v>
      </c>
      <c r="AY334" s="16" t="s">
        <v>122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6" t="s">
        <v>77</v>
      </c>
      <c r="BK334" s="217">
        <f>ROUND(I334*H334,2)</f>
        <v>0</v>
      </c>
      <c r="BL334" s="16" t="s">
        <v>129</v>
      </c>
      <c r="BM334" s="216" t="s">
        <v>869</v>
      </c>
    </row>
    <row r="335" s="2" customFormat="1">
      <c r="A335" s="37"/>
      <c r="B335" s="38"/>
      <c r="C335" s="39"/>
      <c r="D335" s="218" t="s">
        <v>131</v>
      </c>
      <c r="E335" s="39"/>
      <c r="F335" s="219" t="s">
        <v>870</v>
      </c>
      <c r="G335" s="39"/>
      <c r="H335" s="39"/>
      <c r="I335" s="220"/>
      <c r="J335" s="39"/>
      <c r="K335" s="39"/>
      <c r="L335" s="43"/>
      <c r="M335" s="221"/>
      <c r="N335" s="222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131</v>
      </c>
      <c r="AU335" s="16" t="s">
        <v>79</v>
      </c>
    </row>
    <row r="336" s="2" customFormat="1" ht="21.75" customHeight="1">
      <c r="A336" s="37"/>
      <c r="B336" s="38"/>
      <c r="C336" s="204" t="s">
        <v>871</v>
      </c>
      <c r="D336" s="204" t="s">
        <v>125</v>
      </c>
      <c r="E336" s="205" t="s">
        <v>872</v>
      </c>
      <c r="F336" s="206" t="s">
        <v>873</v>
      </c>
      <c r="G336" s="207" t="s">
        <v>128</v>
      </c>
      <c r="H336" s="208">
        <v>2</v>
      </c>
      <c r="I336" s="209"/>
      <c r="J336" s="210">
        <f>ROUND(I336*H336,2)</f>
        <v>0</v>
      </c>
      <c r="K336" s="211"/>
      <c r="L336" s="43"/>
      <c r="M336" s="212" t="s">
        <v>19</v>
      </c>
      <c r="N336" s="213" t="s">
        <v>40</v>
      </c>
      <c r="O336" s="83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16" t="s">
        <v>129</v>
      </c>
      <c r="AT336" s="216" t="s">
        <v>125</v>
      </c>
      <c r="AU336" s="216" t="s">
        <v>79</v>
      </c>
      <c r="AY336" s="16" t="s">
        <v>122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6" t="s">
        <v>77</v>
      </c>
      <c r="BK336" s="217">
        <f>ROUND(I336*H336,2)</f>
        <v>0</v>
      </c>
      <c r="BL336" s="16" t="s">
        <v>129</v>
      </c>
      <c r="BM336" s="216" t="s">
        <v>874</v>
      </c>
    </row>
    <row r="337" s="2" customFormat="1">
      <c r="A337" s="37"/>
      <c r="B337" s="38"/>
      <c r="C337" s="39"/>
      <c r="D337" s="218" t="s">
        <v>131</v>
      </c>
      <c r="E337" s="39"/>
      <c r="F337" s="219" t="s">
        <v>875</v>
      </c>
      <c r="G337" s="39"/>
      <c r="H337" s="39"/>
      <c r="I337" s="220"/>
      <c r="J337" s="39"/>
      <c r="K337" s="39"/>
      <c r="L337" s="43"/>
      <c r="M337" s="221"/>
      <c r="N337" s="222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131</v>
      </c>
      <c r="AU337" s="16" t="s">
        <v>79</v>
      </c>
    </row>
    <row r="338" s="2" customFormat="1" ht="24.15" customHeight="1">
      <c r="A338" s="37"/>
      <c r="B338" s="38"/>
      <c r="C338" s="204" t="s">
        <v>876</v>
      </c>
      <c r="D338" s="204" t="s">
        <v>125</v>
      </c>
      <c r="E338" s="205" t="s">
        <v>877</v>
      </c>
      <c r="F338" s="206" t="s">
        <v>878</v>
      </c>
      <c r="G338" s="207" t="s">
        <v>128</v>
      </c>
      <c r="H338" s="208">
        <v>1</v>
      </c>
      <c r="I338" s="209"/>
      <c r="J338" s="210">
        <f>ROUND(I338*H338,2)</f>
        <v>0</v>
      </c>
      <c r="K338" s="211"/>
      <c r="L338" s="43"/>
      <c r="M338" s="212" t="s">
        <v>19</v>
      </c>
      <c r="N338" s="213" t="s">
        <v>40</v>
      </c>
      <c r="O338" s="83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16" t="s">
        <v>129</v>
      </c>
      <c r="AT338" s="216" t="s">
        <v>125</v>
      </c>
      <c r="AU338" s="216" t="s">
        <v>79</v>
      </c>
      <c r="AY338" s="16" t="s">
        <v>122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6" t="s">
        <v>77</v>
      </c>
      <c r="BK338" s="217">
        <f>ROUND(I338*H338,2)</f>
        <v>0</v>
      </c>
      <c r="BL338" s="16" t="s">
        <v>129</v>
      </c>
      <c r="BM338" s="216" t="s">
        <v>879</v>
      </c>
    </row>
    <row r="339" s="2" customFormat="1">
      <c r="A339" s="37"/>
      <c r="B339" s="38"/>
      <c r="C339" s="39"/>
      <c r="D339" s="218" t="s">
        <v>131</v>
      </c>
      <c r="E339" s="39"/>
      <c r="F339" s="219" t="s">
        <v>880</v>
      </c>
      <c r="G339" s="39"/>
      <c r="H339" s="39"/>
      <c r="I339" s="220"/>
      <c r="J339" s="39"/>
      <c r="K339" s="39"/>
      <c r="L339" s="43"/>
      <c r="M339" s="221"/>
      <c r="N339" s="222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131</v>
      </c>
      <c r="AU339" s="16" t="s">
        <v>79</v>
      </c>
    </row>
    <row r="340" s="2" customFormat="1" ht="16.5" customHeight="1">
      <c r="A340" s="37"/>
      <c r="B340" s="38"/>
      <c r="C340" s="204" t="s">
        <v>881</v>
      </c>
      <c r="D340" s="204" t="s">
        <v>125</v>
      </c>
      <c r="E340" s="205" t="s">
        <v>882</v>
      </c>
      <c r="F340" s="206" t="s">
        <v>883</v>
      </c>
      <c r="G340" s="207" t="s">
        <v>884</v>
      </c>
      <c r="H340" s="208">
        <v>86.019999999999996</v>
      </c>
      <c r="I340" s="209"/>
      <c r="J340" s="210">
        <f>ROUND(I340*H340,2)</f>
        <v>0</v>
      </c>
      <c r="K340" s="211"/>
      <c r="L340" s="43"/>
      <c r="M340" s="212" t="s">
        <v>19</v>
      </c>
      <c r="N340" s="213" t="s">
        <v>40</v>
      </c>
      <c r="O340" s="83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6" t="s">
        <v>129</v>
      </c>
      <c r="AT340" s="216" t="s">
        <v>125</v>
      </c>
      <c r="AU340" s="216" t="s">
        <v>79</v>
      </c>
      <c r="AY340" s="16" t="s">
        <v>122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6" t="s">
        <v>77</v>
      </c>
      <c r="BK340" s="217">
        <f>ROUND(I340*H340,2)</f>
        <v>0</v>
      </c>
      <c r="BL340" s="16" t="s">
        <v>129</v>
      </c>
      <c r="BM340" s="216" t="s">
        <v>885</v>
      </c>
    </row>
    <row r="341" s="13" customFormat="1">
      <c r="A341" s="13"/>
      <c r="B341" s="241"/>
      <c r="C341" s="242"/>
      <c r="D341" s="234" t="s">
        <v>338</v>
      </c>
      <c r="E341" s="251" t="s">
        <v>19</v>
      </c>
      <c r="F341" s="243" t="s">
        <v>886</v>
      </c>
      <c r="G341" s="242"/>
      <c r="H341" s="244">
        <v>86.019999999999996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338</v>
      </c>
      <c r="AU341" s="250" t="s">
        <v>79</v>
      </c>
      <c r="AV341" s="13" t="s">
        <v>79</v>
      </c>
      <c r="AW341" s="13" t="s">
        <v>31</v>
      </c>
      <c r="AX341" s="13" t="s">
        <v>77</v>
      </c>
      <c r="AY341" s="250" t="s">
        <v>122</v>
      </c>
    </row>
    <row r="342" s="12" customFormat="1" ht="25.92" customHeight="1">
      <c r="A342" s="12"/>
      <c r="B342" s="188"/>
      <c r="C342" s="189"/>
      <c r="D342" s="190" t="s">
        <v>68</v>
      </c>
      <c r="E342" s="191" t="s">
        <v>213</v>
      </c>
      <c r="F342" s="191" t="s">
        <v>214</v>
      </c>
      <c r="G342" s="189"/>
      <c r="H342" s="189"/>
      <c r="I342" s="192"/>
      <c r="J342" s="193">
        <f>BK342</f>
        <v>0</v>
      </c>
      <c r="K342" s="189"/>
      <c r="L342" s="194"/>
      <c r="M342" s="195"/>
      <c r="N342" s="196"/>
      <c r="O342" s="196"/>
      <c r="P342" s="197">
        <f>P343+P349+P358+P379+P385+P390</f>
        <v>0</v>
      </c>
      <c r="Q342" s="196"/>
      <c r="R342" s="197">
        <f>R343+R349+R358+R379+R385+R390</f>
        <v>0</v>
      </c>
      <c r="S342" s="196"/>
      <c r="T342" s="198">
        <f>T343+T349+T358+T379+T385+T390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9" t="s">
        <v>148</v>
      </c>
      <c r="AT342" s="200" t="s">
        <v>68</v>
      </c>
      <c r="AU342" s="200" t="s">
        <v>69</v>
      </c>
      <c r="AY342" s="199" t="s">
        <v>122</v>
      </c>
      <c r="BK342" s="201">
        <f>BK343+BK349+BK358+BK379+BK385+BK390</f>
        <v>0</v>
      </c>
    </row>
    <row r="343" s="12" customFormat="1" ht="22.8" customHeight="1">
      <c r="A343" s="12"/>
      <c r="B343" s="188"/>
      <c r="C343" s="189"/>
      <c r="D343" s="190" t="s">
        <v>68</v>
      </c>
      <c r="E343" s="202" t="s">
        <v>215</v>
      </c>
      <c r="F343" s="202" t="s">
        <v>216</v>
      </c>
      <c r="G343" s="189"/>
      <c r="H343" s="189"/>
      <c r="I343" s="192"/>
      <c r="J343" s="203">
        <f>BK343</f>
        <v>0</v>
      </c>
      <c r="K343" s="189"/>
      <c r="L343" s="194"/>
      <c r="M343" s="195"/>
      <c r="N343" s="196"/>
      <c r="O343" s="196"/>
      <c r="P343" s="197">
        <f>SUM(P344:P348)</f>
        <v>0</v>
      </c>
      <c r="Q343" s="196"/>
      <c r="R343" s="197">
        <f>SUM(R344:R348)</f>
        <v>0</v>
      </c>
      <c r="S343" s="196"/>
      <c r="T343" s="198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9" t="s">
        <v>148</v>
      </c>
      <c r="AT343" s="200" t="s">
        <v>68</v>
      </c>
      <c r="AU343" s="200" t="s">
        <v>77</v>
      </c>
      <c r="AY343" s="199" t="s">
        <v>122</v>
      </c>
      <c r="BK343" s="201">
        <f>SUM(BK344:BK348)</f>
        <v>0</v>
      </c>
    </row>
    <row r="344" s="2" customFormat="1" ht="16.5" customHeight="1">
      <c r="A344" s="37"/>
      <c r="B344" s="38"/>
      <c r="C344" s="204" t="s">
        <v>887</v>
      </c>
      <c r="D344" s="204" t="s">
        <v>125</v>
      </c>
      <c r="E344" s="205" t="s">
        <v>888</v>
      </c>
      <c r="F344" s="206" t="s">
        <v>889</v>
      </c>
      <c r="G344" s="207" t="s">
        <v>228</v>
      </c>
      <c r="H344" s="208">
        <v>40</v>
      </c>
      <c r="I344" s="209"/>
      <c r="J344" s="210">
        <f>ROUND(I344*H344,2)</f>
        <v>0</v>
      </c>
      <c r="K344" s="211"/>
      <c r="L344" s="43"/>
      <c r="M344" s="212" t="s">
        <v>19</v>
      </c>
      <c r="N344" s="213" t="s">
        <v>40</v>
      </c>
      <c r="O344" s="83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6" t="s">
        <v>220</v>
      </c>
      <c r="AT344" s="216" t="s">
        <v>125</v>
      </c>
      <c r="AU344" s="216" t="s">
        <v>79</v>
      </c>
      <c r="AY344" s="16" t="s">
        <v>122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6" t="s">
        <v>77</v>
      </c>
      <c r="BK344" s="217">
        <f>ROUND(I344*H344,2)</f>
        <v>0</v>
      </c>
      <c r="BL344" s="16" t="s">
        <v>220</v>
      </c>
      <c r="BM344" s="216" t="s">
        <v>890</v>
      </c>
    </row>
    <row r="345" s="2" customFormat="1">
      <c r="A345" s="37"/>
      <c r="B345" s="38"/>
      <c r="C345" s="39"/>
      <c r="D345" s="218" t="s">
        <v>131</v>
      </c>
      <c r="E345" s="39"/>
      <c r="F345" s="219" t="s">
        <v>891</v>
      </c>
      <c r="G345" s="39"/>
      <c r="H345" s="39"/>
      <c r="I345" s="220"/>
      <c r="J345" s="39"/>
      <c r="K345" s="39"/>
      <c r="L345" s="43"/>
      <c r="M345" s="221"/>
      <c r="N345" s="222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131</v>
      </c>
      <c r="AU345" s="16" t="s">
        <v>79</v>
      </c>
    </row>
    <row r="346" s="2" customFormat="1">
      <c r="A346" s="37"/>
      <c r="B346" s="38"/>
      <c r="C346" s="39"/>
      <c r="D346" s="234" t="s">
        <v>192</v>
      </c>
      <c r="E346" s="39"/>
      <c r="F346" s="235" t="s">
        <v>892</v>
      </c>
      <c r="G346" s="39"/>
      <c r="H346" s="39"/>
      <c r="I346" s="220"/>
      <c r="J346" s="39"/>
      <c r="K346" s="39"/>
      <c r="L346" s="43"/>
      <c r="M346" s="221"/>
      <c r="N346" s="222"/>
      <c r="O346" s="83"/>
      <c r="P346" s="83"/>
      <c r="Q346" s="83"/>
      <c r="R346" s="83"/>
      <c r="S346" s="83"/>
      <c r="T346" s="84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192</v>
      </c>
      <c r="AU346" s="16" t="s">
        <v>79</v>
      </c>
    </row>
    <row r="347" s="2" customFormat="1" ht="24.15" customHeight="1">
      <c r="A347" s="37"/>
      <c r="B347" s="38"/>
      <c r="C347" s="204" t="s">
        <v>893</v>
      </c>
      <c r="D347" s="204" t="s">
        <v>125</v>
      </c>
      <c r="E347" s="205" t="s">
        <v>894</v>
      </c>
      <c r="F347" s="206" t="s">
        <v>895</v>
      </c>
      <c r="G347" s="207" t="s">
        <v>228</v>
      </c>
      <c r="H347" s="208">
        <v>133</v>
      </c>
      <c r="I347" s="209"/>
      <c r="J347" s="210">
        <f>ROUND(I347*H347,2)</f>
        <v>0</v>
      </c>
      <c r="K347" s="211"/>
      <c r="L347" s="43"/>
      <c r="M347" s="212" t="s">
        <v>19</v>
      </c>
      <c r="N347" s="213" t="s">
        <v>40</v>
      </c>
      <c r="O347" s="83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16" t="s">
        <v>220</v>
      </c>
      <c r="AT347" s="216" t="s">
        <v>125</v>
      </c>
      <c r="AU347" s="216" t="s">
        <v>79</v>
      </c>
      <c r="AY347" s="16" t="s">
        <v>122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6" t="s">
        <v>77</v>
      </c>
      <c r="BK347" s="217">
        <f>ROUND(I347*H347,2)</f>
        <v>0</v>
      </c>
      <c r="BL347" s="16" t="s">
        <v>220</v>
      </c>
      <c r="BM347" s="216" t="s">
        <v>896</v>
      </c>
    </row>
    <row r="348" s="2" customFormat="1">
      <c r="A348" s="37"/>
      <c r="B348" s="38"/>
      <c r="C348" s="39"/>
      <c r="D348" s="234" t="s">
        <v>192</v>
      </c>
      <c r="E348" s="39"/>
      <c r="F348" s="235" t="s">
        <v>897</v>
      </c>
      <c r="G348" s="39"/>
      <c r="H348" s="39"/>
      <c r="I348" s="220"/>
      <c r="J348" s="39"/>
      <c r="K348" s="39"/>
      <c r="L348" s="43"/>
      <c r="M348" s="221"/>
      <c r="N348" s="222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192</v>
      </c>
      <c r="AU348" s="16" t="s">
        <v>79</v>
      </c>
    </row>
    <row r="349" s="12" customFormat="1" ht="22.8" customHeight="1">
      <c r="A349" s="12"/>
      <c r="B349" s="188"/>
      <c r="C349" s="189"/>
      <c r="D349" s="190" t="s">
        <v>68</v>
      </c>
      <c r="E349" s="202" t="s">
        <v>898</v>
      </c>
      <c r="F349" s="202" t="s">
        <v>899</v>
      </c>
      <c r="G349" s="189"/>
      <c r="H349" s="189"/>
      <c r="I349" s="192"/>
      <c r="J349" s="203">
        <f>BK349</f>
        <v>0</v>
      </c>
      <c r="K349" s="189"/>
      <c r="L349" s="194"/>
      <c r="M349" s="195"/>
      <c r="N349" s="196"/>
      <c r="O349" s="196"/>
      <c r="P349" s="197">
        <f>SUM(P350:P357)</f>
        <v>0</v>
      </c>
      <c r="Q349" s="196"/>
      <c r="R349" s="197">
        <f>SUM(R350:R357)</f>
        <v>0</v>
      </c>
      <c r="S349" s="196"/>
      <c r="T349" s="198">
        <f>SUM(T350:T357)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9" t="s">
        <v>148</v>
      </c>
      <c r="AT349" s="200" t="s">
        <v>68</v>
      </c>
      <c r="AU349" s="200" t="s">
        <v>77</v>
      </c>
      <c r="AY349" s="199" t="s">
        <v>122</v>
      </c>
      <c r="BK349" s="201">
        <f>SUM(BK350:BK357)</f>
        <v>0</v>
      </c>
    </row>
    <row r="350" s="2" customFormat="1" ht="16.5" customHeight="1">
      <c r="A350" s="37"/>
      <c r="B350" s="38"/>
      <c r="C350" s="204" t="s">
        <v>900</v>
      </c>
      <c r="D350" s="204" t="s">
        <v>125</v>
      </c>
      <c r="E350" s="205" t="s">
        <v>901</v>
      </c>
      <c r="F350" s="206" t="s">
        <v>902</v>
      </c>
      <c r="G350" s="207" t="s">
        <v>903</v>
      </c>
      <c r="H350" s="208">
        <v>2</v>
      </c>
      <c r="I350" s="209"/>
      <c r="J350" s="210">
        <f>ROUND(I350*H350,2)</f>
        <v>0</v>
      </c>
      <c r="K350" s="211"/>
      <c r="L350" s="43"/>
      <c r="M350" s="212" t="s">
        <v>19</v>
      </c>
      <c r="N350" s="213" t="s">
        <v>40</v>
      </c>
      <c r="O350" s="83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16" t="s">
        <v>220</v>
      </c>
      <c r="AT350" s="216" t="s">
        <v>125</v>
      </c>
      <c r="AU350" s="216" t="s">
        <v>79</v>
      </c>
      <c r="AY350" s="16" t="s">
        <v>122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6" t="s">
        <v>77</v>
      </c>
      <c r="BK350" s="217">
        <f>ROUND(I350*H350,2)</f>
        <v>0</v>
      </c>
      <c r="BL350" s="16" t="s">
        <v>220</v>
      </c>
      <c r="BM350" s="216" t="s">
        <v>904</v>
      </c>
    </row>
    <row r="351" s="2" customFormat="1">
      <c r="A351" s="37"/>
      <c r="B351" s="38"/>
      <c r="C351" s="39"/>
      <c r="D351" s="218" t="s">
        <v>131</v>
      </c>
      <c r="E351" s="39"/>
      <c r="F351" s="219" t="s">
        <v>905</v>
      </c>
      <c r="G351" s="39"/>
      <c r="H351" s="39"/>
      <c r="I351" s="220"/>
      <c r="J351" s="39"/>
      <c r="K351" s="39"/>
      <c r="L351" s="43"/>
      <c r="M351" s="221"/>
      <c r="N351" s="222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131</v>
      </c>
      <c r="AU351" s="16" t="s">
        <v>79</v>
      </c>
    </row>
    <row r="352" s="2" customFormat="1" ht="16.5" customHeight="1">
      <c r="A352" s="37"/>
      <c r="B352" s="38"/>
      <c r="C352" s="204" t="s">
        <v>906</v>
      </c>
      <c r="D352" s="204" t="s">
        <v>125</v>
      </c>
      <c r="E352" s="205" t="s">
        <v>907</v>
      </c>
      <c r="F352" s="206" t="s">
        <v>908</v>
      </c>
      <c r="G352" s="207" t="s">
        <v>450</v>
      </c>
      <c r="H352" s="208">
        <v>100</v>
      </c>
      <c r="I352" s="209"/>
      <c r="J352" s="210">
        <f>ROUND(I352*H352,2)</f>
        <v>0</v>
      </c>
      <c r="K352" s="211"/>
      <c r="L352" s="43"/>
      <c r="M352" s="212" t="s">
        <v>19</v>
      </c>
      <c r="N352" s="213" t="s">
        <v>40</v>
      </c>
      <c r="O352" s="83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16" t="s">
        <v>220</v>
      </c>
      <c r="AT352" s="216" t="s">
        <v>125</v>
      </c>
      <c r="AU352" s="216" t="s">
        <v>79</v>
      </c>
      <c r="AY352" s="16" t="s">
        <v>122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6" t="s">
        <v>77</v>
      </c>
      <c r="BK352" s="217">
        <f>ROUND(I352*H352,2)</f>
        <v>0</v>
      </c>
      <c r="BL352" s="16" t="s">
        <v>220</v>
      </c>
      <c r="BM352" s="216" t="s">
        <v>909</v>
      </c>
    </row>
    <row r="353" s="2" customFormat="1">
      <c r="A353" s="37"/>
      <c r="B353" s="38"/>
      <c r="C353" s="39"/>
      <c r="D353" s="218" t="s">
        <v>131</v>
      </c>
      <c r="E353" s="39"/>
      <c r="F353" s="219" t="s">
        <v>910</v>
      </c>
      <c r="G353" s="39"/>
      <c r="H353" s="39"/>
      <c r="I353" s="220"/>
      <c r="J353" s="39"/>
      <c r="K353" s="39"/>
      <c r="L353" s="43"/>
      <c r="M353" s="221"/>
      <c r="N353" s="222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131</v>
      </c>
      <c r="AU353" s="16" t="s">
        <v>79</v>
      </c>
    </row>
    <row r="354" s="2" customFormat="1" ht="16.5" customHeight="1">
      <c r="A354" s="37"/>
      <c r="B354" s="38"/>
      <c r="C354" s="204" t="s">
        <v>911</v>
      </c>
      <c r="D354" s="204" t="s">
        <v>125</v>
      </c>
      <c r="E354" s="205" t="s">
        <v>912</v>
      </c>
      <c r="F354" s="206" t="s">
        <v>913</v>
      </c>
      <c r="G354" s="207" t="s">
        <v>185</v>
      </c>
      <c r="H354" s="208">
        <v>150</v>
      </c>
      <c r="I354" s="209"/>
      <c r="J354" s="210">
        <f>ROUND(I354*H354,2)</f>
        <v>0</v>
      </c>
      <c r="K354" s="211"/>
      <c r="L354" s="43"/>
      <c r="M354" s="212" t="s">
        <v>19</v>
      </c>
      <c r="N354" s="213" t="s">
        <v>40</v>
      </c>
      <c r="O354" s="83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16" t="s">
        <v>220</v>
      </c>
      <c r="AT354" s="216" t="s">
        <v>125</v>
      </c>
      <c r="AU354" s="216" t="s">
        <v>79</v>
      </c>
      <c r="AY354" s="16" t="s">
        <v>122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6" t="s">
        <v>77</v>
      </c>
      <c r="BK354" s="217">
        <f>ROUND(I354*H354,2)</f>
        <v>0</v>
      </c>
      <c r="BL354" s="16" t="s">
        <v>220</v>
      </c>
      <c r="BM354" s="216" t="s">
        <v>914</v>
      </c>
    </row>
    <row r="355" s="2" customFormat="1">
      <c r="A355" s="37"/>
      <c r="B355" s="38"/>
      <c r="C355" s="39"/>
      <c r="D355" s="218" t="s">
        <v>131</v>
      </c>
      <c r="E355" s="39"/>
      <c r="F355" s="219" t="s">
        <v>915</v>
      </c>
      <c r="G355" s="39"/>
      <c r="H355" s="39"/>
      <c r="I355" s="220"/>
      <c r="J355" s="39"/>
      <c r="K355" s="39"/>
      <c r="L355" s="43"/>
      <c r="M355" s="221"/>
      <c r="N355" s="222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131</v>
      </c>
      <c r="AU355" s="16" t="s">
        <v>79</v>
      </c>
    </row>
    <row r="356" s="2" customFormat="1" ht="16.5" customHeight="1">
      <c r="A356" s="37"/>
      <c r="B356" s="38"/>
      <c r="C356" s="204" t="s">
        <v>916</v>
      </c>
      <c r="D356" s="204" t="s">
        <v>125</v>
      </c>
      <c r="E356" s="205" t="s">
        <v>917</v>
      </c>
      <c r="F356" s="206" t="s">
        <v>918</v>
      </c>
      <c r="G356" s="207" t="s">
        <v>903</v>
      </c>
      <c r="H356" s="208">
        <v>2</v>
      </c>
      <c r="I356" s="209"/>
      <c r="J356" s="210">
        <f>ROUND(I356*H356,2)</f>
        <v>0</v>
      </c>
      <c r="K356" s="211"/>
      <c r="L356" s="43"/>
      <c r="M356" s="212" t="s">
        <v>19</v>
      </c>
      <c r="N356" s="213" t="s">
        <v>40</v>
      </c>
      <c r="O356" s="83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16" t="s">
        <v>220</v>
      </c>
      <c r="AT356" s="216" t="s">
        <v>125</v>
      </c>
      <c r="AU356" s="216" t="s">
        <v>79</v>
      </c>
      <c r="AY356" s="16" t="s">
        <v>122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6" t="s">
        <v>77</v>
      </c>
      <c r="BK356" s="217">
        <f>ROUND(I356*H356,2)</f>
        <v>0</v>
      </c>
      <c r="BL356" s="16" t="s">
        <v>220</v>
      </c>
      <c r="BM356" s="216" t="s">
        <v>919</v>
      </c>
    </row>
    <row r="357" s="2" customFormat="1">
      <c r="A357" s="37"/>
      <c r="B357" s="38"/>
      <c r="C357" s="39"/>
      <c r="D357" s="218" t="s">
        <v>131</v>
      </c>
      <c r="E357" s="39"/>
      <c r="F357" s="219" t="s">
        <v>920</v>
      </c>
      <c r="G357" s="39"/>
      <c r="H357" s="39"/>
      <c r="I357" s="220"/>
      <c r="J357" s="39"/>
      <c r="K357" s="39"/>
      <c r="L357" s="43"/>
      <c r="M357" s="221"/>
      <c r="N357" s="222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131</v>
      </c>
      <c r="AU357" s="16" t="s">
        <v>79</v>
      </c>
    </row>
    <row r="358" s="12" customFormat="1" ht="22.8" customHeight="1">
      <c r="A358" s="12"/>
      <c r="B358" s="188"/>
      <c r="C358" s="189"/>
      <c r="D358" s="190" t="s">
        <v>68</v>
      </c>
      <c r="E358" s="202" t="s">
        <v>223</v>
      </c>
      <c r="F358" s="202" t="s">
        <v>224</v>
      </c>
      <c r="G358" s="189"/>
      <c r="H358" s="189"/>
      <c r="I358" s="192"/>
      <c r="J358" s="203">
        <f>BK358</f>
        <v>0</v>
      </c>
      <c r="K358" s="189"/>
      <c r="L358" s="194"/>
      <c r="M358" s="195"/>
      <c r="N358" s="196"/>
      <c r="O358" s="196"/>
      <c r="P358" s="197">
        <f>SUM(P359:P378)</f>
        <v>0</v>
      </c>
      <c r="Q358" s="196"/>
      <c r="R358" s="197">
        <f>SUM(R359:R378)</f>
        <v>0</v>
      </c>
      <c r="S358" s="196"/>
      <c r="T358" s="198">
        <f>SUM(T359:T378)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9" t="s">
        <v>148</v>
      </c>
      <c r="AT358" s="200" t="s">
        <v>68</v>
      </c>
      <c r="AU358" s="200" t="s">
        <v>77</v>
      </c>
      <c r="AY358" s="199" t="s">
        <v>122</v>
      </c>
      <c r="BK358" s="201">
        <f>SUM(BK359:BK378)</f>
        <v>0</v>
      </c>
    </row>
    <row r="359" s="2" customFormat="1" ht="16.5" customHeight="1">
      <c r="A359" s="37"/>
      <c r="B359" s="38"/>
      <c r="C359" s="204" t="s">
        <v>921</v>
      </c>
      <c r="D359" s="204" t="s">
        <v>125</v>
      </c>
      <c r="E359" s="205" t="s">
        <v>922</v>
      </c>
      <c r="F359" s="206" t="s">
        <v>923</v>
      </c>
      <c r="G359" s="207" t="s">
        <v>228</v>
      </c>
      <c r="H359" s="208">
        <v>16</v>
      </c>
      <c r="I359" s="209"/>
      <c r="J359" s="210">
        <f>ROUND(I359*H359,2)</f>
        <v>0</v>
      </c>
      <c r="K359" s="211"/>
      <c r="L359" s="43"/>
      <c r="M359" s="212" t="s">
        <v>19</v>
      </c>
      <c r="N359" s="213" t="s">
        <v>40</v>
      </c>
      <c r="O359" s="83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6" t="s">
        <v>220</v>
      </c>
      <c r="AT359" s="216" t="s">
        <v>125</v>
      </c>
      <c r="AU359" s="216" t="s">
        <v>79</v>
      </c>
      <c r="AY359" s="16" t="s">
        <v>122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6" t="s">
        <v>77</v>
      </c>
      <c r="BK359" s="217">
        <f>ROUND(I359*H359,2)</f>
        <v>0</v>
      </c>
      <c r="BL359" s="16" t="s">
        <v>220</v>
      </c>
      <c r="BM359" s="216" t="s">
        <v>924</v>
      </c>
    </row>
    <row r="360" s="2" customFormat="1">
      <c r="A360" s="37"/>
      <c r="B360" s="38"/>
      <c r="C360" s="39"/>
      <c r="D360" s="218" t="s">
        <v>131</v>
      </c>
      <c r="E360" s="39"/>
      <c r="F360" s="219" t="s">
        <v>925</v>
      </c>
      <c r="G360" s="39"/>
      <c r="H360" s="39"/>
      <c r="I360" s="220"/>
      <c r="J360" s="39"/>
      <c r="K360" s="39"/>
      <c r="L360" s="43"/>
      <c r="M360" s="221"/>
      <c r="N360" s="222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131</v>
      </c>
      <c r="AU360" s="16" t="s">
        <v>79</v>
      </c>
    </row>
    <row r="361" s="2" customFormat="1">
      <c r="A361" s="37"/>
      <c r="B361" s="38"/>
      <c r="C361" s="39"/>
      <c r="D361" s="234" t="s">
        <v>192</v>
      </c>
      <c r="E361" s="39"/>
      <c r="F361" s="235" t="s">
        <v>926</v>
      </c>
      <c r="G361" s="39"/>
      <c r="H361" s="39"/>
      <c r="I361" s="220"/>
      <c r="J361" s="39"/>
      <c r="K361" s="39"/>
      <c r="L361" s="43"/>
      <c r="M361" s="221"/>
      <c r="N361" s="222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192</v>
      </c>
      <c r="AU361" s="16" t="s">
        <v>79</v>
      </c>
    </row>
    <row r="362" s="2" customFormat="1" ht="16.5" customHeight="1">
      <c r="A362" s="37"/>
      <c r="B362" s="38"/>
      <c r="C362" s="204" t="s">
        <v>927</v>
      </c>
      <c r="D362" s="204" t="s">
        <v>125</v>
      </c>
      <c r="E362" s="205" t="s">
        <v>928</v>
      </c>
      <c r="F362" s="206" t="s">
        <v>929</v>
      </c>
      <c r="G362" s="207" t="s">
        <v>228</v>
      </c>
      <c r="H362" s="208">
        <v>300</v>
      </c>
      <c r="I362" s="209"/>
      <c r="J362" s="210">
        <f>ROUND(I362*H362,2)</f>
        <v>0</v>
      </c>
      <c r="K362" s="211"/>
      <c r="L362" s="43"/>
      <c r="M362" s="212" t="s">
        <v>19</v>
      </c>
      <c r="N362" s="213" t="s">
        <v>40</v>
      </c>
      <c r="O362" s="83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16" t="s">
        <v>220</v>
      </c>
      <c r="AT362" s="216" t="s">
        <v>125</v>
      </c>
      <c r="AU362" s="216" t="s">
        <v>79</v>
      </c>
      <c r="AY362" s="16" t="s">
        <v>122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6" t="s">
        <v>77</v>
      </c>
      <c r="BK362" s="217">
        <f>ROUND(I362*H362,2)</f>
        <v>0</v>
      </c>
      <c r="BL362" s="16" t="s">
        <v>220</v>
      </c>
      <c r="BM362" s="216" t="s">
        <v>930</v>
      </c>
    </row>
    <row r="363" s="2" customFormat="1">
      <c r="A363" s="37"/>
      <c r="B363" s="38"/>
      <c r="C363" s="39"/>
      <c r="D363" s="218" t="s">
        <v>131</v>
      </c>
      <c r="E363" s="39"/>
      <c r="F363" s="219" t="s">
        <v>931</v>
      </c>
      <c r="G363" s="39"/>
      <c r="H363" s="39"/>
      <c r="I363" s="220"/>
      <c r="J363" s="39"/>
      <c r="K363" s="39"/>
      <c r="L363" s="43"/>
      <c r="M363" s="221"/>
      <c r="N363" s="222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131</v>
      </c>
      <c r="AU363" s="16" t="s">
        <v>79</v>
      </c>
    </row>
    <row r="364" s="2" customFormat="1" ht="16.5" customHeight="1">
      <c r="A364" s="37"/>
      <c r="B364" s="38"/>
      <c r="C364" s="204" t="s">
        <v>932</v>
      </c>
      <c r="D364" s="204" t="s">
        <v>125</v>
      </c>
      <c r="E364" s="205" t="s">
        <v>933</v>
      </c>
      <c r="F364" s="206" t="s">
        <v>934</v>
      </c>
      <c r="G364" s="207" t="s">
        <v>228</v>
      </c>
      <c r="H364" s="208">
        <v>100</v>
      </c>
      <c r="I364" s="209"/>
      <c r="J364" s="210">
        <f>ROUND(I364*H364,2)</f>
        <v>0</v>
      </c>
      <c r="K364" s="211"/>
      <c r="L364" s="43"/>
      <c r="M364" s="212" t="s">
        <v>19</v>
      </c>
      <c r="N364" s="213" t="s">
        <v>40</v>
      </c>
      <c r="O364" s="83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16" t="s">
        <v>220</v>
      </c>
      <c r="AT364" s="216" t="s">
        <v>125</v>
      </c>
      <c r="AU364" s="216" t="s">
        <v>79</v>
      </c>
      <c r="AY364" s="16" t="s">
        <v>122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6" t="s">
        <v>77</v>
      </c>
      <c r="BK364" s="217">
        <f>ROUND(I364*H364,2)</f>
        <v>0</v>
      </c>
      <c r="BL364" s="16" t="s">
        <v>220</v>
      </c>
      <c r="BM364" s="216" t="s">
        <v>935</v>
      </c>
    </row>
    <row r="365" s="2" customFormat="1">
      <c r="A365" s="37"/>
      <c r="B365" s="38"/>
      <c r="C365" s="39"/>
      <c r="D365" s="218" t="s">
        <v>131</v>
      </c>
      <c r="E365" s="39"/>
      <c r="F365" s="219" t="s">
        <v>936</v>
      </c>
      <c r="G365" s="39"/>
      <c r="H365" s="39"/>
      <c r="I365" s="220"/>
      <c r="J365" s="39"/>
      <c r="K365" s="39"/>
      <c r="L365" s="43"/>
      <c r="M365" s="221"/>
      <c r="N365" s="222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131</v>
      </c>
      <c r="AU365" s="16" t="s">
        <v>79</v>
      </c>
    </row>
    <row r="366" s="2" customFormat="1" ht="16.5" customHeight="1">
      <c r="A366" s="37"/>
      <c r="B366" s="38"/>
      <c r="C366" s="204" t="s">
        <v>937</v>
      </c>
      <c r="D366" s="204" t="s">
        <v>125</v>
      </c>
      <c r="E366" s="205" t="s">
        <v>938</v>
      </c>
      <c r="F366" s="206" t="s">
        <v>939</v>
      </c>
      <c r="G366" s="207" t="s">
        <v>228</v>
      </c>
      <c r="H366" s="208">
        <v>300</v>
      </c>
      <c r="I366" s="209"/>
      <c r="J366" s="210">
        <f>ROUND(I366*H366,2)</f>
        <v>0</v>
      </c>
      <c r="K366" s="211"/>
      <c r="L366" s="43"/>
      <c r="M366" s="212" t="s">
        <v>19</v>
      </c>
      <c r="N366" s="213" t="s">
        <v>40</v>
      </c>
      <c r="O366" s="83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16" t="s">
        <v>220</v>
      </c>
      <c r="AT366" s="216" t="s">
        <v>125</v>
      </c>
      <c r="AU366" s="216" t="s">
        <v>79</v>
      </c>
      <c r="AY366" s="16" t="s">
        <v>122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6" t="s">
        <v>77</v>
      </c>
      <c r="BK366" s="217">
        <f>ROUND(I366*H366,2)</f>
        <v>0</v>
      </c>
      <c r="BL366" s="16" t="s">
        <v>220</v>
      </c>
      <c r="BM366" s="216" t="s">
        <v>940</v>
      </c>
    </row>
    <row r="367" s="2" customFormat="1">
      <c r="A367" s="37"/>
      <c r="B367" s="38"/>
      <c r="C367" s="39"/>
      <c r="D367" s="218" t="s">
        <v>131</v>
      </c>
      <c r="E367" s="39"/>
      <c r="F367" s="219" t="s">
        <v>941</v>
      </c>
      <c r="G367" s="39"/>
      <c r="H367" s="39"/>
      <c r="I367" s="220"/>
      <c r="J367" s="39"/>
      <c r="K367" s="39"/>
      <c r="L367" s="43"/>
      <c r="M367" s="221"/>
      <c r="N367" s="222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131</v>
      </c>
      <c r="AU367" s="16" t="s">
        <v>79</v>
      </c>
    </row>
    <row r="368" s="2" customFormat="1">
      <c r="A368" s="37"/>
      <c r="B368" s="38"/>
      <c r="C368" s="39"/>
      <c r="D368" s="234" t="s">
        <v>192</v>
      </c>
      <c r="E368" s="39"/>
      <c r="F368" s="235" t="s">
        <v>942</v>
      </c>
      <c r="G368" s="39"/>
      <c r="H368" s="39"/>
      <c r="I368" s="220"/>
      <c r="J368" s="39"/>
      <c r="K368" s="39"/>
      <c r="L368" s="43"/>
      <c r="M368" s="221"/>
      <c r="N368" s="222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192</v>
      </c>
      <c r="AU368" s="16" t="s">
        <v>79</v>
      </c>
    </row>
    <row r="369" s="2" customFormat="1" ht="16.5" customHeight="1">
      <c r="A369" s="37"/>
      <c r="B369" s="38"/>
      <c r="C369" s="204" t="s">
        <v>943</v>
      </c>
      <c r="D369" s="204" t="s">
        <v>125</v>
      </c>
      <c r="E369" s="205" t="s">
        <v>944</v>
      </c>
      <c r="F369" s="206" t="s">
        <v>945</v>
      </c>
      <c r="G369" s="207" t="s">
        <v>228</v>
      </c>
      <c r="H369" s="208">
        <v>300</v>
      </c>
      <c r="I369" s="209"/>
      <c r="J369" s="210">
        <f>ROUND(I369*H369,2)</f>
        <v>0</v>
      </c>
      <c r="K369" s="211"/>
      <c r="L369" s="43"/>
      <c r="M369" s="212" t="s">
        <v>19</v>
      </c>
      <c r="N369" s="213" t="s">
        <v>40</v>
      </c>
      <c r="O369" s="83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16" t="s">
        <v>220</v>
      </c>
      <c r="AT369" s="216" t="s">
        <v>125</v>
      </c>
      <c r="AU369" s="216" t="s">
        <v>79</v>
      </c>
      <c r="AY369" s="16" t="s">
        <v>122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6" t="s">
        <v>77</v>
      </c>
      <c r="BK369" s="217">
        <f>ROUND(I369*H369,2)</f>
        <v>0</v>
      </c>
      <c r="BL369" s="16" t="s">
        <v>220</v>
      </c>
      <c r="BM369" s="216" t="s">
        <v>946</v>
      </c>
    </row>
    <row r="370" s="2" customFormat="1">
      <c r="A370" s="37"/>
      <c r="B370" s="38"/>
      <c r="C370" s="39"/>
      <c r="D370" s="218" t="s">
        <v>131</v>
      </c>
      <c r="E370" s="39"/>
      <c r="F370" s="219" t="s">
        <v>947</v>
      </c>
      <c r="G370" s="39"/>
      <c r="H370" s="39"/>
      <c r="I370" s="220"/>
      <c r="J370" s="39"/>
      <c r="K370" s="39"/>
      <c r="L370" s="43"/>
      <c r="M370" s="221"/>
      <c r="N370" s="222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131</v>
      </c>
      <c r="AU370" s="16" t="s">
        <v>79</v>
      </c>
    </row>
    <row r="371" s="2" customFormat="1" ht="16.5" customHeight="1">
      <c r="A371" s="37"/>
      <c r="B371" s="38"/>
      <c r="C371" s="204" t="s">
        <v>948</v>
      </c>
      <c r="D371" s="204" t="s">
        <v>125</v>
      </c>
      <c r="E371" s="205" t="s">
        <v>226</v>
      </c>
      <c r="F371" s="206" t="s">
        <v>227</v>
      </c>
      <c r="G371" s="207" t="s">
        <v>228</v>
      </c>
      <c r="H371" s="208">
        <v>50</v>
      </c>
      <c r="I371" s="209"/>
      <c r="J371" s="210">
        <f>ROUND(I371*H371,2)</f>
        <v>0</v>
      </c>
      <c r="K371" s="211"/>
      <c r="L371" s="43"/>
      <c r="M371" s="212" t="s">
        <v>19</v>
      </c>
      <c r="N371" s="213" t="s">
        <v>40</v>
      </c>
      <c r="O371" s="83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16" t="s">
        <v>220</v>
      </c>
      <c r="AT371" s="216" t="s">
        <v>125</v>
      </c>
      <c r="AU371" s="216" t="s">
        <v>79</v>
      </c>
      <c r="AY371" s="16" t="s">
        <v>122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6" t="s">
        <v>77</v>
      </c>
      <c r="BK371" s="217">
        <f>ROUND(I371*H371,2)</f>
        <v>0</v>
      </c>
      <c r="BL371" s="16" t="s">
        <v>220</v>
      </c>
      <c r="BM371" s="216" t="s">
        <v>949</v>
      </c>
    </row>
    <row r="372" s="2" customFormat="1">
      <c r="A372" s="37"/>
      <c r="B372" s="38"/>
      <c r="C372" s="39"/>
      <c r="D372" s="218" t="s">
        <v>131</v>
      </c>
      <c r="E372" s="39"/>
      <c r="F372" s="219" t="s">
        <v>230</v>
      </c>
      <c r="G372" s="39"/>
      <c r="H372" s="39"/>
      <c r="I372" s="220"/>
      <c r="J372" s="39"/>
      <c r="K372" s="39"/>
      <c r="L372" s="43"/>
      <c r="M372" s="221"/>
      <c r="N372" s="222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131</v>
      </c>
      <c r="AU372" s="16" t="s">
        <v>79</v>
      </c>
    </row>
    <row r="373" s="2" customFormat="1" ht="16.5" customHeight="1">
      <c r="A373" s="37"/>
      <c r="B373" s="38"/>
      <c r="C373" s="204" t="s">
        <v>950</v>
      </c>
      <c r="D373" s="204" t="s">
        <v>125</v>
      </c>
      <c r="E373" s="205" t="s">
        <v>231</v>
      </c>
      <c r="F373" s="206" t="s">
        <v>232</v>
      </c>
      <c r="G373" s="207" t="s">
        <v>228</v>
      </c>
      <c r="H373" s="208">
        <v>130</v>
      </c>
      <c r="I373" s="209"/>
      <c r="J373" s="210">
        <f>ROUND(I373*H373,2)</f>
        <v>0</v>
      </c>
      <c r="K373" s="211"/>
      <c r="L373" s="43"/>
      <c r="M373" s="212" t="s">
        <v>19</v>
      </c>
      <c r="N373" s="213" t="s">
        <v>40</v>
      </c>
      <c r="O373" s="83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16" t="s">
        <v>220</v>
      </c>
      <c r="AT373" s="216" t="s">
        <v>125</v>
      </c>
      <c r="AU373" s="216" t="s">
        <v>79</v>
      </c>
      <c r="AY373" s="16" t="s">
        <v>122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6" t="s">
        <v>77</v>
      </c>
      <c r="BK373" s="217">
        <f>ROUND(I373*H373,2)</f>
        <v>0</v>
      </c>
      <c r="BL373" s="16" t="s">
        <v>220</v>
      </c>
      <c r="BM373" s="216" t="s">
        <v>951</v>
      </c>
    </row>
    <row r="374" s="2" customFormat="1">
      <c r="A374" s="37"/>
      <c r="B374" s="38"/>
      <c r="C374" s="39"/>
      <c r="D374" s="218" t="s">
        <v>131</v>
      </c>
      <c r="E374" s="39"/>
      <c r="F374" s="219" t="s">
        <v>234</v>
      </c>
      <c r="G374" s="39"/>
      <c r="H374" s="39"/>
      <c r="I374" s="220"/>
      <c r="J374" s="39"/>
      <c r="K374" s="39"/>
      <c r="L374" s="43"/>
      <c r="M374" s="221"/>
      <c r="N374" s="222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131</v>
      </c>
      <c r="AU374" s="16" t="s">
        <v>79</v>
      </c>
    </row>
    <row r="375" s="2" customFormat="1">
      <c r="A375" s="37"/>
      <c r="B375" s="38"/>
      <c r="C375" s="39"/>
      <c r="D375" s="234" t="s">
        <v>192</v>
      </c>
      <c r="E375" s="39"/>
      <c r="F375" s="235" t="s">
        <v>952</v>
      </c>
      <c r="G375" s="39"/>
      <c r="H375" s="39"/>
      <c r="I375" s="220"/>
      <c r="J375" s="39"/>
      <c r="K375" s="39"/>
      <c r="L375" s="43"/>
      <c r="M375" s="221"/>
      <c r="N375" s="222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192</v>
      </c>
      <c r="AU375" s="16" t="s">
        <v>79</v>
      </c>
    </row>
    <row r="376" s="2" customFormat="1" ht="16.5" customHeight="1">
      <c r="A376" s="37"/>
      <c r="B376" s="38"/>
      <c r="C376" s="204" t="s">
        <v>953</v>
      </c>
      <c r="D376" s="204" t="s">
        <v>125</v>
      </c>
      <c r="E376" s="205" t="s">
        <v>237</v>
      </c>
      <c r="F376" s="206" t="s">
        <v>238</v>
      </c>
      <c r="G376" s="207" t="s">
        <v>228</v>
      </c>
      <c r="H376" s="208">
        <v>240</v>
      </c>
      <c r="I376" s="209"/>
      <c r="J376" s="210">
        <f>ROUND(I376*H376,2)</f>
        <v>0</v>
      </c>
      <c r="K376" s="211"/>
      <c r="L376" s="43"/>
      <c r="M376" s="212" t="s">
        <v>19</v>
      </c>
      <c r="N376" s="213" t="s">
        <v>40</v>
      </c>
      <c r="O376" s="83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16" t="s">
        <v>220</v>
      </c>
      <c r="AT376" s="216" t="s">
        <v>125</v>
      </c>
      <c r="AU376" s="216" t="s">
        <v>79</v>
      </c>
      <c r="AY376" s="16" t="s">
        <v>122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6" t="s">
        <v>77</v>
      </c>
      <c r="BK376" s="217">
        <f>ROUND(I376*H376,2)</f>
        <v>0</v>
      </c>
      <c r="BL376" s="16" t="s">
        <v>220</v>
      </c>
      <c r="BM376" s="216" t="s">
        <v>954</v>
      </c>
    </row>
    <row r="377" s="2" customFormat="1">
      <c r="A377" s="37"/>
      <c r="B377" s="38"/>
      <c r="C377" s="39"/>
      <c r="D377" s="218" t="s">
        <v>131</v>
      </c>
      <c r="E377" s="39"/>
      <c r="F377" s="219" t="s">
        <v>240</v>
      </c>
      <c r="G377" s="39"/>
      <c r="H377" s="39"/>
      <c r="I377" s="220"/>
      <c r="J377" s="39"/>
      <c r="K377" s="39"/>
      <c r="L377" s="43"/>
      <c r="M377" s="221"/>
      <c r="N377" s="222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131</v>
      </c>
      <c r="AU377" s="16" t="s">
        <v>79</v>
      </c>
    </row>
    <row r="378" s="2" customFormat="1">
      <c r="A378" s="37"/>
      <c r="B378" s="38"/>
      <c r="C378" s="39"/>
      <c r="D378" s="234" t="s">
        <v>192</v>
      </c>
      <c r="E378" s="39"/>
      <c r="F378" s="235" t="s">
        <v>241</v>
      </c>
      <c r="G378" s="39"/>
      <c r="H378" s="39"/>
      <c r="I378" s="220"/>
      <c r="J378" s="39"/>
      <c r="K378" s="39"/>
      <c r="L378" s="43"/>
      <c r="M378" s="221"/>
      <c r="N378" s="222"/>
      <c r="O378" s="83"/>
      <c r="P378" s="83"/>
      <c r="Q378" s="83"/>
      <c r="R378" s="83"/>
      <c r="S378" s="83"/>
      <c r="T378" s="84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192</v>
      </c>
      <c r="AU378" s="16" t="s">
        <v>79</v>
      </c>
    </row>
    <row r="379" s="12" customFormat="1" ht="22.8" customHeight="1">
      <c r="A379" s="12"/>
      <c r="B379" s="188"/>
      <c r="C379" s="189"/>
      <c r="D379" s="190" t="s">
        <v>68</v>
      </c>
      <c r="E379" s="202" t="s">
        <v>242</v>
      </c>
      <c r="F379" s="202" t="s">
        <v>243</v>
      </c>
      <c r="G379" s="189"/>
      <c r="H379" s="189"/>
      <c r="I379" s="192"/>
      <c r="J379" s="203">
        <f>BK379</f>
        <v>0</v>
      </c>
      <c r="K379" s="189"/>
      <c r="L379" s="194"/>
      <c r="M379" s="195"/>
      <c r="N379" s="196"/>
      <c r="O379" s="196"/>
      <c r="P379" s="197">
        <f>SUM(P380:P384)</f>
        <v>0</v>
      </c>
      <c r="Q379" s="196"/>
      <c r="R379" s="197">
        <f>SUM(R380:R384)</f>
        <v>0</v>
      </c>
      <c r="S379" s="196"/>
      <c r="T379" s="198">
        <f>SUM(T380:T384)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9" t="s">
        <v>148</v>
      </c>
      <c r="AT379" s="200" t="s">
        <v>68</v>
      </c>
      <c r="AU379" s="200" t="s">
        <v>77</v>
      </c>
      <c r="AY379" s="199" t="s">
        <v>122</v>
      </c>
      <c r="BK379" s="201">
        <f>SUM(BK380:BK384)</f>
        <v>0</v>
      </c>
    </row>
    <row r="380" s="2" customFormat="1" ht="16.5" customHeight="1">
      <c r="A380" s="37"/>
      <c r="B380" s="38"/>
      <c r="C380" s="204" t="s">
        <v>955</v>
      </c>
      <c r="D380" s="204" t="s">
        <v>125</v>
      </c>
      <c r="E380" s="205" t="s">
        <v>956</v>
      </c>
      <c r="F380" s="206" t="s">
        <v>957</v>
      </c>
      <c r="G380" s="207" t="s">
        <v>141</v>
      </c>
      <c r="H380" s="208">
        <v>1</v>
      </c>
      <c r="I380" s="209"/>
      <c r="J380" s="210">
        <f>ROUND(I380*H380,2)</f>
        <v>0</v>
      </c>
      <c r="K380" s="211"/>
      <c r="L380" s="43"/>
      <c r="M380" s="212" t="s">
        <v>19</v>
      </c>
      <c r="N380" s="213" t="s">
        <v>40</v>
      </c>
      <c r="O380" s="83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16" t="s">
        <v>220</v>
      </c>
      <c r="AT380" s="216" t="s">
        <v>125</v>
      </c>
      <c r="AU380" s="216" t="s">
        <v>79</v>
      </c>
      <c r="AY380" s="16" t="s">
        <v>122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6" t="s">
        <v>77</v>
      </c>
      <c r="BK380" s="217">
        <f>ROUND(I380*H380,2)</f>
        <v>0</v>
      </c>
      <c r="BL380" s="16" t="s">
        <v>220</v>
      </c>
      <c r="BM380" s="216" t="s">
        <v>958</v>
      </c>
    </row>
    <row r="381" s="2" customFormat="1">
      <c r="A381" s="37"/>
      <c r="B381" s="38"/>
      <c r="C381" s="39"/>
      <c r="D381" s="218" t="s">
        <v>131</v>
      </c>
      <c r="E381" s="39"/>
      <c r="F381" s="219" t="s">
        <v>959</v>
      </c>
      <c r="G381" s="39"/>
      <c r="H381" s="39"/>
      <c r="I381" s="220"/>
      <c r="J381" s="39"/>
      <c r="K381" s="39"/>
      <c r="L381" s="43"/>
      <c r="M381" s="221"/>
      <c r="N381" s="222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131</v>
      </c>
      <c r="AU381" s="16" t="s">
        <v>79</v>
      </c>
    </row>
    <row r="382" s="2" customFormat="1">
      <c r="A382" s="37"/>
      <c r="B382" s="38"/>
      <c r="C382" s="39"/>
      <c r="D382" s="234" t="s">
        <v>192</v>
      </c>
      <c r="E382" s="39"/>
      <c r="F382" s="235" t="s">
        <v>960</v>
      </c>
      <c r="G382" s="39"/>
      <c r="H382" s="39"/>
      <c r="I382" s="220"/>
      <c r="J382" s="39"/>
      <c r="K382" s="39"/>
      <c r="L382" s="43"/>
      <c r="M382" s="221"/>
      <c r="N382" s="222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192</v>
      </c>
      <c r="AU382" s="16" t="s">
        <v>79</v>
      </c>
    </row>
    <row r="383" s="2" customFormat="1" ht="16.5" customHeight="1">
      <c r="A383" s="37"/>
      <c r="B383" s="38"/>
      <c r="C383" s="204" t="s">
        <v>961</v>
      </c>
      <c r="D383" s="204" t="s">
        <v>125</v>
      </c>
      <c r="E383" s="205" t="s">
        <v>245</v>
      </c>
      <c r="F383" s="206" t="s">
        <v>246</v>
      </c>
      <c r="G383" s="207" t="s">
        <v>210</v>
      </c>
      <c r="H383" s="236"/>
      <c r="I383" s="209"/>
      <c r="J383" s="210">
        <f>ROUND(I383*H383,2)</f>
        <v>0</v>
      </c>
      <c r="K383" s="211"/>
      <c r="L383" s="43"/>
      <c r="M383" s="212" t="s">
        <v>19</v>
      </c>
      <c r="N383" s="213" t="s">
        <v>40</v>
      </c>
      <c r="O383" s="83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16" t="s">
        <v>220</v>
      </c>
      <c r="AT383" s="216" t="s">
        <v>125</v>
      </c>
      <c r="AU383" s="216" t="s">
        <v>79</v>
      </c>
      <c r="AY383" s="16" t="s">
        <v>122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6" t="s">
        <v>77</v>
      </c>
      <c r="BK383" s="217">
        <f>ROUND(I383*H383,2)</f>
        <v>0</v>
      </c>
      <c r="BL383" s="16" t="s">
        <v>220</v>
      </c>
      <c r="BM383" s="216" t="s">
        <v>962</v>
      </c>
    </row>
    <row r="384" s="2" customFormat="1">
      <c r="A384" s="37"/>
      <c r="B384" s="38"/>
      <c r="C384" s="39"/>
      <c r="D384" s="218" t="s">
        <v>131</v>
      </c>
      <c r="E384" s="39"/>
      <c r="F384" s="219" t="s">
        <v>963</v>
      </c>
      <c r="G384" s="39"/>
      <c r="H384" s="39"/>
      <c r="I384" s="220"/>
      <c r="J384" s="39"/>
      <c r="K384" s="39"/>
      <c r="L384" s="43"/>
      <c r="M384" s="221"/>
      <c r="N384" s="222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131</v>
      </c>
      <c r="AU384" s="16" t="s">
        <v>79</v>
      </c>
    </row>
    <row r="385" s="12" customFormat="1" ht="22.8" customHeight="1">
      <c r="A385" s="12"/>
      <c r="B385" s="188"/>
      <c r="C385" s="189"/>
      <c r="D385" s="190" t="s">
        <v>68</v>
      </c>
      <c r="E385" s="202" t="s">
        <v>249</v>
      </c>
      <c r="F385" s="202" t="s">
        <v>250</v>
      </c>
      <c r="G385" s="189"/>
      <c r="H385" s="189"/>
      <c r="I385" s="192"/>
      <c r="J385" s="203">
        <f>BK385</f>
        <v>0</v>
      </c>
      <c r="K385" s="189"/>
      <c r="L385" s="194"/>
      <c r="M385" s="195"/>
      <c r="N385" s="196"/>
      <c r="O385" s="196"/>
      <c r="P385" s="197">
        <f>SUM(P386:P389)</f>
        <v>0</v>
      </c>
      <c r="Q385" s="196"/>
      <c r="R385" s="197">
        <f>SUM(R386:R389)</f>
        <v>0</v>
      </c>
      <c r="S385" s="196"/>
      <c r="T385" s="198">
        <f>SUM(T386:T389)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9" t="s">
        <v>148</v>
      </c>
      <c r="AT385" s="200" t="s">
        <v>68</v>
      </c>
      <c r="AU385" s="200" t="s">
        <v>77</v>
      </c>
      <c r="AY385" s="199" t="s">
        <v>122</v>
      </c>
      <c r="BK385" s="201">
        <f>SUM(BK386:BK389)</f>
        <v>0</v>
      </c>
    </row>
    <row r="386" s="2" customFormat="1" ht="16.5" customHeight="1">
      <c r="A386" s="37"/>
      <c r="B386" s="38"/>
      <c r="C386" s="204" t="s">
        <v>964</v>
      </c>
      <c r="D386" s="204" t="s">
        <v>125</v>
      </c>
      <c r="E386" s="205" t="s">
        <v>252</v>
      </c>
      <c r="F386" s="206" t="s">
        <v>253</v>
      </c>
      <c r="G386" s="207" t="s">
        <v>254</v>
      </c>
      <c r="H386" s="208">
        <v>60</v>
      </c>
      <c r="I386" s="209"/>
      <c r="J386" s="210">
        <f>ROUND(I386*H386,2)</f>
        <v>0</v>
      </c>
      <c r="K386" s="211"/>
      <c r="L386" s="43"/>
      <c r="M386" s="212" t="s">
        <v>19</v>
      </c>
      <c r="N386" s="213" t="s">
        <v>40</v>
      </c>
      <c r="O386" s="83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16" t="s">
        <v>220</v>
      </c>
      <c r="AT386" s="216" t="s">
        <v>125</v>
      </c>
      <c r="AU386" s="216" t="s">
        <v>79</v>
      </c>
      <c r="AY386" s="16" t="s">
        <v>122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6" t="s">
        <v>77</v>
      </c>
      <c r="BK386" s="217">
        <f>ROUND(I386*H386,2)</f>
        <v>0</v>
      </c>
      <c r="BL386" s="16" t="s">
        <v>220</v>
      </c>
      <c r="BM386" s="216" t="s">
        <v>965</v>
      </c>
    </row>
    <row r="387" s="2" customFormat="1">
      <c r="A387" s="37"/>
      <c r="B387" s="38"/>
      <c r="C387" s="39"/>
      <c r="D387" s="218" t="s">
        <v>131</v>
      </c>
      <c r="E387" s="39"/>
      <c r="F387" s="219" t="s">
        <v>966</v>
      </c>
      <c r="G387" s="39"/>
      <c r="H387" s="39"/>
      <c r="I387" s="220"/>
      <c r="J387" s="39"/>
      <c r="K387" s="39"/>
      <c r="L387" s="43"/>
      <c r="M387" s="221"/>
      <c r="N387" s="222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131</v>
      </c>
      <c r="AU387" s="16" t="s">
        <v>79</v>
      </c>
    </row>
    <row r="388" s="2" customFormat="1" ht="16.5" customHeight="1">
      <c r="A388" s="37"/>
      <c r="B388" s="38"/>
      <c r="C388" s="204" t="s">
        <v>967</v>
      </c>
      <c r="D388" s="204" t="s">
        <v>125</v>
      </c>
      <c r="E388" s="205" t="s">
        <v>258</v>
      </c>
      <c r="F388" s="206" t="s">
        <v>259</v>
      </c>
      <c r="G388" s="207" t="s">
        <v>260</v>
      </c>
      <c r="H388" s="208">
        <v>90</v>
      </c>
      <c r="I388" s="209"/>
      <c r="J388" s="210">
        <f>ROUND(I388*H388,2)</f>
        <v>0</v>
      </c>
      <c r="K388" s="211"/>
      <c r="L388" s="43"/>
      <c r="M388" s="212" t="s">
        <v>19</v>
      </c>
      <c r="N388" s="213" t="s">
        <v>40</v>
      </c>
      <c r="O388" s="83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16" t="s">
        <v>220</v>
      </c>
      <c r="AT388" s="216" t="s">
        <v>125</v>
      </c>
      <c r="AU388" s="216" t="s">
        <v>79</v>
      </c>
      <c r="AY388" s="16" t="s">
        <v>122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6" t="s">
        <v>77</v>
      </c>
      <c r="BK388" s="217">
        <f>ROUND(I388*H388,2)</f>
        <v>0</v>
      </c>
      <c r="BL388" s="16" t="s">
        <v>220</v>
      </c>
      <c r="BM388" s="216" t="s">
        <v>968</v>
      </c>
    </row>
    <row r="389" s="2" customFormat="1">
      <c r="A389" s="37"/>
      <c r="B389" s="38"/>
      <c r="C389" s="39"/>
      <c r="D389" s="218" t="s">
        <v>131</v>
      </c>
      <c r="E389" s="39"/>
      <c r="F389" s="219" t="s">
        <v>262</v>
      </c>
      <c r="G389" s="39"/>
      <c r="H389" s="39"/>
      <c r="I389" s="220"/>
      <c r="J389" s="39"/>
      <c r="K389" s="39"/>
      <c r="L389" s="43"/>
      <c r="M389" s="221"/>
      <c r="N389" s="222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131</v>
      </c>
      <c r="AU389" s="16" t="s">
        <v>79</v>
      </c>
    </row>
    <row r="390" s="12" customFormat="1" ht="22.8" customHeight="1">
      <c r="A390" s="12"/>
      <c r="B390" s="188"/>
      <c r="C390" s="189"/>
      <c r="D390" s="190" t="s">
        <v>68</v>
      </c>
      <c r="E390" s="202" t="s">
        <v>969</v>
      </c>
      <c r="F390" s="202" t="s">
        <v>970</v>
      </c>
      <c r="G390" s="189"/>
      <c r="H390" s="189"/>
      <c r="I390" s="192"/>
      <c r="J390" s="203">
        <f>BK390</f>
        <v>0</v>
      </c>
      <c r="K390" s="189"/>
      <c r="L390" s="194"/>
      <c r="M390" s="195"/>
      <c r="N390" s="196"/>
      <c r="O390" s="196"/>
      <c r="P390" s="197">
        <f>SUM(P391:P396)</f>
        <v>0</v>
      </c>
      <c r="Q390" s="196"/>
      <c r="R390" s="197">
        <f>SUM(R391:R396)</f>
        <v>0</v>
      </c>
      <c r="S390" s="196"/>
      <c r="T390" s="198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9" t="s">
        <v>148</v>
      </c>
      <c r="AT390" s="200" t="s">
        <v>68</v>
      </c>
      <c r="AU390" s="200" t="s">
        <v>77</v>
      </c>
      <c r="AY390" s="199" t="s">
        <v>122</v>
      </c>
      <c r="BK390" s="201">
        <f>SUM(BK391:BK396)</f>
        <v>0</v>
      </c>
    </row>
    <row r="391" s="2" customFormat="1" ht="16.5" customHeight="1">
      <c r="A391" s="37"/>
      <c r="B391" s="38"/>
      <c r="C391" s="204" t="s">
        <v>971</v>
      </c>
      <c r="D391" s="204" t="s">
        <v>125</v>
      </c>
      <c r="E391" s="205" t="s">
        <v>972</v>
      </c>
      <c r="F391" s="206" t="s">
        <v>973</v>
      </c>
      <c r="G391" s="207" t="s">
        <v>141</v>
      </c>
      <c r="H391" s="208">
        <v>1</v>
      </c>
      <c r="I391" s="209"/>
      <c r="J391" s="210">
        <f>ROUND(I391*H391,2)</f>
        <v>0</v>
      </c>
      <c r="K391" s="211"/>
      <c r="L391" s="43"/>
      <c r="M391" s="212" t="s">
        <v>19</v>
      </c>
      <c r="N391" s="213" t="s">
        <v>40</v>
      </c>
      <c r="O391" s="83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16" t="s">
        <v>220</v>
      </c>
      <c r="AT391" s="216" t="s">
        <v>125</v>
      </c>
      <c r="AU391" s="216" t="s">
        <v>79</v>
      </c>
      <c r="AY391" s="16" t="s">
        <v>122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6" t="s">
        <v>77</v>
      </c>
      <c r="BK391" s="217">
        <f>ROUND(I391*H391,2)</f>
        <v>0</v>
      </c>
      <c r="BL391" s="16" t="s">
        <v>220</v>
      </c>
      <c r="BM391" s="216" t="s">
        <v>974</v>
      </c>
    </row>
    <row r="392" s="2" customFormat="1">
      <c r="A392" s="37"/>
      <c r="B392" s="38"/>
      <c r="C392" s="39"/>
      <c r="D392" s="218" t="s">
        <v>131</v>
      </c>
      <c r="E392" s="39"/>
      <c r="F392" s="219" t="s">
        <v>975</v>
      </c>
      <c r="G392" s="39"/>
      <c r="H392" s="39"/>
      <c r="I392" s="220"/>
      <c r="J392" s="39"/>
      <c r="K392" s="39"/>
      <c r="L392" s="43"/>
      <c r="M392" s="221"/>
      <c r="N392" s="222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131</v>
      </c>
      <c r="AU392" s="16" t="s">
        <v>79</v>
      </c>
    </row>
    <row r="393" s="2" customFormat="1">
      <c r="A393" s="37"/>
      <c r="B393" s="38"/>
      <c r="C393" s="39"/>
      <c r="D393" s="234" t="s">
        <v>192</v>
      </c>
      <c r="E393" s="39"/>
      <c r="F393" s="235" t="s">
        <v>976</v>
      </c>
      <c r="G393" s="39"/>
      <c r="H393" s="39"/>
      <c r="I393" s="220"/>
      <c r="J393" s="39"/>
      <c r="K393" s="39"/>
      <c r="L393" s="43"/>
      <c r="M393" s="221"/>
      <c r="N393" s="222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192</v>
      </c>
      <c r="AU393" s="16" t="s">
        <v>79</v>
      </c>
    </row>
    <row r="394" s="2" customFormat="1" ht="16.5" customHeight="1">
      <c r="A394" s="37"/>
      <c r="B394" s="38"/>
      <c r="C394" s="204" t="s">
        <v>977</v>
      </c>
      <c r="D394" s="204" t="s">
        <v>125</v>
      </c>
      <c r="E394" s="205" t="s">
        <v>978</v>
      </c>
      <c r="F394" s="206" t="s">
        <v>979</v>
      </c>
      <c r="G394" s="207" t="s">
        <v>210</v>
      </c>
      <c r="H394" s="236"/>
      <c r="I394" s="209"/>
      <c r="J394" s="210">
        <f>ROUND(I394*H394,2)</f>
        <v>0</v>
      </c>
      <c r="K394" s="211"/>
      <c r="L394" s="43"/>
      <c r="M394" s="212" t="s">
        <v>19</v>
      </c>
      <c r="N394" s="213" t="s">
        <v>40</v>
      </c>
      <c r="O394" s="83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16" t="s">
        <v>220</v>
      </c>
      <c r="AT394" s="216" t="s">
        <v>125</v>
      </c>
      <c r="AU394" s="216" t="s">
        <v>79</v>
      </c>
      <c r="AY394" s="16" t="s">
        <v>122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6" t="s">
        <v>77</v>
      </c>
      <c r="BK394" s="217">
        <f>ROUND(I394*H394,2)</f>
        <v>0</v>
      </c>
      <c r="BL394" s="16" t="s">
        <v>220</v>
      </c>
      <c r="BM394" s="216" t="s">
        <v>980</v>
      </c>
    </row>
    <row r="395" s="2" customFormat="1">
      <c r="A395" s="37"/>
      <c r="B395" s="38"/>
      <c r="C395" s="39"/>
      <c r="D395" s="218" t="s">
        <v>131</v>
      </c>
      <c r="E395" s="39"/>
      <c r="F395" s="219" t="s">
        <v>981</v>
      </c>
      <c r="G395" s="39"/>
      <c r="H395" s="39"/>
      <c r="I395" s="220"/>
      <c r="J395" s="39"/>
      <c r="K395" s="39"/>
      <c r="L395" s="43"/>
      <c r="M395" s="221"/>
      <c r="N395" s="222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131</v>
      </c>
      <c r="AU395" s="16" t="s">
        <v>79</v>
      </c>
    </row>
    <row r="396" s="2" customFormat="1">
      <c r="A396" s="37"/>
      <c r="B396" s="38"/>
      <c r="C396" s="39"/>
      <c r="D396" s="234" t="s">
        <v>192</v>
      </c>
      <c r="E396" s="39"/>
      <c r="F396" s="235" t="s">
        <v>982</v>
      </c>
      <c r="G396" s="39"/>
      <c r="H396" s="39"/>
      <c r="I396" s="220"/>
      <c r="J396" s="39"/>
      <c r="K396" s="39"/>
      <c r="L396" s="43"/>
      <c r="M396" s="237"/>
      <c r="N396" s="238"/>
      <c r="O396" s="239"/>
      <c r="P396" s="239"/>
      <c r="Q396" s="239"/>
      <c r="R396" s="239"/>
      <c r="S396" s="239"/>
      <c r="T396" s="240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192</v>
      </c>
      <c r="AU396" s="16" t="s">
        <v>79</v>
      </c>
    </row>
    <row r="397" s="2" customFormat="1" ht="6.96" customHeight="1">
      <c r="A397" s="37"/>
      <c r="B397" s="58"/>
      <c r="C397" s="59"/>
      <c r="D397" s="59"/>
      <c r="E397" s="59"/>
      <c r="F397" s="59"/>
      <c r="G397" s="59"/>
      <c r="H397" s="59"/>
      <c r="I397" s="59"/>
      <c r="J397" s="59"/>
      <c r="K397" s="59"/>
      <c r="L397" s="43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</sheetData>
  <sheetProtection sheet="1" autoFilter="0" formatColumns="0" formatRows="0" objects="1" scenarios="1" spinCount="100000" saltValue="G0LAWn592mLVPSi5HbA2GWVVakwGJd+eVKzq8dTHavpGdkBhzxaD3sLsdzwfsi6kGuIM+oSdYzsu4DhVUGzs6A==" hashValue="XGAILit03qSP/l933gu4iV+sqNkM/oWVPunc+0St/PNZASjtbhB26YOAwKoVbtgnjfRGtTWtvzM9NzBTMYNbSA==" algorithmName="SHA-512" password="CC35"/>
  <autoFilter ref="C100:K39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1/977151118"/>
    <hyperlink ref="F109" r:id="rId2" display="https://podminky.urs.cz/item/CS_URS_2023_01/741711001"/>
    <hyperlink ref="F112" r:id="rId3" display="https://podminky.urs.cz/item/CS_URS_2023_01/741721201"/>
    <hyperlink ref="F115" r:id="rId4" display="https://podminky.urs.cz/item/CS_URS_2023_01/741730018"/>
    <hyperlink ref="F118" r:id="rId5" display="https://podminky.urs.cz/item/CS_URS_2023_01/741761002"/>
    <hyperlink ref="F122" r:id="rId6" display="https://podminky.urs.cz/item/CS_URS_2023_01/741732063"/>
    <hyperlink ref="F126" r:id="rId7" display="https://podminky.urs.cz/item/CS_URS_2023_01/765125011"/>
    <hyperlink ref="F131" r:id="rId8" display="https://podminky.urs.cz/item/CS_URS_2023_01/765125402"/>
    <hyperlink ref="F135" r:id="rId9" display="https://podminky.urs.cz/item/CS_URS_2023_01/998741104"/>
    <hyperlink ref="F139" r:id="rId10" display="https://podminky.urs.cz/item/CS_URS_2023_01/741110042"/>
    <hyperlink ref="F143" r:id="rId11" display="https://podminky.urs.cz/item/CS_URS_2023_01/741120224"/>
    <hyperlink ref="F149" r:id="rId12" display="https://podminky.urs.cz/item/CS_URS_2023_01/741130420"/>
    <hyperlink ref="F158" r:id="rId13" display="https://podminky.urs.cz/item/CS_URS_2023_01/741910413"/>
    <hyperlink ref="F166" r:id="rId14" display="https://podminky.urs.cz/item/CS_URS_2023_01/741910421"/>
    <hyperlink ref="F169" r:id="rId15" display="https://podminky.urs.cz/item/CS_URS_2023_01/741920341"/>
    <hyperlink ref="F171" r:id="rId16" display="https://podminky.urs.cz/item/CS_URS_2023_01/998741104"/>
    <hyperlink ref="F174" r:id="rId17" display="https://podminky.urs.cz/item/CS_URS_2023_01/763113355"/>
    <hyperlink ref="F177" r:id="rId18" display="https://podminky.urs.cz/item/CS_URS_2023_01/767881135"/>
    <hyperlink ref="F181" r:id="rId19" display="https://podminky.urs.cz/item/CS_URS_2023_01/783801201"/>
    <hyperlink ref="F183" r:id="rId20" display="https://podminky.urs.cz/item/CS_URS_2023_01/783801403"/>
    <hyperlink ref="F185" r:id="rId21" display="https://podminky.urs.cz/item/CS_URS_2023_01/783813131"/>
    <hyperlink ref="F187" r:id="rId22" display="https://podminky.urs.cz/item/CS_URS_2023_01/783817421"/>
    <hyperlink ref="F190" r:id="rId23" display="https://podminky.urs.cz/item/CS_URS_2023_01/784211103"/>
    <hyperlink ref="F193" r:id="rId24" display="https://podminky.urs.cz/item/CS_URS_2023_01/741112132"/>
    <hyperlink ref="F196" r:id="rId25" display="https://podminky.urs.cz/item/CS_URS_2023_01/741120301"/>
    <hyperlink ref="F201" r:id="rId26" display="https://podminky.urs.cz/item/CS_URS_2023_01/741120303"/>
    <hyperlink ref="F206" r:id="rId27" display="https://podminky.urs.cz/item/CS_URS_2023_01/741122211"/>
    <hyperlink ref="F211" r:id="rId28" display="https://podminky.urs.cz/item/CS_URS_2023_01/741122226"/>
    <hyperlink ref="F215" r:id="rId29" display="https://podminky.urs.cz/item/CS_URS_2023_01/741122234"/>
    <hyperlink ref="F220" r:id="rId30" display="https://podminky.urs.cz/item/CS_URS_2023_01/741130005"/>
    <hyperlink ref="F222" r:id="rId31" display="https://podminky.urs.cz/item/CS_URS_2023_01/741130006"/>
    <hyperlink ref="F224" r:id="rId32" display="https://podminky.urs.cz/item/CS_URS_2023_01/741130008"/>
    <hyperlink ref="F226" r:id="rId33" display="https://podminky.urs.cz/item/CS_URS_2023_01/741130013"/>
    <hyperlink ref="F228" r:id="rId34" display="https://podminky.urs.cz/item/CS_URS_2023_01/741210106"/>
    <hyperlink ref="F232" r:id="rId35" display="https://podminky.urs.cz/item/CS_URS_2023_01/741313082"/>
    <hyperlink ref="F235" r:id="rId36" display="https://podminky.urs.cz/item/CS_URS_2023_01/741761072"/>
    <hyperlink ref="F239" r:id="rId37" display="https://podminky.urs.cz/item/CS_URS_2023_01/741910412"/>
    <hyperlink ref="F248" r:id="rId38" display="https://podminky.urs.cz/item/CS_URS_2023_01/741910502"/>
    <hyperlink ref="F252" r:id="rId39" display="https://podminky.urs.cz/item/CS_URS_2023_01/742330001"/>
    <hyperlink ref="F255" r:id="rId40" display="https://podminky.urs.cz/item/CS_URS_2023_01/742330012"/>
    <hyperlink ref="F258" r:id="rId41" display="https://podminky.urs.cz/item/CS_URS_2023_01/742330021"/>
    <hyperlink ref="F261" r:id="rId42" display="https://podminky.urs.cz/item/CS_URS_2023_01/742330022"/>
    <hyperlink ref="F264" r:id="rId43" display="https://podminky.urs.cz/item/CS_URS_2023_01/742330023"/>
    <hyperlink ref="F267" r:id="rId44" display="https://podminky.urs.cz/item/CS_URS_2023_01/742330024"/>
    <hyperlink ref="F270" r:id="rId45" display="https://podminky.urs.cz/item/CS_URS_2023_01/742330052"/>
    <hyperlink ref="F272" r:id="rId46" display="https://podminky.urs.cz/item/CS_URS_2023_01/742330101"/>
    <hyperlink ref="F274" r:id="rId47" display="https://podminky.urs.cz/item/CS_URS_2023_01/998741104"/>
    <hyperlink ref="F277" r:id="rId48" display="https://podminky.urs.cz/item/CS_URS_2023_01/741110041"/>
    <hyperlink ref="F280" r:id="rId49" display="https://podminky.urs.cz/item/CS_URS_2023_01/741120201"/>
    <hyperlink ref="F285" r:id="rId50" display="https://podminky.urs.cz/item/CS_URS_2023_01/741420001"/>
    <hyperlink ref="F290" r:id="rId51" display="https://podminky.urs.cz/item/CS_URS_2023_01/741420021"/>
    <hyperlink ref="F294" r:id="rId52" display="https://podminky.urs.cz/item/CS_URS_2023_01/741420054"/>
    <hyperlink ref="F296" r:id="rId53" display="https://podminky.urs.cz/item/CS_URS_2023_01/998741104"/>
    <hyperlink ref="F299" r:id="rId54" display="https://podminky.urs.cz/item/CS_URS_2023_01/741122601"/>
    <hyperlink ref="F303" r:id="rId55" display="https://podminky.urs.cz/item/CS_URS_2023_01/741220105"/>
    <hyperlink ref="F307" r:id="rId56" display="https://podminky.urs.cz/item/CS_URS_2023_01/741311033"/>
    <hyperlink ref="F310" r:id="rId57" display="https://podminky.urs.cz/item/CS_URS_2023_01/741320302"/>
    <hyperlink ref="F313" r:id="rId58" display="https://podminky.urs.cz/item/CS_URS_2023_01/742110041"/>
    <hyperlink ref="F317" r:id="rId59" display="https://podminky.urs.cz/item/CS_URS_2023_01/742111001"/>
    <hyperlink ref="F324" r:id="rId60" display="https://podminky.urs.cz/item/CS_URS_2023_01/741210702"/>
    <hyperlink ref="F333" r:id="rId61" display="https://podminky.urs.cz/item/CS_URS_2023_01/741810003"/>
    <hyperlink ref="F335" r:id="rId62" display="https://podminky.urs.cz/item/CS_URS_2023_01/741810011"/>
    <hyperlink ref="F337" r:id="rId63" display="https://podminky.urs.cz/item/CS_URS_2023_01/741811011"/>
    <hyperlink ref="F339" r:id="rId64" display="https://podminky.urs.cz/item/CS_URS_2023_01/741811021"/>
    <hyperlink ref="F345" r:id="rId65" display="https://podminky.urs.cz/item/CS_URS_2023_01/011514000"/>
    <hyperlink ref="F351" r:id="rId66" display="https://podminky.urs.cz/item/CS_URS_2023_01/032103000"/>
    <hyperlink ref="F353" r:id="rId67" display="https://podminky.urs.cz/item/CS_URS_2023_01/032503000"/>
    <hyperlink ref="F355" r:id="rId68" display="https://podminky.urs.cz/item/CS_URS_2023_01/034103000"/>
    <hyperlink ref="F357" r:id="rId69" display="https://podminky.urs.cz/item/CS_URS_2023_01/034503000"/>
    <hyperlink ref="F360" r:id="rId70" display="https://podminky.urs.cz/item/CS_URS_2023_01/041002000"/>
    <hyperlink ref="F363" r:id="rId71" display="https://podminky.urs.cz/item/CS_URS_2023_01/041103000"/>
    <hyperlink ref="F365" r:id="rId72" display="https://podminky.urs.cz/item/CS_URS_2023_01/041203000"/>
    <hyperlink ref="F367" r:id="rId73" display="https://podminky.urs.cz/item/CS_URS_2023_01/041303000"/>
    <hyperlink ref="F370" r:id="rId74" display="https://podminky.urs.cz/item/CS_URS_2023_01/041403000"/>
    <hyperlink ref="F372" r:id="rId75" display="https://podminky.urs.cz/item/CS_URS_2023_01/044002000"/>
    <hyperlink ref="F374" r:id="rId76" display="https://podminky.urs.cz/item/CS_URS_2022_01/045002000"/>
    <hyperlink ref="F377" r:id="rId77" display="https://podminky.urs.cz/item/CS_URS_2023_01/049002000"/>
    <hyperlink ref="F381" r:id="rId78" display="https://podminky.urs.cz/item/CS_URS_2023_01/063002000"/>
    <hyperlink ref="F384" r:id="rId79" display="https://podminky.urs.cz/item/CS_URS_2022_01/065002000"/>
    <hyperlink ref="F387" r:id="rId80" display="https://podminky.urs.cz/item/CS_URS_2022_01/081002000"/>
    <hyperlink ref="F389" r:id="rId81" display="https://podminky.urs.cz/item/CS_URS_2023_01/082002000"/>
    <hyperlink ref="F392" r:id="rId82" display="https://podminky.urs.cz/item/CS_URS_2023_01/091002000"/>
    <hyperlink ref="F395" r:id="rId83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FVE Nemocnice České Budějovice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983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37"/>
      <c r="B27" s="138"/>
      <c r="C27" s="137"/>
      <c r="D27" s="137"/>
      <c r="E27" s="139" t="s">
        <v>95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ROUND(J101,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ROUND((SUM(BE101:BE401)),  2)</f>
        <v>0</v>
      </c>
      <c r="G33" s="37"/>
      <c r="H33" s="37"/>
      <c r="I33" s="147">
        <v>0.20999999999999999</v>
      </c>
      <c r="J33" s="146">
        <f>ROUND(((SUM(BE101:BE401))*I33),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ROUND((SUM(BF101:BF401)),  2)</f>
        <v>0</v>
      </c>
      <c r="G34" s="37"/>
      <c r="H34" s="37"/>
      <c r="I34" s="147">
        <v>0.14999999999999999</v>
      </c>
      <c r="J34" s="146">
        <f>ROUND(((SUM(BF101:BF401))*I34),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ROUND((SUM(BG101:BG401)),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ROUND((SUM(BH101:BH401)),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ROUND((SUM(BI101:BI401)),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FVE Nemocnice České Budějovice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SO02 - Budova O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J101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264</v>
      </c>
      <c r="E60" s="167"/>
      <c r="F60" s="167"/>
      <c r="G60" s="167"/>
      <c r="H60" s="167"/>
      <c r="I60" s="167"/>
      <c r="J60" s="168">
        <f>J102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265</v>
      </c>
      <c r="E61" s="173"/>
      <c r="F61" s="173"/>
      <c r="G61" s="173"/>
      <c r="H61" s="173"/>
      <c r="I61" s="173"/>
      <c r="J61" s="174">
        <f>J103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7"/>
      <c r="J62" s="168">
        <f>J106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266</v>
      </c>
      <c r="E63" s="173"/>
      <c r="F63" s="173"/>
      <c r="G63" s="173"/>
      <c r="H63" s="173"/>
      <c r="I63" s="173"/>
      <c r="J63" s="174">
        <f>J107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267</v>
      </c>
      <c r="E64" s="173"/>
      <c r="F64" s="173"/>
      <c r="G64" s="173"/>
      <c r="H64" s="173"/>
      <c r="I64" s="173"/>
      <c r="J64" s="174">
        <f>J139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268</v>
      </c>
      <c r="E65" s="173"/>
      <c r="F65" s="173"/>
      <c r="G65" s="173"/>
      <c r="H65" s="173"/>
      <c r="I65" s="173"/>
      <c r="J65" s="174">
        <f>J140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269</v>
      </c>
      <c r="E66" s="173"/>
      <c r="F66" s="173"/>
      <c r="G66" s="173"/>
      <c r="H66" s="173"/>
      <c r="I66" s="173"/>
      <c r="J66" s="174">
        <f>J177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0"/>
      <c r="C67" s="171"/>
      <c r="D67" s="172" t="s">
        <v>270</v>
      </c>
      <c r="E67" s="173"/>
      <c r="F67" s="173"/>
      <c r="G67" s="173"/>
      <c r="H67" s="173"/>
      <c r="I67" s="173"/>
      <c r="J67" s="174">
        <f>J180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0"/>
      <c r="C68" s="171"/>
      <c r="D68" s="172" t="s">
        <v>271</v>
      </c>
      <c r="E68" s="173"/>
      <c r="F68" s="173"/>
      <c r="G68" s="173"/>
      <c r="H68" s="173"/>
      <c r="I68" s="173"/>
      <c r="J68" s="174">
        <f>J184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0"/>
      <c r="C69" s="171"/>
      <c r="D69" s="172" t="s">
        <v>272</v>
      </c>
      <c r="E69" s="173"/>
      <c r="F69" s="173"/>
      <c r="G69" s="173"/>
      <c r="H69" s="173"/>
      <c r="I69" s="173"/>
      <c r="J69" s="174">
        <f>J193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273</v>
      </c>
      <c r="E70" s="173"/>
      <c r="F70" s="173"/>
      <c r="G70" s="173"/>
      <c r="H70" s="173"/>
      <c r="I70" s="173"/>
      <c r="J70" s="174">
        <f>J196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274</v>
      </c>
      <c r="E71" s="173"/>
      <c r="F71" s="173"/>
      <c r="G71" s="173"/>
      <c r="H71" s="173"/>
      <c r="I71" s="173"/>
      <c r="J71" s="174">
        <f>J280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275</v>
      </c>
      <c r="E72" s="173"/>
      <c r="F72" s="173"/>
      <c r="G72" s="173"/>
      <c r="H72" s="173"/>
      <c r="I72" s="173"/>
      <c r="J72" s="174">
        <f>J302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276</v>
      </c>
      <c r="E73" s="173"/>
      <c r="F73" s="173"/>
      <c r="G73" s="173"/>
      <c r="H73" s="173"/>
      <c r="I73" s="173"/>
      <c r="J73" s="174">
        <f>J327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277</v>
      </c>
      <c r="E74" s="173"/>
      <c r="F74" s="173"/>
      <c r="G74" s="173"/>
      <c r="H74" s="173"/>
      <c r="I74" s="173"/>
      <c r="J74" s="174">
        <f>J336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4"/>
      <c r="C75" s="165"/>
      <c r="D75" s="166" t="s">
        <v>102</v>
      </c>
      <c r="E75" s="167"/>
      <c r="F75" s="167"/>
      <c r="G75" s="167"/>
      <c r="H75" s="167"/>
      <c r="I75" s="167"/>
      <c r="J75" s="168">
        <f>J347</f>
        <v>0</v>
      </c>
      <c r="K75" s="165"/>
      <c r="L75" s="16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0"/>
      <c r="C76" s="171"/>
      <c r="D76" s="172" t="s">
        <v>103</v>
      </c>
      <c r="E76" s="173"/>
      <c r="F76" s="173"/>
      <c r="G76" s="173"/>
      <c r="H76" s="173"/>
      <c r="I76" s="173"/>
      <c r="J76" s="174">
        <f>J348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278</v>
      </c>
      <c r="E77" s="173"/>
      <c r="F77" s="173"/>
      <c r="G77" s="173"/>
      <c r="H77" s="173"/>
      <c r="I77" s="173"/>
      <c r="J77" s="174">
        <f>J354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104</v>
      </c>
      <c r="E78" s="173"/>
      <c r="F78" s="173"/>
      <c r="G78" s="173"/>
      <c r="H78" s="173"/>
      <c r="I78" s="173"/>
      <c r="J78" s="174">
        <f>J363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105</v>
      </c>
      <c r="E79" s="173"/>
      <c r="F79" s="173"/>
      <c r="G79" s="173"/>
      <c r="H79" s="173"/>
      <c r="I79" s="173"/>
      <c r="J79" s="174">
        <f>J384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106</v>
      </c>
      <c r="E80" s="173"/>
      <c r="F80" s="173"/>
      <c r="G80" s="173"/>
      <c r="H80" s="173"/>
      <c r="I80" s="173"/>
      <c r="J80" s="174">
        <f>J390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279</v>
      </c>
      <c r="E81" s="173"/>
      <c r="F81" s="173"/>
      <c r="G81" s="173"/>
      <c r="H81" s="173"/>
      <c r="I81" s="173"/>
      <c r="J81" s="174">
        <f>J395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107</v>
      </c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59" t="str">
        <f>E7</f>
        <v>FVE Nemocnice České Budějovice</v>
      </c>
      <c r="F91" s="31"/>
      <c r="G91" s="31"/>
      <c r="H91" s="31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93</v>
      </c>
      <c r="D92" s="39"/>
      <c r="E92" s="39"/>
      <c r="F92" s="39"/>
      <c r="G92" s="39"/>
      <c r="H92" s="39"/>
      <c r="I92" s="39"/>
      <c r="J92" s="39"/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E9</f>
        <v>SO02 - Budova O</v>
      </c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F12</f>
        <v xml:space="preserve"> </v>
      </c>
      <c r="G95" s="39"/>
      <c r="H95" s="39"/>
      <c r="I95" s="31" t="s">
        <v>23</v>
      </c>
      <c r="J95" s="71" t="str">
        <f>IF(J12="","",J12)</f>
        <v>4. 4. 2023</v>
      </c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E15</f>
        <v xml:space="preserve"> </v>
      </c>
      <c r="G97" s="39"/>
      <c r="H97" s="39"/>
      <c r="I97" s="31" t="s">
        <v>30</v>
      </c>
      <c r="J97" s="35" t="str">
        <f>E21</f>
        <v xml:space="preserve"> </v>
      </c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28</v>
      </c>
      <c r="D98" s="39"/>
      <c r="E98" s="39"/>
      <c r="F98" s="26" t="str">
        <f>IF(E18="","",E18)</f>
        <v>Vyplň údaj</v>
      </c>
      <c r="G98" s="39"/>
      <c r="H98" s="39"/>
      <c r="I98" s="31" t="s">
        <v>32</v>
      </c>
      <c r="J98" s="35" t="str">
        <f>E24</f>
        <v xml:space="preserve"> </v>
      </c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3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76"/>
      <c r="B100" s="177"/>
      <c r="C100" s="178" t="s">
        <v>108</v>
      </c>
      <c r="D100" s="179" t="s">
        <v>54</v>
      </c>
      <c r="E100" s="179" t="s">
        <v>50</v>
      </c>
      <c r="F100" s="179" t="s">
        <v>51</v>
      </c>
      <c r="G100" s="179" t="s">
        <v>109</v>
      </c>
      <c r="H100" s="179" t="s">
        <v>110</v>
      </c>
      <c r="I100" s="179" t="s">
        <v>111</v>
      </c>
      <c r="J100" s="180" t="s">
        <v>98</v>
      </c>
      <c r="K100" s="181" t="s">
        <v>112</v>
      </c>
      <c r="L100" s="182"/>
      <c r="M100" s="91" t="s">
        <v>19</v>
      </c>
      <c r="N100" s="92" t="s">
        <v>39</v>
      </c>
      <c r="O100" s="92" t="s">
        <v>113</v>
      </c>
      <c r="P100" s="92" t="s">
        <v>114</v>
      </c>
      <c r="Q100" s="92" t="s">
        <v>115</v>
      </c>
      <c r="R100" s="92" t="s">
        <v>116</v>
      </c>
      <c r="S100" s="92" t="s">
        <v>117</v>
      </c>
      <c r="T100" s="93" t="s">
        <v>118</v>
      </c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</row>
    <row r="101" s="2" customFormat="1" ht="22.8" customHeight="1">
      <c r="A101" s="37"/>
      <c r="B101" s="38"/>
      <c r="C101" s="98" t="s">
        <v>119</v>
      </c>
      <c r="D101" s="39"/>
      <c r="E101" s="39"/>
      <c r="F101" s="39"/>
      <c r="G101" s="39"/>
      <c r="H101" s="39"/>
      <c r="I101" s="39"/>
      <c r="J101" s="183">
        <f>BK101</f>
        <v>0</v>
      </c>
      <c r="K101" s="39"/>
      <c r="L101" s="43"/>
      <c r="M101" s="94"/>
      <c r="N101" s="184"/>
      <c r="O101" s="95"/>
      <c r="P101" s="185">
        <f>P102+P106+P347</f>
        <v>0</v>
      </c>
      <c r="Q101" s="95"/>
      <c r="R101" s="185">
        <f>R102+R106+R347</f>
        <v>6.1743899999999998</v>
      </c>
      <c r="S101" s="95"/>
      <c r="T101" s="186">
        <f>T102+T106+T347</f>
        <v>0.017000000000000001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68</v>
      </c>
      <c r="AU101" s="16" t="s">
        <v>99</v>
      </c>
      <c r="BK101" s="187">
        <f>BK102+BK106+BK347</f>
        <v>0</v>
      </c>
    </row>
    <row r="102" s="12" customFormat="1" ht="25.92" customHeight="1">
      <c r="A102" s="12"/>
      <c r="B102" s="188"/>
      <c r="C102" s="189"/>
      <c r="D102" s="190" t="s">
        <v>68</v>
      </c>
      <c r="E102" s="191" t="s">
        <v>280</v>
      </c>
      <c r="F102" s="191" t="s">
        <v>281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69</v>
      </c>
      <c r="AY102" s="199" t="s">
        <v>122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68</v>
      </c>
      <c r="E103" s="202" t="s">
        <v>164</v>
      </c>
      <c r="F103" s="202" t="s">
        <v>282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0.00123</v>
      </c>
      <c r="S103" s="196"/>
      <c r="T103" s="198">
        <f>SUM(T104:T105)</f>
        <v>0.017000000000000001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77</v>
      </c>
      <c r="AT103" s="200" t="s">
        <v>68</v>
      </c>
      <c r="AU103" s="200" t="s">
        <v>77</v>
      </c>
      <c r="AY103" s="199" t="s">
        <v>122</v>
      </c>
      <c r="BK103" s="201">
        <f>SUM(BK104:BK105)</f>
        <v>0</v>
      </c>
    </row>
    <row r="104" s="2" customFormat="1" ht="24.15" customHeight="1">
      <c r="A104" s="37"/>
      <c r="B104" s="38"/>
      <c r="C104" s="204" t="s">
        <v>77</v>
      </c>
      <c r="D104" s="204" t="s">
        <v>125</v>
      </c>
      <c r="E104" s="205" t="s">
        <v>283</v>
      </c>
      <c r="F104" s="206" t="s">
        <v>284</v>
      </c>
      <c r="G104" s="207" t="s">
        <v>185</v>
      </c>
      <c r="H104" s="208">
        <v>1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40</v>
      </c>
      <c r="O104" s="83"/>
      <c r="P104" s="214">
        <f>O104*H104</f>
        <v>0</v>
      </c>
      <c r="Q104" s="214">
        <v>0.00123</v>
      </c>
      <c r="R104" s="214">
        <f>Q104*H104</f>
        <v>0.00123</v>
      </c>
      <c r="S104" s="214">
        <v>0.017000000000000001</v>
      </c>
      <c r="T104" s="215">
        <f>S104*H104</f>
        <v>0.017000000000000001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144</v>
      </c>
      <c r="AT104" s="216" t="s">
        <v>125</v>
      </c>
      <c r="AU104" s="216" t="s">
        <v>79</v>
      </c>
      <c r="AY104" s="16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77</v>
      </c>
      <c r="BK104" s="217">
        <f>ROUND(I104*H104,2)</f>
        <v>0</v>
      </c>
      <c r="BL104" s="16" t="s">
        <v>144</v>
      </c>
      <c r="BM104" s="216" t="s">
        <v>984</v>
      </c>
    </row>
    <row r="105" s="2" customFormat="1">
      <c r="A105" s="37"/>
      <c r="B105" s="38"/>
      <c r="C105" s="39"/>
      <c r="D105" s="218" t="s">
        <v>131</v>
      </c>
      <c r="E105" s="39"/>
      <c r="F105" s="219" t="s">
        <v>286</v>
      </c>
      <c r="G105" s="39"/>
      <c r="H105" s="39"/>
      <c r="I105" s="220"/>
      <c r="J105" s="39"/>
      <c r="K105" s="39"/>
      <c r="L105" s="43"/>
      <c r="M105" s="221"/>
      <c r="N105" s="22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79</v>
      </c>
    </row>
    <row r="106" s="12" customFormat="1" ht="25.92" customHeight="1">
      <c r="A106" s="12"/>
      <c r="B106" s="188"/>
      <c r="C106" s="189"/>
      <c r="D106" s="190" t="s">
        <v>68</v>
      </c>
      <c r="E106" s="191" t="s">
        <v>120</v>
      </c>
      <c r="F106" s="191" t="s">
        <v>121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P107+P139+P196+P280+P302+P327+P336</f>
        <v>0</v>
      </c>
      <c r="Q106" s="196"/>
      <c r="R106" s="197">
        <f>R107+R139+R196+R280+R302+R327+R336</f>
        <v>6.1731600000000002</v>
      </c>
      <c r="S106" s="196"/>
      <c r="T106" s="198">
        <f>T107+T139+T196+T280+T302+T327+T336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79</v>
      </c>
      <c r="AT106" s="200" t="s">
        <v>68</v>
      </c>
      <c r="AU106" s="200" t="s">
        <v>69</v>
      </c>
      <c r="AY106" s="199" t="s">
        <v>122</v>
      </c>
      <c r="BK106" s="201">
        <f>BK107+BK139+BK196+BK280+BK302+BK327+BK336</f>
        <v>0</v>
      </c>
    </row>
    <row r="107" s="12" customFormat="1" ht="22.8" customHeight="1">
      <c r="A107" s="12"/>
      <c r="B107" s="188"/>
      <c r="C107" s="189"/>
      <c r="D107" s="190" t="s">
        <v>68</v>
      </c>
      <c r="E107" s="202" t="s">
        <v>287</v>
      </c>
      <c r="F107" s="202" t="s">
        <v>288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SUM(P108:P138)</f>
        <v>0</v>
      </c>
      <c r="Q107" s="196"/>
      <c r="R107" s="197">
        <f>SUM(R108:R138)</f>
        <v>3.4944240000000004</v>
      </c>
      <c r="S107" s="196"/>
      <c r="T107" s="198">
        <f>SUM(T108:T138)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79</v>
      </c>
      <c r="AT107" s="200" t="s">
        <v>68</v>
      </c>
      <c r="AU107" s="200" t="s">
        <v>77</v>
      </c>
      <c r="AY107" s="199" t="s">
        <v>122</v>
      </c>
      <c r="BK107" s="201">
        <f>SUM(BK108:BK138)</f>
        <v>0</v>
      </c>
    </row>
    <row r="108" s="2" customFormat="1" ht="24.15" customHeight="1">
      <c r="A108" s="37"/>
      <c r="B108" s="38"/>
      <c r="C108" s="204" t="s">
        <v>79</v>
      </c>
      <c r="D108" s="204" t="s">
        <v>125</v>
      </c>
      <c r="E108" s="205" t="s">
        <v>289</v>
      </c>
      <c r="F108" s="206" t="s">
        <v>290</v>
      </c>
      <c r="G108" s="207" t="s">
        <v>128</v>
      </c>
      <c r="H108" s="208">
        <v>105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40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129</v>
      </c>
      <c r="AT108" s="216" t="s">
        <v>125</v>
      </c>
      <c r="AU108" s="216" t="s">
        <v>79</v>
      </c>
      <c r="AY108" s="16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77</v>
      </c>
      <c r="BK108" s="217">
        <f>ROUND(I108*H108,2)</f>
        <v>0</v>
      </c>
      <c r="BL108" s="16" t="s">
        <v>129</v>
      </c>
      <c r="BM108" s="216" t="s">
        <v>985</v>
      </c>
    </row>
    <row r="109" s="2" customFormat="1">
      <c r="A109" s="37"/>
      <c r="B109" s="38"/>
      <c r="C109" s="39"/>
      <c r="D109" s="218" t="s">
        <v>131</v>
      </c>
      <c r="E109" s="39"/>
      <c r="F109" s="219" t="s">
        <v>292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79</v>
      </c>
    </row>
    <row r="110" s="2" customFormat="1" ht="24.15" customHeight="1">
      <c r="A110" s="37"/>
      <c r="B110" s="38"/>
      <c r="C110" s="223" t="s">
        <v>137</v>
      </c>
      <c r="D110" s="223" t="s">
        <v>138</v>
      </c>
      <c r="E110" s="224" t="s">
        <v>293</v>
      </c>
      <c r="F110" s="225" t="s">
        <v>294</v>
      </c>
      <c r="G110" s="226" t="s">
        <v>128</v>
      </c>
      <c r="H110" s="227">
        <v>105</v>
      </c>
      <c r="I110" s="228"/>
      <c r="J110" s="229">
        <f>ROUND(I110*H110,2)</f>
        <v>0</v>
      </c>
      <c r="K110" s="230"/>
      <c r="L110" s="231"/>
      <c r="M110" s="232" t="s">
        <v>19</v>
      </c>
      <c r="N110" s="233" t="s">
        <v>40</v>
      </c>
      <c r="O110" s="83"/>
      <c r="P110" s="214">
        <f>O110*H110</f>
        <v>0</v>
      </c>
      <c r="Q110" s="214">
        <v>0.01</v>
      </c>
      <c r="R110" s="214">
        <f>Q110*H110</f>
        <v>1.05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142</v>
      </c>
      <c r="AT110" s="216" t="s">
        <v>138</v>
      </c>
      <c r="AU110" s="216" t="s">
        <v>79</v>
      </c>
      <c r="AY110" s="16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77</v>
      </c>
      <c r="BK110" s="217">
        <f>ROUND(I110*H110,2)</f>
        <v>0</v>
      </c>
      <c r="BL110" s="16" t="s">
        <v>129</v>
      </c>
      <c r="BM110" s="216" t="s">
        <v>986</v>
      </c>
    </row>
    <row r="111" s="2" customFormat="1" ht="16.5" customHeight="1">
      <c r="A111" s="37"/>
      <c r="B111" s="38"/>
      <c r="C111" s="204" t="s">
        <v>144</v>
      </c>
      <c r="D111" s="204" t="s">
        <v>125</v>
      </c>
      <c r="E111" s="205" t="s">
        <v>296</v>
      </c>
      <c r="F111" s="206" t="s">
        <v>297</v>
      </c>
      <c r="G111" s="207" t="s">
        <v>128</v>
      </c>
      <c r="H111" s="208">
        <v>105</v>
      </c>
      <c r="I111" s="209"/>
      <c r="J111" s="210">
        <f>ROUND(I111*H111,2)</f>
        <v>0</v>
      </c>
      <c r="K111" s="211"/>
      <c r="L111" s="43"/>
      <c r="M111" s="212" t="s">
        <v>19</v>
      </c>
      <c r="N111" s="213" t="s">
        <v>40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129</v>
      </c>
      <c r="AT111" s="216" t="s">
        <v>125</v>
      </c>
      <c r="AU111" s="216" t="s">
        <v>79</v>
      </c>
      <c r="AY111" s="16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77</v>
      </c>
      <c r="BK111" s="217">
        <f>ROUND(I111*H111,2)</f>
        <v>0</v>
      </c>
      <c r="BL111" s="16" t="s">
        <v>129</v>
      </c>
      <c r="BM111" s="216" t="s">
        <v>987</v>
      </c>
    </row>
    <row r="112" s="2" customFormat="1">
      <c r="A112" s="37"/>
      <c r="B112" s="38"/>
      <c r="C112" s="39"/>
      <c r="D112" s="218" t="s">
        <v>131</v>
      </c>
      <c r="E112" s="39"/>
      <c r="F112" s="219" t="s">
        <v>299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79</v>
      </c>
    </row>
    <row r="113" s="2" customFormat="1" ht="16.5" customHeight="1">
      <c r="A113" s="37"/>
      <c r="B113" s="38"/>
      <c r="C113" s="223" t="s">
        <v>148</v>
      </c>
      <c r="D113" s="223" t="s">
        <v>138</v>
      </c>
      <c r="E113" s="224" t="s">
        <v>300</v>
      </c>
      <c r="F113" s="225" t="s">
        <v>301</v>
      </c>
      <c r="G113" s="226" t="s">
        <v>128</v>
      </c>
      <c r="H113" s="227">
        <v>105</v>
      </c>
      <c r="I113" s="228"/>
      <c r="J113" s="229">
        <f>ROUND(I113*H113,2)</f>
        <v>0</v>
      </c>
      <c r="K113" s="230"/>
      <c r="L113" s="231"/>
      <c r="M113" s="232" t="s">
        <v>19</v>
      </c>
      <c r="N113" s="233" t="s">
        <v>40</v>
      </c>
      <c r="O113" s="83"/>
      <c r="P113" s="214">
        <f>O113*H113</f>
        <v>0</v>
      </c>
      <c r="Q113" s="214">
        <v>0.02</v>
      </c>
      <c r="R113" s="214">
        <f>Q113*H113</f>
        <v>2.1000000000000001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142</v>
      </c>
      <c r="AT113" s="216" t="s">
        <v>138</v>
      </c>
      <c r="AU113" s="216" t="s">
        <v>79</v>
      </c>
      <c r="AY113" s="16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77</v>
      </c>
      <c r="BK113" s="217">
        <f>ROUND(I113*H113,2)</f>
        <v>0</v>
      </c>
      <c r="BL113" s="16" t="s">
        <v>129</v>
      </c>
      <c r="BM113" s="216" t="s">
        <v>988</v>
      </c>
    </row>
    <row r="114" s="2" customFormat="1" ht="24.15" customHeight="1">
      <c r="A114" s="37"/>
      <c r="B114" s="38"/>
      <c r="C114" s="204" t="s">
        <v>152</v>
      </c>
      <c r="D114" s="204" t="s">
        <v>125</v>
      </c>
      <c r="E114" s="205" t="s">
        <v>989</v>
      </c>
      <c r="F114" s="206" t="s">
        <v>990</v>
      </c>
      <c r="G114" s="207" t="s">
        <v>128</v>
      </c>
      <c r="H114" s="208">
        <v>1</v>
      </c>
      <c r="I114" s="209"/>
      <c r="J114" s="210">
        <f>ROUND(I114*H114,2)</f>
        <v>0</v>
      </c>
      <c r="K114" s="211"/>
      <c r="L114" s="43"/>
      <c r="M114" s="212" t="s">
        <v>19</v>
      </c>
      <c r="N114" s="213" t="s">
        <v>40</v>
      </c>
      <c r="O114" s="83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129</v>
      </c>
      <c r="AT114" s="216" t="s">
        <v>125</v>
      </c>
      <c r="AU114" s="216" t="s">
        <v>79</v>
      </c>
      <c r="AY114" s="16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77</v>
      </c>
      <c r="BK114" s="217">
        <f>ROUND(I114*H114,2)</f>
        <v>0</v>
      </c>
      <c r="BL114" s="16" t="s">
        <v>129</v>
      </c>
      <c r="BM114" s="216" t="s">
        <v>991</v>
      </c>
    </row>
    <row r="115" s="2" customFormat="1">
      <c r="A115" s="37"/>
      <c r="B115" s="38"/>
      <c r="C115" s="39"/>
      <c r="D115" s="218" t="s">
        <v>131</v>
      </c>
      <c r="E115" s="39"/>
      <c r="F115" s="219" t="s">
        <v>992</v>
      </c>
      <c r="G115" s="39"/>
      <c r="H115" s="39"/>
      <c r="I115" s="220"/>
      <c r="J115" s="39"/>
      <c r="K115" s="39"/>
      <c r="L115" s="43"/>
      <c r="M115" s="221"/>
      <c r="N115" s="22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79</v>
      </c>
    </row>
    <row r="116" s="2" customFormat="1" ht="24.15" customHeight="1">
      <c r="A116" s="37"/>
      <c r="B116" s="38"/>
      <c r="C116" s="223" t="s">
        <v>156</v>
      </c>
      <c r="D116" s="223" t="s">
        <v>138</v>
      </c>
      <c r="E116" s="224" t="s">
        <v>993</v>
      </c>
      <c r="F116" s="225" t="s">
        <v>994</v>
      </c>
      <c r="G116" s="226" t="s">
        <v>128</v>
      </c>
      <c r="H116" s="227">
        <v>1</v>
      </c>
      <c r="I116" s="228"/>
      <c r="J116" s="229">
        <f>ROUND(I116*H116,2)</f>
        <v>0</v>
      </c>
      <c r="K116" s="230"/>
      <c r="L116" s="231"/>
      <c r="M116" s="232" t="s">
        <v>19</v>
      </c>
      <c r="N116" s="233" t="s">
        <v>40</v>
      </c>
      <c r="O116" s="83"/>
      <c r="P116" s="214">
        <f>O116*H116</f>
        <v>0</v>
      </c>
      <c r="Q116" s="214">
        <v>0.042999999999999997</v>
      </c>
      <c r="R116" s="214">
        <f>Q116*H116</f>
        <v>0.042999999999999997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142</v>
      </c>
      <c r="AT116" s="216" t="s">
        <v>138</v>
      </c>
      <c r="AU116" s="216" t="s">
        <v>79</v>
      </c>
      <c r="AY116" s="16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77</v>
      </c>
      <c r="BK116" s="217">
        <f>ROUND(I116*H116,2)</f>
        <v>0</v>
      </c>
      <c r="BL116" s="16" t="s">
        <v>129</v>
      </c>
      <c r="BM116" s="216" t="s">
        <v>995</v>
      </c>
    </row>
    <row r="117" s="2" customFormat="1" ht="24.15" customHeight="1">
      <c r="A117" s="37"/>
      <c r="B117" s="38"/>
      <c r="C117" s="204" t="s">
        <v>160</v>
      </c>
      <c r="D117" s="204" t="s">
        <v>125</v>
      </c>
      <c r="E117" s="205" t="s">
        <v>303</v>
      </c>
      <c r="F117" s="206" t="s">
        <v>304</v>
      </c>
      <c r="G117" s="207" t="s">
        <v>128</v>
      </c>
      <c r="H117" s="208">
        <v>1</v>
      </c>
      <c r="I117" s="209"/>
      <c r="J117" s="210">
        <f>ROUND(I117*H117,2)</f>
        <v>0</v>
      </c>
      <c r="K117" s="211"/>
      <c r="L117" s="43"/>
      <c r="M117" s="212" t="s">
        <v>19</v>
      </c>
      <c r="N117" s="213" t="s">
        <v>40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129</v>
      </c>
      <c r="AT117" s="216" t="s">
        <v>125</v>
      </c>
      <c r="AU117" s="216" t="s">
        <v>79</v>
      </c>
      <c r="AY117" s="16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77</v>
      </c>
      <c r="BK117" s="217">
        <f>ROUND(I117*H117,2)</f>
        <v>0</v>
      </c>
      <c r="BL117" s="16" t="s">
        <v>129</v>
      </c>
      <c r="BM117" s="216" t="s">
        <v>996</v>
      </c>
    </row>
    <row r="118" s="2" customFormat="1">
      <c r="A118" s="37"/>
      <c r="B118" s="38"/>
      <c r="C118" s="39"/>
      <c r="D118" s="218" t="s">
        <v>131</v>
      </c>
      <c r="E118" s="39"/>
      <c r="F118" s="219" t="s">
        <v>306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79</v>
      </c>
    </row>
    <row r="119" s="2" customFormat="1" ht="24.15" customHeight="1">
      <c r="A119" s="37"/>
      <c r="B119" s="38"/>
      <c r="C119" s="223" t="s">
        <v>164</v>
      </c>
      <c r="D119" s="223" t="s">
        <v>138</v>
      </c>
      <c r="E119" s="224" t="s">
        <v>307</v>
      </c>
      <c r="F119" s="225" t="s">
        <v>308</v>
      </c>
      <c r="G119" s="226" t="s">
        <v>128</v>
      </c>
      <c r="H119" s="227">
        <v>1</v>
      </c>
      <c r="I119" s="228"/>
      <c r="J119" s="229">
        <f>ROUND(I119*H119,2)</f>
        <v>0</v>
      </c>
      <c r="K119" s="230"/>
      <c r="L119" s="231"/>
      <c r="M119" s="232" t="s">
        <v>19</v>
      </c>
      <c r="N119" s="233" t="s">
        <v>40</v>
      </c>
      <c r="O119" s="83"/>
      <c r="P119" s="214">
        <f>O119*H119</f>
        <v>0</v>
      </c>
      <c r="Q119" s="214">
        <v>0.035999999999999997</v>
      </c>
      <c r="R119" s="214">
        <f>Q119*H119</f>
        <v>0.035999999999999997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142</v>
      </c>
      <c r="AT119" s="216" t="s">
        <v>138</v>
      </c>
      <c r="AU119" s="216" t="s">
        <v>79</v>
      </c>
      <c r="AY119" s="16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77</v>
      </c>
      <c r="BK119" s="217">
        <f>ROUND(I119*H119,2)</f>
        <v>0</v>
      </c>
      <c r="BL119" s="16" t="s">
        <v>129</v>
      </c>
      <c r="BM119" s="216" t="s">
        <v>997</v>
      </c>
    </row>
    <row r="120" s="2" customFormat="1" ht="24.15" customHeight="1">
      <c r="A120" s="37"/>
      <c r="B120" s="38"/>
      <c r="C120" s="204" t="s">
        <v>169</v>
      </c>
      <c r="D120" s="204" t="s">
        <v>125</v>
      </c>
      <c r="E120" s="205" t="s">
        <v>320</v>
      </c>
      <c r="F120" s="206" t="s">
        <v>321</v>
      </c>
      <c r="G120" s="207" t="s">
        <v>128</v>
      </c>
      <c r="H120" s="208">
        <v>60</v>
      </c>
      <c r="I120" s="209"/>
      <c r="J120" s="210">
        <f>ROUND(I120*H120,2)</f>
        <v>0</v>
      </c>
      <c r="K120" s="211"/>
      <c r="L120" s="43"/>
      <c r="M120" s="212" t="s">
        <v>19</v>
      </c>
      <c r="N120" s="213" t="s">
        <v>40</v>
      </c>
      <c r="O120" s="83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129</v>
      </c>
      <c r="AT120" s="216" t="s">
        <v>125</v>
      </c>
      <c r="AU120" s="216" t="s">
        <v>79</v>
      </c>
      <c r="AY120" s="16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77</v>
      </c>
      <c r="BK120" s="217">
        <f>ROUND(I120*H120,2)</f>
        <v>0</v>
      </c>
      <c r="BL120" s="16" t="s">
        <v>129</v>
      </c>
      <c r="BM120" s="216" t="s">
        <v>998</v>
      </c>
    </row>
    <row r="121" s="2" customFormat="1">
      <c r="A121" s="37"/>
      <c r="B121" s="38"/>
      <c r="C121" s="39"/>
      <c r="D121" s="218" t="s">
        <v>131</v>
      </c>
      <c r="E121" s="39"/>
      <c r="F121" s="219" t="s">
        <v>323</v>
      </c>
      <c r="G121" s="39"/>
      <c r="H121" s="39"/>
      <c r="I121" s="220"/>
      <c r="J121" s="39"/>
      <c r="K121" s="39"/>
      <c r="L121" s="43"/>
      <c r="M121" s="221"/>
      <c r="N121" s="222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79</v>
      </c>
    </row>
    <row r="122" s="2" customFormat="1" ht="16.5" customHeight="1">
      <c r="A122" s="37"/>
      <c r="B122" s="38"/>
      <c r="C122" s="223" t="s">
        <v>173</v>
      </c>
      <c r="D122" s="223" t="s">
        <v>138</v>
      </c>
      <c r="E122" s="224" t="s">
        <v>324</v>
      </c>
      <c r="F122" s="225" t="s">
        <v>325</v>
      </c>
      <c r="G122" s="226" t="s">
        <v>128</v>
      </c>
      <c r="H122" s="227">
        <v>6</v>
      </c>
      <c r="I122" s="228"/>
      <c r="J122" s="229">
        <f>ROUND(I122*H122,2)</f>
        <v>0</v>
      </c>
      <c r="K122" s="230"/>
      <c r="L122" s="231"/>
      <c r="M122" s="232" t="s">
        <v>19</v>
      </c>
      <c r="N122" s="233" t="s">
        <v>40</v>
      </c>
      <c r="O122" s="83"/>
      <c r="P122" s="214">
        <f>O122*H122</f>
        <v>0</v>
      </c>
      <c r="Q122" s="214">
        <v>0.001</v>
      </c>
      <c r="R122" s="214">
        <f>Q122*H122</f>
        <v>0.0060000000000000001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142</v>
      </c>
      <c r="AT122" s="216" t="s">
        <v>138</v>
      </c>
      <c r="AU122" s="216" t="s">
        <v>79</v>
      </c>
      <c r="AY122" s="16" t="s">
        <v>122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77</v>
      </c>
      <c r="BK122" s="217">
        <f>ROUND(I122*H122,2)</f>
        <v>0</v>
      </c>
      <c r="BL122" s="16" t="s">
        <v>129</v>
      </c>
      <c r="BM122" s="216" t="s">
        <v>999</v>
      </c>
    </row>
    <row r="123" s="2" customFormat="1" ht="16.5" customHeight="1">
      <c r="A123" s="37"/>
      <c r="B123" s="38"/>
      <c r="C123" s="223" t="s">
        <v>178</v>
      </c>
      <c r="D123" s="223" t="s">
        <v>138</v>
      </c>
      <c r="E123" s="224" t="s">
        <v>327</v>
      </c>
      <c r="F123" s="225" t="s">
        <v>328</v>
      </c>
      <c r="G123" s="226" t="s">
        <v>128</v>
      </c>
      <c r="H123" s="227">
        <v>54</v>
      </c>
      <c r="I123" s="228"/>
      <c r="J123" s="229">
        <f>ROUND(I123*H123,2)</f>
        <v>0</v>
      </c>
      <c r="K123" s="230"/>
      <c r="L123" s="231"/>
      <c r="M123" s="232" t="s">
        <v>19</v>
      </c>
      <c r="N123" s="233" t="s">
        <v>40</v>
      </c>
      <c r="O123" s="83"/>
      <c r="P123" s="214">
        <f>O123*H123</f>
        <v>0</v>
      </c>
      <c r="Q123" s="214">
        <v>0.001</v>
      </c>
      <c r="R123" s="214">
        <f>Q123*H123</f>
        <v>0.053999999999999999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142</v>
      </c>
      <c r="AT123" s="216" t="s">
        <v>138</v>
      </c>
      <c r="AU123" s="216" t="s">
        <v>79</v>
      </c>
      <c r="AY123" s="16" t="s">
        <v>122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77</v>
      </c>
      <c r="BK123" s="217">
        <f>ROUND(I123*H123,2)</f>
        <v>0</v>
      </c>
      <c r="BL123" s="16" t="s">
        <v>129</v>
      </c>
      <c r="BM123" s="216" t="s">
        <v>1000</v>
      </c>
    </row>
    <row r="124" s="2" customFormat="1" ht="16.5" customHeight="1">
      <c r="A124" s="37"/>
      <c r="B124" s="38"/>
      <c r="C124" s="204" t="s">
        <v>182</v>
      </c>
      <c r="D124" s="204" t="s">
        <v>125</v>
      </c>
      <c r="E124" s="205" t="s">
        <v>310</v>
      </c>
      <c r="F124" s="206" t="s">
        <v>311</v>
      </c>
      <c r="G124" s="207" t="s">
        <v>128</v>
      </c>
      <c r="H124" s="208">
        <v>1</v>
      </c>
      <c r="I124" s="209"/>
      <c r="J124" s="210">
        <f>ROUND(I124*H124,2)</f>
        <v>0</v>
      </c>
      <c r="K124" s="211"/>
      <c r="L124" s="43"/>
      <c r="M124" s="212" t="s">
        <v>19</v>
      </c>
      <c r="N124" s="213" t="s">
        <v>40</v>
      </c>
      <c r="O124" s="83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129</v>
      </c>
      <c r="AT124" s="216" t="s">
        <v>125</v>
      </c>
      <c r="AU124" s="216" t="s">
        <v>79</v>
      </c>
      <c r="AY124" s="16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77</v>
      </c>
      <c r="BK124" s="217">
        <f>ROUND(I124*H124,2)</f>
        <v>0</v>
      </c>
      <c r="BL124" s="16" t="s">
        <v>129</v>
      </c>
      <c r="BM124" s="216" t="s">
        <v>1001</v>
      </c>
    </row>
    <row r="125" s="2" customFormat="1">
      <c r="A125" s="37"/>
      <c r="B125" s="38"/>
      <c r="C125" s="39"/>
      <c r="D125" s="218" t="s">
        <v>131</v>
      </c>
      <c r="E125" s="39"/>
      <c r="F125" s="219" t="s">
        <v>313</v>
      </c>
      <c r="G125" s="39"/>
      <c r="H125" s="39"/>
      <c r="I125" s="220"/>
      <c r="J125" s="39"/>
      <c r="K125" s="39"/>
      <c r="L125" s="43"/>
      <c r="M125" s="221"/>
      <c r="N125" s="22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79</v>
      </c>
    </row>
    <row r="126" s="2" customFormat="1" ht="24.15" customHeight="1">
      <c r="A126" s="37"/>
      <c r="B126" s="38"/>
      <c r="C126" s="223" t="s">
        <v>188</v>
      </c>
      <c r="D126" s="223" t="s">
        <v>138</v>
      </c>
      <c r="E126" s="224" t="s">
        <v>314</v>
      </c>
      <c r="F126" s="225" t="s">
        <v>315</v>
      </c>
      <c r="G126" s="226" t="s">
        <v>128</v>
      </c>
      <c r="H126" s="227">
        <v>1</v>
      </c>
      <c r="I126" s="228"/>
      <c r="J126" s="229">
        <f>ROUND(I126*H126,2)</f>
        <v>0</v>
      </c>
      <c r="K126" s="230"/>
      <c r="L126" s="231"/>
      <c r="M126" s="232" t="s">
        <v>19</v>
      </c>
      <c r="N126" s="233" t="s">
        <v>40</v>
      </c>
      <c r="O126" s="83"/>
      <c r="P126" s="214">
        <f>O126*H126</f>
        <v>0</v>
      </c>
      <c r="Q126" s="214">
        <v>0.00025000000000000001</v>
      </c>
      <c r="R126" s="214">
        <f>Q126*H126</f>
        <v>0.00025000000000000001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142</v>
      </c>
      <c r="AT126" s="216" t="s">
        <v>138</v>
      </c>
      <c r="AU126" s="216" t="s">
        <v>79</v>
      </c>
      <c r="AY126" s="16" t="s">
        <v>122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77</v>
      </c>
      <c r="BK126" s="217">
        <f>ROUND(I126*H126,2)</f>
        <v>0</v>
      </c>
      <c r="BL126" s="16" t="s">
        <v>129</v>
      </c>
      <c r="BM126" s="216" t="s">
        <v>1002</v>
      </c>
    </row>
    <row r="127" s="2" customFormat="1" ht="16.5" customHeight="1">
      <c r="A127" s="37"/>
      <c r="B127" s="38"/>
      <c r="C127" s="223" t="s">
        <v>8</v>
      </c>
      <c r="D127" s="223" t="s">
        <v>138</v>
      </c>
      <c r="E127" s="224" t="s">
        <v>317</v>
      </c>
      <c r="F127" s="225" t="s">
        <v>318</v>
      </c>
      <c r="G127" s="226" t="s">
        <v>128</v>
      </c>
      <c r="H127" s="227">
        <v>1</v>
      </c>
      <c r="I127" s="228"/>
      <c r="J127" s="229">
        <f>ROUND(I127*H127,2)</f>
        <v>0</v>
      </c>
      <c r="K127" s="230"/>
      <c r="L127" s="231"/>
      <c r="M127" s="232" t="s">
        <v>19</v>
      </c>
      <c r="N127" s="233" t="s">
        <v>40</v>
      </c>
      <c r="O127" s="83"/>
      <c r="P127" s="214">
        <f>O127*H127</f>
        <v>0</v>
      </c>
      <c r="Q127" s="214">
        <v>0.00025000000000000001</v>
      </c>
      <c r="R127" s="214">
        <f>Q127*H127</f>
        <v>0.00025000000000000001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142</v>
      </c>
      <c r="AT127" s="216" t="s">
        <v>138</v>
      </c>
      <c r="AU127" s="216" t="s">
        <v>79</v>
      </c>
      <c r="AY127" s="16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77</v>
      </c>
      <c r="BK127" s="217">
        <f>ROUND(I127*H127,2)</f>
        <v>0</v>
      </c>
      <c r="BL127" s="16" t="s">
        <v>129</v>
      </c>
      <c r="BM127" s="216" t="s">
        <v>1003</v>
      </c>
    </row>
    <row r="128" s="2" customFormat="1" ht="24.15" customHeight="1">
      <c r="A128" s="37"/>
      <c r="B128" s="38"/>
      <c r="C128" s="204" t="s">
        <v>129</v>
      </c>
      <c r="D128" s="204" t="s">
        <v>125</v>
      </c>
      <c r="E128" s="205" t="s">
        <v>330</v>
      </c>
      <c r="F128" s="206" t="s">
        <v>331</v>
      </c>
      <c r="G128" s="207" t="s">
        <v>128</v>
      </c>
      <c r="H128" s="208">
        <v>12</v>
      </c>
      <c r="I128" s="209"/>
      <c r="J128" s="210">
        <f>ROUND(I128*H128,2)</f>
        <v>0</v>
      </c>
      <c r="K128" s="211"/>
      <c r="L128" s="43"/>
      <c r="M128" s="212" t="s">
        <v>19</v>
      </c>
      <c r="N128" s="213" t="s">
        <v>40</v>
      </c>
      <c r="O128" s="8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129</v>
      </c>
      <c r="AT128" s="216" t="s">
        <v>125</v>
      </c>
      <c r="AU128" s="216" t="s">
        <v>79</v>
      </c>
      <c r="AY128" s="16" t="s">
        <v>122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77</v>
      </c>
      <c r="BK128" s="217">
        <f>ROUND(I128*H128,2)</f>
        <v>0</v>
      </c>
      <c r="BL128" s="16" t="s">
        <v>129</v>
      </c>
      <c r="BM128" s="216" t="s">
        <v>1004</v>
      </c>
    </row>
    <row r="129" s="2" customFormat="1">
      <c r="A129" s="37"/>
      <c r="B129" s="38"/>
      <c r="C129" s="39"/>
      <c r="D129" s="218" t="s">
        <v>131</v>
      </c>
      <c r="E129" s="39"/>
      <c r="F129" s="219" t="s">
        <v>333</v>
      </c>
      <c r="G129" s="39"/>
      <c r="H129" s="39"/>
      <c r="I129" s="220"/>
      <c r="J129" s="39"/>
      <c r="K129" s="39"/>
      <c r="L129" s="43"/>
      <c r="M129" s="221"/>
      <c r="N129" s="22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79</v>
      </c>
    </row>
    <row r="130" s="2" customFormat="1" ht="16.5" customHeight="1">
      <c r="A130" s="37"/>
      <c r="B130" s="38"/>
      <c r="C130" s="223" t="s">
        <v>202</v>
      </c>
      <c r="D130" s="223" t="s">
        <v>138</v>
      </c>
      <c r="E130" s="224" t="s">
        <v>334</v>
      </c>
      <c r="F130" s="225" t="s">
        <v>335</v>
      </c>
      <c r="G130" s="226" t="s">
        <v>128</v>
      </c>
      <c r="H130" s="227">
        <v>12.359999999999999</v>
      </c>
      <c r="I130" s="228"/>
      <c r="J130" s="229">
        <f>ROUND(I130*H130,2)</f>
        <v>0</v>
      </c>
      <c r="K130" s="230"/>
      <c r="L130" s="231"/>
      <c r="M130" s="232" t="s">
        <v>19</v>
      </c>
      <c r="N130" s="233" t="s">
        <v>40</v>
      </c>
      <c r="O130" s="83"/>
      <c r="P130" s="214">
        <f>O130*H130</f>
        <v>0</v>
      </c>
      <c r="Q130" s="214">
        <v>0.0058999999999999999</v>
      </c>
      <c r="R130" s="214">
        <f>Q130*H130</f>
        <v>0.072923999999999989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142</v>
      </c>
      <c r="AT130" s="216" t="s">
        <v>138</v>
      </c>
      <c r="AU130" s="216" t="s">
        <v>79</v>
      </c>
      <c r="AY130" s="16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77</v>
      </c>
      <c r="BK130" s="217">
        <f>ROUND(I130*H130,2)</f>
        <v>0</v>
      </c>
      <c r="BL130" s="16" t="s">
        <v>129</v>
      </c>
      <c r="BM130" s="216" t="s">
        <v>1005</v>
      </c>
    </row>
    <row r="131" s="2" customFormat="1">
      <c r="A131" s="37"/>
      <c r="B131" s="38"/>
      <c r="C131" s="39"/>
      <c r="D131" s="234" t="s">
        <v>192</v>
      </c>
      <c r="E131" s="39"/>
      <c r="F131" s="235" t="s">
        <v>337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192</v>
      </c>
      <c r="AU131" s="16" t="s">
        <v>79</v>
      </c>
    </row>
    <row r="132" s="13" customFormat="1">
      <c r="A132" s="13"/>
      <c r="B132" s="241"/>
      <c r="C132" s="242"/>
      <c r="D132" s="234" t="s">
        <v>338</v>
      </c>
      <c r="E132" s="242"/>
      <c r="F132" s="243" t="s">
        <v>1006</v>
      </c>
      <c r="G132" s="242"/>
      <c r="H132" s="244">
        <v>12.359999999999999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338</v>
      </c>
      <c r="AU132" s="250" t="s">
        <v>79</v>
      </c>
      <c r="AV132" s="13" t="s">
        <v>79</v>
      </c>
      <c r="AW132" s="13" t="s">
        <v>4</v>
      </c>
      <c r="AX132" s="13" t="s">
        <v>77</v>
      </c>
      <c r="AY132" s="250" t="s">
        <v>122</v>
      </c>
    </row>
    <row r="133" s="2" customFormat="1" ht="16.5" customHeight="1">
      <c r="A133" s="37"/>
      <c r="B133" s="38"/>
      <c r="C133" s="204" t="s">
        <v>207</v>
      </c>
      <c r="D133" s="204" t="s">
        <v>125</v>
      </c>
      <c r="E133" s="205" t="s">
        <v>340</v>
      </c>
      <c r="F133" s="206" t="s">
        <v>341</v>
      </c>
      <c r="G133" s="207" t="s">
        <v>128</v>
      </c>
      <c r="H133" s="208">
        <v>40</v>
      </c>
      <c r="I133" s="209"/>
      <c r="J133" s="210">
        <f>ROUND(I133*H133,2)</f>
        <v>0</v>
      </c>
      <c r="K133" s="211"/>
      <c r="L133" s="43"/>
      <c r="M133" s="212" t="s">
        <v>19</v>
      </c>
      <c r="N133" s="213" t="s">
        <v>40</v>
      </c>
      <c r="O133" s="83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129</v>
      </c>
      <c r="AT133" s="216" t="s">
        <v>125</v>
      </c>
      <c r="AU133" s="216" t="s">
        <v>79</v>
      </c>
      <c r="AY133" s="16" t="s">
        <v>122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77</v>
      </c>
      <c r="BK133" s="217">
        <f>ROUND(I133*H133,2)</f>
        <v>0</v>
      </c>
      <c r="BL133" s="16" t="s">
        <v>129</v>
      </c>
      <c r="BM133" s="216" t="s">
        <v>1007</v>
      </c>
    </row>
    <row r="134" s="2" customFormat="1">
      <c r="A134" s="37"/>
      <c r="B134" s="38"/>
      <c r="C134" s="39"/>
      <c r="D134" s="218" t="s">
        <v>131</v>
      </c>
      <c r="E134" s="39"/>
      <c r="F134" s="219" t="s">
        <v>343</v>
      </c>
      <c r="G134" s="39"/>
      <c r="H134" s="39"/>
      <c r="I134" s="220"/>
      <c r="J134" s="39"/>
      <c r="K134" s="39"/>
      <c r="L134" s="43"/>
      <c r="M134" s="221"/>
      <c r="N134" s="222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79</v>
      </c>
    </row>
    <row r="135" s="2" customFormat="1" ht="16.5" customHeight="1">
      <c r="A135" s="37"/>
      <c r="B135" s="38"/>
      <c r="C135" s="223" t="s">
        <v>217</v>
      </c>
      <c r="D135" s="223" t="s">
        <v>138</v>
      </c>
      <c r="E135" s="224" t="s">
        <v>344</v>
      </c>
      <c r="F135" s="225" t="s">
        <v>345</v>
      </c>
      <c r="G135" s="226" t="s">
        <v>346</v>
      </c>
      <c r="H135" s="227">
        <v>13.199999999999999</v>
      </c>
      <c r="I135" s="228"/>
      <c r="J135" s="229">
        <f>ROUND(I135*H135,2)</f>
        <v>0</v>
      </c>
      <c r="K135" s="230"/>
      <c r="L135" s="231"/>
      <c r="M135" s="232" t="s">
        <v>19</v>
      </c>
      <c r="N135" s="233" t="s">
        <v>40</v>
      </c>
      <c r="O135" s="83"/>
      <c r="P135" s="214">
        <f>O135*H135</f>
        <v>0</v>
      </c>
      <c r="Q135" s="214">
        <v>0.01</v>
      </c>
      <c r="R135" s="214">
        <f>Q135*H135</f>
        <v>0.13200000000000001</v>
      </c>
      <c r="S135" s="214">
        <v>0</v>
      </c>
      <c r="T135" s="21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6" t="s">
        <v>142</v>
      </c>
      <c r="AT135" s="216" t="s">
        <v>138</v>
      </c>
      <c r="AU135" s="216" t="s">
        <v>79</v>
      </c>
      <c r="AY135" s="16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6" t="s">
        <v>77</v>
      </c>
      <c r="BK135" s="217">
        <f>ROUND(I135*H135,2)</f>
        <v>0</v>
      </c>
      <c r="BL135" s="16" t="s">
        <v>129</v>
      </c>
      <c r="BM135" s="216" t="s">
        <v>1008</v>
      </c>
    </row>
    <row r="136" s="13" customFormat="1">
      <c r="A136" s="13"/>
      <c r="B136" s="241"/>
      <c r="C136" s="242"/>
      <c r="D136" s="234" t="s">
        <v>338</v>
      </c>
      <c r="E136" s="242"/>
      <c r="F136" s="243" t="s">
        <v>1009</v>
      </c>
      <c r="G136" s="242"/>
      <c r="H136" s="244">
        <v>13.199999999999999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338</v>
      </c>
      <c r="AU136" s="250" t="s">
        <v>79</v>
      </c>
      <c r="AV136" s="13" t="s">
        <v>79</v>
      </c>
      <c r="AW136" s="13" t="s">
        <v>4</v>
      </c>
      <c r="AX136" s="13" t="s">
        <v>77</v>
      </c>
      <c r="AY136" s="250" t="s">
        <v>122</v>
      </c>
    </row>
    <row r="137" s="2" customFormat="1" ht="24.15" customHeight="1">
      <c r="A137" s="37"/>
      <c r="B137" s="38"/>
      <c r="C137" s="204" t="s">
        <v>225</v>
      </c>
      <c r="D137" s="204" t="s">
        <v>125</v>
      </c>
      <c r="E137" s="205" t="s">
        <v>349</v>
      </c>
      <c r="F137" s="206" t="s">
        <v>350</v>
      </c>
      <c r="G137" s="207" t="s">
        <v>351</v>
      </c>
      <c r="H137" s="208">
        <v>3.4940000000000002</v>
      </c>
      <c r="I137" s="209"/>
      <c r="J137" s="210">
        <f>ROUND(I137*H137,2)</f>
        <v>0</v>
      </c>
      <c r="K137" s="211"/>
      <c r="L137" s="43"/>
      <c r="M137" s="212" t="s">
        <v>19</v>
      </c>
      <c r="N137" s="213" t="s">
        <v>40</v>
      </c>
      <c r="O137" s="8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129</v>
      </c>
      <c r="AT137" s="216" t="s">
        <v>125</v>
      </c>
      <c r="AU137" s="216" t="s">
        <v>79</v>
      </c>
      <c r="AY137" s="16" t="s">
        <v>122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77</v>
      </c>
      <c r="BK137" s="217">
        <f>ROUND(I137*H137,2)</f>
        <v>0</v>
      </c>
      <c r="BL137" s="16" t="s">
        <v>129</v>
      </c>
      <c r="BM137" s="216" t="s">
        <v>1010</v>
      </c>
    </row>
    <row r="138" s="2" customFormat="1">
      <c r="A138" s="37"/>
      <c r="B138" s="38"/>
      <c r="C138" s="39"/>
      <c r="D138" s="218" t="s">
        <v>131</v>
      </c>
      <c r="E138" s="39"/>
      <c r="F138" s="219" t="s">
        <v>353</v>
      </c>
      <c r="G138" s="39"/>
      <c r="H138" s="39"/>
      <c r="I138" s="220"/>
      <c r="J138" s="39"/>
      <c r="K138" s="39"/>
      <c r="L138" s="43"/>
      <c r="M138" s="221"/>
      <c r="N138" s="22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79</v>
      </c>
    </row>
    <row r="139" s="12" customFormat="1" ht="22.8" customHeight="1">
      <c r="A139" s="12"/>
      <c r="B139" s="188"/>
      <c r="C139" s="189"/>
      <c r="D139" s="190" t="s">
        <v>68</v>
      </c>
      <c r="E139" s="202" t="s">
        <v>354</v>
      </c>
      <c r="F139" s="202" t="s">
        <v>355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P140+P177+P180+P184+P193</f>
        <v>0</v>
      </c>
      <c r="Q139" s="196"/>
      <c r="R139" s="197">
        <f>R140+R177+R180+R184+R193</f>
        <v>1.877292</v>
      </c>
      <c r="S139" s="196"/>
      <c r="T139" s="198">
        <f>T140+T177+T180+T184+T193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79</v>
      </c>
      <c r="AT139" s="200" t="s">
        <v>68</v>
      </c>
      <c r="AU139" s="200" t="s">
        <v>77</v>
      </c>
      <c r="AY139" s="199" t="s">
        <v>122</v>
      </c>
      <c r="BK139" s="201">
        <f>BK140+BK177+BK180+BK184+BK193</f>
        <v>0</v>
      </c>
    </row>
    <row r="140" s="12" customFormat="1" ht="20.88" customHeight="1">
      <c r="A140" s="12"/>
      <c r="B140" s="188"/>
      <c r="C140" s="189"/>
      <c r="D140" s="190" t="s">
        <v>68</v>
      </c>
      <c r="E140" s="202" t="s">
        <v>123</v>
      </c>
      <c r="F140" s="202" t="s">
        <v>124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SUM(P141:P176)</f>
        <v>0</v>
      </c>
      <c r="Q140" s="196"/>
      <c r="R140" s="197">
        <f>SUM(R141:R176)</f>
        <v>0.32449199999999995</v>
      </c>
      <c r="S140" s="196"/>
      <c r="T140" s="198">
        <f>SUM(T141:T176)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79</v>
      </c>
      <c r="AT140" s="200" t="s">
        <v>68</v>
      </c>
      <c r="AU140" s="200" t="s">
        <v>79</v>
      </c>
      <c r="AY140" s="199" t="s">
        <v>122</v>
      </c>
      <c r="BK140" s="201">
        <f>SUM(BK141:BK176)</f>
        <v>0</v>
      </c>
    </row>
    <row r="141" s="2" customFormat="1" ht="24.15" customHeight="1">
      <c r="A141" s="37"/>
      <c r="B141" s="38"/>
      <c r="C141" s="204" t="s">
        <v>7</v>
      </c>
      <c r="D141" s="204" t="s">
        <v>125</v>
      </c>
      <c r="E141" s="205" t="s">
        <v>356</v>
      </c>
      <c r="F141" s="206" t="s">
        <v>357</v>
      </c>
      <c r="G141" s="207" t="s">
        <v>185</v>
      </c>
      <c r="H141" s="208">
        <v>80</v>
      </c>
      <c r="I141" s="209"/>
      <c r="J141" s="210">
        <f>ROUND(I141*H141,2)</f>
        <v>0</v>
      </c>
      <c r="K141" s="211"/>
      <c r="L141" s="43"/>
      <c r="M141" s="212" t="s">
        <v>19</v>
      </c>
      <c r="N141" s="213" t="s">
        <v>40</v>
      </c>
      <c r="O141" s="83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129</v>
      </c>
      <c r="AT141" s="216" t="s">
        <v>125</v>
      </c>
      <c r="AU141" s="216" t="s">
        <v>137</v>
      </c>
      <c r="AY141" s="16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77</v>
      </c>
      <c r="BK141" s="217">
        <f>ROUND(I141*H141,2)</f>
        <v>0</v>
      </c>
      <c r="BL141" s="16" t="s">
        <v>129</v>
      </c>
      <c r="BM141" s="216" t="s">
        <v>1011</v>
      </c>
    </row>
    <row r="142" s="2" customFormat="1">
      <c r="A142" s="37"/>
      <c r="B142" s="38"/>
      <c r="C142" s="39"/>
      <c r="D142" s="218" t="s">
        <v>131</v>
      </c>
      <c r="E142" s="39"/>
      <c r="F142" s="219" t="s">
        <v>359</v>
      </c>
      <c r="G142" s="39"/>
      <c r="H142" s="39"/>
      <c r="I142" s="220"/>
      <c r="J142" s="39"/>
      <c r="K142" s="39"/>
      <c r="L142" s="43"/>
      <c r="M142" s="221"/>
      <c r="N142" s="22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137</v>
      </c>
    </row>
    <row r="143" s="2" customFormat="1" ht="16.5" customHeight="1">
      <c r="A143" s="37"/>
      <c r="B143" s="38"/>
      <c r="C143" s="223" t="s">
        <v>236</v>
      </c>
      <c r="D143" s="223" t="s">
        <v>138</v>
      </c>
      <c r="E143" s="224" t="s">
        <v>360</v>
      </c>
      <c r="F143" s="225" t="s">
        <v>361</v>
      </c>
      <c r="G143" s="226" t="s">
        <v>185</v>
      </c>
      <c r="H143" s="227">
        <v>80</v>
      </c>
      <c r="I143" s="228"/>
      <c r="J143" s="229">
        <f>ROUND(I143*H143,2)</f>
        <v>0</v>
      </c>
      <c r="K143" s="230"/>
      <c r="L143" s="231"/>
      <c r="M143" s="232" t="s">
        <v>19</v>
      </c>
      <c r="N143" s="233" t="s">
        <v>40</v>
      </c>
      <c r="O143" s="83"/>
      <c r="P143" s="214">
        <f>O143*H143</f>
        <v>0</v>
      </c>
      <c r="Q143" s="214">
        <v>0.00027999999999999998</v>
      </c>
      <c r="R143" s="214">
        <f>Q143*H143</f>
        <v>0.022399999999999996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142</v>
      </c>
      <c r="AT143" s="216" t="s">
        <v>138</v>
      </c>
      <c r="AU143" s="216" t="s">
        <v>137</v>
      </c>
      <c r="AY143" s="16" t="s">
        <v>122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77</v>
      </c>
      <c r="BK143" s="217">
        <f>ROUND(I143*H143,2)</f>
        <v>0</v>
      </c>
      <c r="BL143" s="16" t="s">
        <v>129</v>
      </c>
      <c r="BM143" s="216" t="s">
        <v>1012</v>
      </c>
    </row>
    <row r="144" s="2" customFormat="1" ht="16.5" customHeight="1">
      <c r="A144" s="37"/>
      <c r="B144" s="38"/>
      <c r="C144" s="223" t="s">
        <v>244</v>
      </c>
      <c r="D144" s="223" t="s">
        <v>138</v>
      </c>
      <c r="E144" s="224" t="s">
        <v>363</v>
      </c>
      <c r="F144" s="225" t="s">
        <v>364</v>
      </c>
      <c r="G144" s="226" t="s">
        <v>128</v>
      </c>
      <c r="H144" s="227">
        <v>80</v>
      </c>
      <c r="I144" s="228"/>
      <c r="J144" s="229">
        <f>ROUND(I144*H144,2)</f>
        <v>0</v>
      </c>
      <c r="K144" s="230"/>
      <c r="L144" s="231"/>
      <c r="M144" s="232" t="s">
        <v>19</v>
      </c>
      <c r="N144" s="233" t="s">
        <v>40</v>
      </c>
      <c r="O144" s="83"/>
      <c r="P144" s="214">
        <f>O144*H144</f>
        <v>0</v>
      </c>
      <c r="Q144" s="214">
        <v>2.0000000000000002E-05</v>
      </c>
      <c r="R144" s="214">
        <f>Q144*H144</f>
        <v>0.0016000000000000001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142</v>
      </c>
      <c r="AT144" s="216" t="s">
        <v>138</v>
      </c>
      <c r="AU144" s="216" t="s">
        <v>137</v>
      </c>
      <c r="AY144" s="16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77</v>
      </c>
      <c r="BK144" s="217">
        <f>ROUND(I144*H144,2)</f>
        <v>0</v>
      </c>
      <c r="BL144" s="16" t="s">
        <v>129</v>
      </c>
      <c r="BM144" s="216" t="s">
        <v>1013</v>
      </c>
    </row>
    <row r="145" s="2" customFormat="1" ht="16.5" customHeight="1">
      <c r="A145" s="37"/>
      <c r="B145" s="38"/>
      <c r="C145" s="204" t="s">
        <v>251</v>
      </c>
      <c r="D145" s="204" t="s">
        <v>125</v>
      </c>
      <c r="E145" s="205" t="s">
        <v>366</v>
      </c>
      <c r="F145" s="206" t="s">
        <v>367</v>
      </c>
      <c r="G145" s="207" t="s">
        <v>185</v>
      </c>
      <c r="H145" s="208">
        <v>3000</v>
      </c>
      <c r="I145" s="209"/>
      <c r="J145" s="210">
        <f>ROUND(I145*H145,2)</f>
        <v>0</v>
      </c>
      <c r="K145" s="211"/>
      <c r="L145" s="43"/>
      <c r="M145" s="212" t="s">
        <v>19</v>
      </c>
      <c r="N145" s="213" t="s">
        <v>40</v>
      </c>
      <c r="O145" s="83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6" t="s">
        <v>129</v>
      </c>
      <c r="AT145" s="216" t="s">
        <v>125</v>
      </c>
      <c r="AU145" s="216" t="s">
        <v>137</v>
      </c>
      <c r="AY145" s="16" t="s">
        <v>122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6" t="s">
        <v>77</v>
      </c>
      <c r="BK145" s="217">
        <f>ROUND(I145*H145,2)</f>
        <v>0</v>
      </c>
      <c r="BL145" s="16" t="s">
        <v>129</v>
      </c>
      <c r="BM145" s="216" t="s">
        <v>1014</v>
      </c>
    </row>
    <row r="146" s="2" customFormat="1">
      <c r="A146" s="37"/>
      <c r="B146" s="38"/>
      <c r="C146" s="39"/>
      <c r="D146" s="218" t="s">
        <v>131</v>
      </c>
      <c r="E146" s="39"/>
      <c r="F146" s="219" t="s">
        <v>369</v>
      </c>
      <c r="G146" s="39"/>
      <c r="H146" s="39"/>
      <c r="I146" s="220"/>
      <c r="J146" s="39"/>
      <c r="K146" s="39"/>
      <c r="L146" s="43"/>
      <c r="M146" s="221"/>
      <c r="N146" s="22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137</v>
      </c>
    </row>
    <row r="147" s="2" customFormat="1" ht="16.5" customHeight="1">
      <c r="A147" s="37"/>
      <c r="B147" s="38"/>
      <c r="C147" s="223" t="s">
        <v>257</v>
      </c>
      <c r="D147" s="223" t="s">
        <v>138</v>
      </c>
      <c r="E147" s="224" t="s">
        <v>370</v>
      </c>
      <c r="F147" s="225" t="s">
        <v>371</v>
      </c>
      <c r="G147" s="226" t="s">
        <v>185</v>
      </c>
      <c r="H147" s="227">
        <v>3000</v>
      </c>
      <c r="I147" s="228"/>
      <c r="J147" s="229">
        <f>ROUND(I147*H147,2)</f>
        <v>0</v>
      </c>
      <c r="K147" s="230"/>
      <c r="L147" s="231"/>
      <c r="M147" s="232" t="s">
        <v>19</v>
      </c>
      <c r="N147" s="233" t="s">
        <v>40</v>
      </c>
      <c r="O147" s="83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142</v>
      </c>
      <c r="AT147" s="216" t="s">
        <v>138</v>
      </c>
      <c r="AU147" s="216" t="s">
        <v>137</v>
      </c>
      <c r="AY147" s="16" t="s">
        <v>122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77</v>
      </c>
      <c r="BK147" s="217">
        <f>ROUND(I147*H147,2)</f>
        <v>0</v>
      </c>
      <c r="BL147" s="16" t="s">
        <v>129</v>
      </c>
      <c r="BM147" s="216" t="s">
        <v>1015</v>
      </c>
    </row>
    <row r="148" s="13" customFormat="1">
      <c r="A148" s="13"/>
      <c r="B148" s="241"/>
      <c r="C148" s="242"/>
      <c r="D148" s="234" t="s">
        <v>338</v>
      </c>
      <c r="E148" s="251" t="s">
        <v>19</v>
      </c>
      <c r="F148" s="243" t="s">
        <v>1016</v>
      </c>
      <c r="G148" s="242"/>
      <c r="H148" s="244">
        <v>1500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338</v>
      </c>
      <c r="AU148" s="250" t="s">
        <v>137</v>
      </c>
      <c r="AV148" s="13" t="s">
        <v>79</v>
      </c>
      <c r="AW148" s="13" t="s">
        <v>31</v>
      </c>
      <c r="AX148" s="13" t="s">
        <v>69</v>
      </c>
      <c r="AY148" s="250" t="s">
        <v>122</v>
      </c>
    </row>
    <row r="149" s="13" customFormat="1">
      <c r="A149" s="13"/>
      <c r="B149" s="241"/>
      <c r="C149" s="242"/>
      <c r="D149" s="234" t="s">
        <v>338</v>
      </c>
      <c r="E149" s="251" t="s">
        <v>19</v>
      </c>
      <c r="F149" s="243" t="s">
        <v>1017</v>
      </c>
      <c r="G149" s="242"/>
      <c r="H149" s="244">
        <v>1500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338</v>
      </c>
      <c r="AU149" s="250" t="s">
        <v>137</v>
      </c>
      <c r="AV149" s="13" t="s">
        <v>79</v>
      </c>
      <c r="AW149" s="13" t="s">
        <v>31</v>
      </c>
      <c r="AX149" s="13" t="s">
        <v>69</v>
      </c>
      <c r="AY149" s="250" t="s">
        <v>122</v>
      </c>
    </row>
    <row r="150" s="14" customFormat="1">
      <c r="A150" s="14"/>
      <c r="B150" s="252"/>
      <c r="C150" s="253"/>
      <c r="D150" s="234" t="s">
        <v>338</v>
      </c>
      <c r="E150" s="254" t="s">
        <v>19</v>
      </c>
      <c r="F150" s="255" t="s">
        <v>375</v>
      </c>
      <c r="G150" s="253"/>
      <c r="H150" s="256">
        <v>3000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338</v>
      </c>
      <c r="AU150" s="262" t="s">
        <v>137</v>
      </c>
      <c r="AV150" s="14" t="s">
        <v>144</v>
      </c>
      <c r="AW150" s="14" t="s">
        <v>31</v>
      </c>
      <c r="AX150" s="14" t="s">
        <v>77</v>
      </c>
      <c r="AY150" s="262" t="s">
        <v>122</v>
      </c>
    </row>
    <row r="151" s="2" customFormat="1" ht="16.5" customHeight="1">
      <c r="A151" s="37"/>
      <c r="B151" s="38"/>
      <c r="C151" s="204" t="s">
        <v>383</v>
      </c>
      <c r="D151" s="204" t="s">
        <v>125</v>
      </c>
      <c r="E151" s="205" t="s">
        <v>376</v>
      </c>
      <c r="F151" s="206" t="s">
        <v>377</v>
      </c>
      <c r="G151" s="207" t="s">
        <v>128</v>
      </c>
      <c r="H151" s="208">
        <v>80</v>
      </c>
      <c r="I151" s="209"/>
      <c r="J151" s="210">
        <f>ROUND(I151*H151,2)</f>
        <v>0</v>
      </c>
      <c r="K151" s="211"/>
      <c r="L151" s="43"/>
      <c r="M151" s="212" t="s">
        <v>19</v>
      </c>
      <c r="N151" s="213" t="s">
        <v>40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129</v>
      </c>
      <c r="AT151" s="216" t="s">
        <v>125</v>
      </c>
      <c r="AU151" s="216" t="s">
        <v>137</v>
      </c>
      <c r="AY151" s="16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77</v>
      </c>
      <c r="BK151" s="217">
        <f>ROUND(I151*H151,2)</f>
        <v>0</v>
      </c>
      <c r="BL151" s="16" t="s">
        <v>129</v>
      </c>
      <c r="BM151" s="216" t="s">
        <v>1018</v>
      </c>
    </row>
    <row r="152" s="2" customFormat="1">
      <c r="A152" s="37"/>
      <c r="B152" s="38"/>
      <c r="C152" s="39"/>
      <c r="D152" s="218" t="s">
        <v>131</v>
      </c>
      <c r="E152" s="39"/>
      <c r="F152" s="219" t="s">
        <v>379</v>
      </c>
      <c r="G152" s="39"/>
      <c r="H152" s="39"/>
      <c r="I152" s="220"/>
      <c r="J152" s="39"/>
      <c r="K152" s="39"/>
      <c r="L152" s="43"/>
      <c r="M152" s="221"/>
      <c r="N152" s="22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137</v>
      </c>
    </row>
    <row r="153" s="2" customFormat="1" ht="16.5" customHeight="1">
      <c r="A153" s="37"/>
      <c r="B153" s="38"/>
      <c r="C153" s="223" t="s">
        <v>387</v>
      </c>
      <c r="D153" s="223" t="s">
        <v>138</v>
      </c>
      <c r="E153" s="224" t="s">
        <v>380</v>
      </c>
      <c r="F153" s="225" t="s">
        <v>381</v>
      </c>
      <c r="G153" s="226" t="s">
        <v>128</v>
      </c>
      <c r="H153" s="227">
        <v>40</v>
      </c>
      <c r="I153" s="228"/>
      <c r="J153" s="229">
        <f>ROUND(I153*H153,2)</f>
        <v>0</v>
      </c>
      <c r="K153" s="230"/>
      <c r="L153" s="231"/>
      <c r="M153" s="232" t="s">
        <v>19</v>
      </c>
      <c r="N153" s="233" t="s">
        <v>40</v>
      </c>
      <c r="O153" s="83"/>
      <c r="P153" s="214">
        <f>O153*H153</f>
        <v>0</v>
      </c>
      <c r="Q153" s="214">
        <v>1.0000000000000001E-05</v>
      </c>
      <c r="R153" s="214">
        <f>Q153*H153</f>
        <v>0.00040000000000000002</v>
      </c>
      <c r="S153" s="214">
        <v>0</v>
      </c>
      <c r="T153" s="21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6" t="s">
        <v>142</v>
      </c>
      <c r="AT153" s="216" t="s">
        <v>138</v>
      </c>
      <c r="AU153" s="216" t="s">
        <v>137</v>
      </c>
      <c r="AY153" s="16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6" t="s">
        <v>77</v>
      </c>
      <c r="BK153" s="217">
        <f>ROUND(I153*H153,2)</f>
        <v>0</v>
      </c>
      <c r="BL153" s="16" t="s">
        <v>129</v>
      </c>
      <c r="BM153" s="216" t="s">
        <v>1019</v>
      </c>
    </row>
    <row r="154" s="2" customFormat="1" ht="21.75" customHeight="1">
      <c r="A154" s="37"/>
      <c r="B154" s="38"/>
      <c r="C154" s="223" t="s">
        <v>391</v>
      </c>
      <c r="D154" s="223" t="s">
        <v>138</v>
      </c>
      <c r="E154" s="224" t="s">
        <v>384</v>
      </c>
      <c r="F154" s="225" t="s">
        <v>385</v>
      </c>
      <c r="G154" s="226" t="s">
        <v>128</v>
      </c>
      <c r="H154" s="227">
        <v>105</v>
      </c>
      <c r="I154" s="228"/>
      <c r="J154" s="229">
        <f>ROUND(I154*H154,2)</f>
        <v>0</v>
      </c>
      <c r="K154" s="230"/>
      <c r="L154" s="231"/>
      <c r="M154" s="232" t="s">
        <v>19</v>
      </c>
      <c r="N154" s="233" t="s">
        <v>40</v>
      </c>
      <c r="O154" s="83"/>
      <c r="P154" s="214">
        <f>O154*H154</f>
        <v>0</v>
      </c>
      <c r="Q154" s="214">
        <v>0.00010000000000000001</v>
      </c>
      <c r="R154" s="214">
        <f>Q154*H154</f>
        <v>0.010500000000000001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142</v>
      </c>
      <c r="AT154" s="216" t="s">
        <v>138</v>
      </c>
      <c r="AU154" s="216" t="s">
        <v>137</v>
      </c>
      <c r="AY154" s="16" t="s">
        <v>122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77</v>
      </c>
      <c r="BK154" s="217">
        <f>ROUND(I154*H154,2)</f>
        <v>0</v>
      </c>
      <c r="BL154" s="16" t="s">
        <v>129</v>
      </c>
      <c r="BM154" s="216" t="s">
        <v>1020</v>
      </c>
    </row>
    <row r="155" s="2" customFormat="1" ht="16.5" customHeight="1">
      <c r="A155" s="37"/>
      <c r="B155" s="38"/>
      <c r="C155" s="204" t="s">
        <v>396</v>
      </c>
      <c r="D155" s="204" t="s">
        <v>125</v>
      </c>
      <c r="E155" s="205" t="s">
        <v>388</v>
      </c>
      <c r="F155" s="206" t="s">
        <v>389</v>
      </c>
      <c r="G155" s="207" t="s">
        <v>128</v>
      </c>
      <c r="H155" s="208">
        <v>5</v>
      </c>
      <c r="I155" s="209"/>
      <c r="J155" s="210">
        <f>ROUND(I155*H155,2)</f>
        <v>0</v>
      </c>
      <c r="K155" s="211"/>
      <c r="L155" s="43"/>
      <c r="M155" s="212" t="s">
        <v>19</v>
      </c>
      <c r="N155" s="213" t="s">
        <v>40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129</v>
      </c>
      <c r="AT155" s="216" t="s">
        <v>125</v>
      </c>
      <c r="AU155" s="216" t="s">
        <v>137</v>
      </c>
      <c r="AY155" s="16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77</v>
      </c>
      <c r="BK155" s="217">
        <f>ROUND(I155*H155,2)</f>
        <v>0</v>
      </c>
      <c r="BL155" s="16" t="s">
        <v>129</v>
      </c>
      <c r="BM155" s="216" t="s">
        <v>1021</v>
      </c>
    </row>
    <row r="156" s="2" customFormat="1" ht="16.5" customHeight="1">
      <c r="A156" s="37"/>
      <c r="B156" s="38"/>
      <c r="C156" s="223" t="s">
        <v>401</v>
      </c>
      <c r="D156" s="223" t="s">
        <v>138</v>
      </c>
      <c r="E156" s="224" t="s">
        <v>392</v>
      </c>
      <c r="F156" s="225" t="s">
        <v>393</v>
      </c>
      <c r="G156" s="226" t="s">
        <v>128</v>
      </c>
      <c r="H156" s="227">
        <v>1</v>
      </c>
      <c r="I156" s="228"/>
      <c r="J156" s="229">
        <f>ROUND(I156*H156,2)</f>
        <v>0</v>
      </c>
      <c r="K156" s="230"/>
      <c r="L156" s="231"/>
      <c r="M156" s="232" t="s">
        <v>19</v>
      </c>
      <c r="N156" s="233" t="s">
        <v>40</v>
      </c>
      <c r="O156" s="8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142</v>
      </c>
      <c r="AT156" s="216" t="s">
        <v>138</v>
      </c>
      <c r="AU156" s="216" t="s">
        <v>137</v>
      </c>
      <c r="AY156" s="16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77</v>
      </c>
      <c r="BK156" s="217">
        <f>ROUND(I156*H156,2)</f>
        <v>0</v>
      </c>
      <c r="BL156" s="16" t="s">
        <v>129</v>
      </c>
      <c r="BM156" s="216" t="s">
        <v>1022</v>
      </c>
    </row>
    <row r="157" s="2" customFormat="1">
      <c r="A157" s="37"/>
      <c r="B157" s="38"/>
      <c r="C157" s="39"/>
      <c r="D157" s="234" t="s">
        <v>192</v>
      </c>
      <c r="E157" s="39"/>
      <c r="F157" s="235" t="s">
        <v>395</v>
      </c>
      <c r="G157" s="39"/>
      <c r="H157" s="39"/>
      <c r="I157" s="220"/>
      <c r="J157" s="39"/>
      <c r="K157" s="39"/>
      <c r="L157" s="43"/>
      <c r="M157" s="221"/>
      <c r="N157" s="22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192</v>
      </c>
      <c r="AU157" s="16" t="s">
        <v>137</v>
      </c>
    </row>
    <row r="158" s="2" customFormat="1" ht="16.5" customHeight="1">
      <c r="A158" s="37"/>
      <c r="B158" s="38"/>
      <c r="C158" s="223" t="s">
        <v>406</v>
      </c>
      <c r="D158" s="223" t="s">
        <v>138</v>
      </c>
      <c r="E158" s="224" t="s">
        <v>1023</v>
      </c>
      <c r="F158" s="225" t="s">
        <v>393</v>
      </c>
      <c r="G158" s="226" t="s">
        <v>128</v>
      </c>
      <c r="H158" s="227">
        <v>3</v>
      </c>
      <c r="I158" s="228"/>
      <c r="J158" s="229">
        <f>ROUND(I158*H158,2)</f>
        <v>0</v>
      </c>
      <c r="K158" s="230"/>
      <c r="L158" s="231"/>
      <c r="M158" s="232" t="s">
        <v>19</v>
      </c>
      <c r="N158" s="233" t="s">
        <v>40</v>
      </c>
      <c r="O158" s="8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142</v>
      </c>
      <c r="AT158" s="216" t="s">
        <v>138</v>
      </c>
      <c r="AU158" s="216" t="s">
        <v>137</v>
      </c>
      <c r="AY158" s="16" t="s">
        <v>122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77</v>
      </c>
      <c r="BK158" s="217">
        <f>ROUND(I158*H158,2)</f>
        <v>0</v>
      </c>
      <c r="BL158" s="16" t="s">
        <v>129</v>
      </c>
      <c r="BM158" s="216" t="s">
        <v>1024</v>
      </c>
    </row>
    <row r="159" s="2" customFormat="1">
      <c r="A159" s="37"/>
      <c r="B159" s="38"/>
      <c r="C159" s="39"/>
      <c r="D159" s="234" t="s">
        <v>192</v>
      </c>
      <c r="E159" s="39"/>
      <c r="F159" s="235" t="s">
        <v>1025</v>
      </c>
      <c r="G159" s="39"/>
      <c r="H159" s="39"/>
      <c r="I159" s="220"/>
      <c r="J159" s="39"/>
      <c r="K159" s="39"/>
      <c r="L159" s="43"/>
      <c r="M159" s="221"/>
      <c r="N159" s="22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192</v>
      </c>
      <c r="AU159" s="16" t="s">
        <v>137</v>
      </c>
    </row>
    <row r="160" s="2" customFormat="1" ht="16.5" customHeight="1">
      <c r="A160" s="37"/>
      <c r="B160" s="38"/>
      <c r="C160" s="223" t="s">
        <v>142</v>
      </c>
      <c r="D160" s="223" t="s">
        <v>138</v>
      </c>
      <c r="E160" s="224" t="s">
        <v>397</v>
      </c>
      <c r="F160" s="225" t="s">
        <v>398</v>
      </c>
      <c r="G160" s="226" t="s">
        <v>128</v>
      </c>
      <c r="H160" s="227">
        <v>1</v>
      </c>
      <c r="I160" s="228"/>
      <c r="J160" s="229">
        <f>ROUND(I160*H160,2)</f>
        <v>0</v>
      </c>
      <c r="K160" s="230"/>
      <c r="L160" s="231"/>
      <c r="M160" s="232" t="s">
        <v>19</v>
      </c>
      <c r="N160" s="233" t="s">
        <v>40</v>
      </c>
      <c r="O160" s="83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142</v>
      </c>
      <c r="AT160" s="216" t="s">
        <v>138</v>
      </c>
      <c r="AU160" s="216" t="s">
        <v>137</v>
      </c>
      <c r="AY160" s="16" t="s">
        <v>122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77</v>
      </c>
      <c r="BK160" s="217">
        <f>ROUND(I160*H160,2)</f>
        <v>0</v>
      </c>
      <c r="BL160" s="16" t="s">
        <v>129</v>
      </c>
      <c r="BM160" s="216" t="s">
        <v>1026</v>
      </c>
    </row>
    <row r="161" s="2" customFormat="1">
      <c r="A161" s="37"/>
      <c r="B161" s="38"/>
      <c r="C161" s="39"/>
      <c r="D161" s="234" t="s">
        <v>192</v>
      </c>
      <c r="E161" s="39"/>
      <c r="F161" s="235" t="s">
        <v>1027</v>
      </c>
      <c r="G161" s="39"/>
      <c r="H161" s="39"/>
      <c r="I161" s="220"/>
      <c r="J161" s="39"/>
      <c r="K161" s="39"/>
      <c r="L161" s="43"/>
      <c r="M161" s="221"/>
      <c r="N161" s="22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192</v>
      </c>
      <c r="AU161" s="16" t="s">
        <v>137</v>
      </c>
    </row>
    <row r="162" s="2" customFormat="1" ht="21.75" customHeight="1">
      <c r="A162" s="37"/>
      <c r="B162" s="38"/>
      <c r="C162" s="204" t="s">
        <v>413</v>
      </c>
      <c r="D162" s="204" t="s">
        <v>125</v>
      </c>
      <c r="E162" s="205" t="s">
        <v>402</v>
      </c>
      <c r="F162" s="206" t="s">
        <v>403</v>
      </c>
      <c r="G162" s="207" t="s">
        <v>185</v>
      </c>
      <c r="H162" s="208">
        <v>60</v>
      </c>
      <c r="I162" s="209"/>
      <c r="J162" s="210">
        <f>ROUND(I162*H162,2)</f>
        <v>0</v>
      </c>
      <c r="K162" s="211"/>
      <c r="L162" s="43"/>
      <c r="M162" s="212" t="s">
        <v>19</v>
      </c>
      <c r="N162" s="213" t="s">
        <v>40</v>
      </c>
      <c r="O162" s="83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129</v>
      </c>
      <c r="AT162" s="216" t="s">
        <v>125</v>
      </c>
      <c r="AU162" s="216" t="s">
        <v>137</v>
      </c>
      <c r="AY162" s="16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77</v>
      </c>
      <c r="BK162" s="217">
        <f>ROUND(I162*H162,2)</f>
        <v>0</v>
      </c>
      <c r="BL162" s="16" t="s">
        <v>129</v>
      </c>
      <c r="BM162" s="216" t="s">
        <v>1028</v>
      </c>
    </row>
    <row r="163" s="2" customFormat="1">
      <c r="A163" s="37"/>
      <c r="B163" s="38"/>
      <c r="C163" s="39"/>
      <c r="D163" s="218" t="s">
        <v>131</v>
      </c>
      <c r="E163" s="39"/>
      <c r="F163" s="219" t="s">
        <v>405</v>
      </c>
      <c r="G163" s="39"/>
      <c r="H163" s="39"/>
      <c r="I163" s="220"/>
      <c r="J163" s="39"/>
      <c r="K163" s="39"/>
      <c r="L163" s="43"/>
      <c r="M163" s="221"/>
      <c r="N163" s="22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137</v>
      </c>
    </row>
    <row r="164" s="2" customFormat="1" ht="16.5" customHeight="1">
      <c r="A164" s="37"/>
      <c r="B164" s="38"/>
      <c r="C164" s="223" t="s">
        <v>417</v>
      </c>
      <c r="D164" s="223" t="s">
        <v>138</v>
      </c>
      <c r="E164" s="224" t="s">
        <v>407</v>
      </c>
      <c r="F164" s="225" t="s">
        <v>408</v>
      </c>
      <c r="G164" s="226" t="s">
        <v>185</v>
      </c>
      <c r="H164" s="227">
        <v>60</v>
      </c>
      <c r="I164" s="228"/>
      <c r="J164" s="229">
        <f>ROUND(I164*H164,2)</f>
        <v>0</v>
      </c>
      <c r="K164" s="230"/>
      <c r="L164" s="231"/>
      <c r="M164" s="232" t="s">
        <v>19</v>
      </c>
      <c r="N164" s="233" t="s">
        <v>40</v>
      </c>
      <c r="O164" s="83"/>
      <c r="P164" s="214">
        <f>O164*H164</f>
        <v>0</v>
      </c>
      <c r="Q164" s="214">
        <v>0.0035000000000000001</v>
      </c>
      <c r="R164" s="214">
        <f>Q164*H164</f>
        <v>0.20999999999999999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142</v>
      </c>
      <c r="AT164" s="216" t="s">
        <v>138</v>
      </c>
      <c r="AU164" s="216" t="s">
        <v>137</v>
      </c>
      <c r="AY164" s="16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77</v>
      </c>
      <c r="BK164" s="217">
        <f>ROUND(I164*H164,2)</f>
        <v>0</v>
      </c>
      <c r="BL164" s="16" t="s">
        <v>129</v>
      </c>
      <c r="BM164" s="216" t="s">
        <v>1029</v>
      </c>
    </row>
    <row r="165" s="2" customFormat="1" ht="16.5" customHeight="1">
      <c r="A165" s="37"/>
      <c r="B165" s="38"/>
      <c r="C165" s="223" t="s">
        <v>421</v>
      </c>
      <c r="D165" s="223" t="s">
        <v>138</v>
      </c>
      <c r="E165" s="224" t="s">
        <v>410</v>
      </c>
      <c r="F165" s="225" t="s">
        <v>411</v>
      </c>
      <c r="G165" s="226" t="s">
        <v>128</v>
      </c>
      <c r="H165" s="227">
        <v>90</v>
      </c>
      <c r="I165" s="228"/>
      <c r="J165" s="229">
        <f>ROUND(I165*H165,2)</f>
        <v>0</v>
      </c>
      <c r="K165" s="230"/>
      <c r="L165" s="231"/>
      <c r="M165" s="232" t="s">
        <v>19</v>
      </c>
      <c r="N165" s="233" t="s">
        <v>40</v>
      </c>
      <c r="O165" s="83"/>
      <c r="P165" s="214">
        <f>O165*H165</f>
        <v>0</v>
      </c>
      <c r="Q165" s="214">
        <v>4.0000000000000003E-05</v>
      </c>
      <c r="R165" s="214">
        <f>Q165*H165</f>
        <v>0.0036000000000000003</v>
      </c>
      <c r="S165" s="214">
        <v>0</v>
      </c>
      <c r="T165" s="21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142</v>
      </c>
      <c r="AT165" s="216" t="s">
        <v>138</v>
      </c>
      <c r="AU165" s="216" t="s">
        <v>137</v>
      </c>
      <c r="AY165" s="16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77</v>
      </c>
      <c r="BK165" s="217">
        <f>ROUND(I165*H165,2)</f>
        <v>0</v>
      </c>
      <c r="BL165" s="16" t="s">
        <v>129</v>
      </c>
      <c r="BM165" s="216" t="s">
        <v>1030</v>
      </c>
    </row>
    <row r="166" s="2" customFormat="1" ht="16.5" customHeight="1">
      <c r="A166" s="37"/>
      <c r="B166" s="38"/>
      <c r="C166" s="223" t="s">
        <v>425</v>
      </c>
      <c r="D166" s="223" t="s">
        <v>138</v>
      </c>
      <c r="E166" s="224" t="s">
        <v>414</v>
      </c>
      <c r="F166" s="225" t="s">
        <v>415</v>
      </c>
      <c r="G166" s="226" t="s">
        <v>128</v>
      </c>
      <c r="H166" s="227">
        <v>60</v>
      </c>
      <c r="I166" s="228"/>
      <c r="J166" s="229">
        <f>ROUND(I166*H166,2)</f>
        <v>0</v>
      </c>
      <c r="K166" s="230"/>
      <c r="L166" s="231"/>
      <c r="M166" s="232" t="s">
        <v>19</v>
      </c>
      <c r="N166" s="233" t="s">
        <v>40</v>
      </c>
      <c r="O166" s="83"/>
      <c r="P166" s="214">
        <f>O166*H166</f>
        <v>0</v>
      </c>
      <c r="Q166" s="214">
        <v>0.00036999999999999999</v>
      </c>
      <c r="R166" s="214">
        <f>Q166*H166</f>
        <v>0.022200000000000001</v>
      </c>
      <c r="S166" s="214">
        <v>0</v>
      </c>
      <c r="T166" s="21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6" t="s">
        <v>142</v>
      </c>
      <c r="AT166" s="216" t="s">
        <v>138</v>
      </c>
      <c r="AU166" s="216" t="s">
        <v>137</v>
      </c>
      <c r="AY166" s="16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6" t="s">
        <v>77</v>
      </c>
      <c r="BK166" s="217">
        <f>ROUND(I166*H166,2)</f>
        <v>0</v>
      </c>
      <c r="BL166" s="16" t="s">
        <v>129</v>
      </c>
      <c r="BM166" s="216" t="s">
        <v>1031</v>
      </c>
    </row>
    <row r="167" s="2" customFormat="1" ht="16.5" customHeight="1">
      <c r="A167" s="37"/>
      <c r="B167" s="38"/>
      <c r="C167" s="223" t="s">
        <v>429</v>
      </c>
      <c r="D167" s="223" t="s">
        <v>138</v>
      </c>
      <c r="E167" s="224" t="s">
        <v>418</v>
      </c>
      <c r="F167" s="225" t="s">
        <v>419</v>
      </c>
      <c r="G167" s="226" t="s">
        <v>128</v>
      </c>
      <c r="H167" s="227">
        <v>2</v>
      </c>
      <c r="I167" s="228"/>
      <c r="J167" s="229">
        <f>ROUND(I167*H167,2)</f>
        <v>0</v>
      </c>
      <c r="K167" s="230"/>
      <c r="L167" s="231"/>
      <c r="M167" s="232" t="s">
        <v>19</v>
      </c>
      <c r="N167" s="233" t="s">
        <v>40</v>
      </c>
      <c r="O167" s="83"/>
      <c r="P167" s="214">
        <f>O167*H167</f>
        <v>0</v>
      </c>
      <c r="Q167" s="214">
        <v>0.00092000000000000003</v>
      </c>
      <c r="R167" s="214">
        <f>Q167*H167</f>
        <v>0.0018400000000000001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142</v>
      </c>
      <c r="AT167" s="216" t="s">
        <v>138</v>
      </c>
      <c r="AU167" s="216" t="s">
        <v>137</v>
      </c>
      <c r="AY167" s="16" t="s">
        <v>122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77</v>
      </c>
      <c r="BK167" s="217">
        <f>ROUND(I167*H167,2)</f>
        <v>0</v>
      </c>
      <c r="BL167" s="16" t="s">
        <v>129</v>
      </c>
      <c r="BM167" s="216" t="s">
        <v>1032</v>
      </c>
    </row>
    <row r="168" s="2" customFormat="1" ht="16.5" customHeight="1">
      <c r="A168" s="37"/>
      <c r="B168" s="38"/>
      <c r="C168" s="223" t="s">
        <v>434</v>
      </c>
      <c r="D168" s="223" t="s">
        <v>138</v>
      </c>
      <c r="E168" s="224" t="s">
        <v>422</v>
      </c>
      <c r="F168" s="225" t="s">
        <v>423</v>
      </c>
      <c r="G168" s="226" t="s">
        <v>128</v>
      </c>
      <c r="H168" s="227">
        <v>2</v>
      </c>
      <c r="I168" s="228"/>
      <c r="J168" s="229">
        <f>ROUND(I168*H168,2)</f>
        <v>0</v>
      </c>
      <c r="K168" s="230"/>
      <c r="L168" s="231"/>
      <c r="M168" s="232" t="s">
        <v>19</v>
      </c>
      <c r="N168" s="233" t="s">
        <v>40</v>
      </c>
      <c r="O168" s="83"/>
      <c r="P168" s="214">
        <f>O168*H168</f>
        <v>0</v>
      </c>
      <c r="Q168" s="214">
        <v>0.00062</v>
      </c>
      <c r="R168" s="214">
        <f>Q168*H168</f>
        <v>0.00124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142</v>
      </c>
      <c r="AT168" s="216" t="s">
        <v>138</v>
      </c>
      <c r="AU168" s="216" t="s">
        <v>137</v>
      </c>
      <c r="AY168" s="16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77</v>
      </c>
      <c r="BK168" s="217">
        <f>ROUND(I168*H168,2)</f>
        <v>0</v>
      </c>
      <c r="BL168" s="16" t="s">
        <v>129</v>
      </c>
      <c r="BM168" s="216" t="s">
        <v>1033</v>
      </c>
    </row>
    <row r="169" s="2" customFormat="1" ht="16.5" customHeight="1">
      <c r="A169" s="37"/>
      <c r="B169" s="38"/>
      <c r="C169" s="223" t="s">
        <v>438</v>
      </c>
      <c r="D169" s="223" t="s">
        <v>138</v>
      </c>
      <c r="E169" s="224" t="s">
        <v>426</v>
      </c>
      <c r="F169" s="225" t="s">
        <v>427</v>
      </c>
      <c r="G169" s="226" t="s">
        <v>128</v>
      </c>
      <c r="H169" s="227">
        <v>60</v>
      </c>
      <c r="I169" s="228"/>
      <c r="J169" s="229">
        <f>ROUND(I169*H169,2)</f>
        <v>0</v>
      </c>
      <c r="K169" s="230"/>
      <c r="L169" s="231"/>
      <c r="M169" s="232" t="s">
        <v>19</v>
      </c>
      <c r="N169" s="233" t="s">
        <v>40</v>
      </c>
      <c r="O169" s="83"/>
      <c r="P169" s="214">
        <f>O169*H169</f>
        <v>0</v>
      </c>
      <c r="Q169" s="214">
        <v>0.00012999999999999999</v>
      </c>
      <c r="R169" s="214">
        <f>Q169*H169</f>
        <v>0.0077999999999999996</v>
      </c>
      <c r="S169" s="214">
        <v>0</v>
      </c>
      <c r="T169" s="21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6" t="s">
        <v>142</v>
      </c>
      <c r="AT169" s="216" t="s">
        <v>138</v>
      </c>
      <c r="AU169" s="216" t="s">
        <v>137</v>
      </c>
      <c r="AY169" s="16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6" t="s">
        <v>77</v>
      </c>
      <c r="BK169" s="217">
        <f>ROUND(I169*H169,2)</f>
        <v>0</v>
      </c>
      <c r="BL169" s="16" t="s">
        <v>129</v>
      </c>
      <c r="BM169" s="216" t="s">
        <v>1034</v>
      </c>
    </row>
    <row r="170" s="2" customFormat="1" ht="16.5" customHeight="1">
      <c r="A170" s="37"/>
      <c r="B170" s="38"/>
      <c r="C170" s="204" t="s">
        <v>443</v>
      </c>
      <c r="D170" s="204" t="s">
        <v>125</v>
      </c>
      <c r="E170" s="205" t="s">
        <v>430</v>
      </c>
      <c r="F170" s="206" t="s">
        <v>431</v>
      </c>
      <c r="G170" s="207" t="s">
        <v>185</v>
      </c>
      <c r="H170" s="208">
        <v>60</v>
      </c>
      <c r="I170" s="209"/>
      <c r="J170" s="210">
        <f>ROUND(I170*H170,2)</f>
        <v>0</v>
      </c>
      <c r="K170" s="211"/>
      <c r="L170" s="43"/>
      <c r="M170" s="212" t="s">
        <v>19</v>
      </c>
      <c r="N170" s="213" t="s">
        <v>40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129</v>
      </c>
      <c r="AT170" s="216" t="s">
        <v>125</v>
      </c>
      <c r="AU170" s="216" t="s">
        <v>137</v>
      </c>
      <c r="AY170" s="16" t="s">
        <v>122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77</v>
      </c>
      <c r="BK170" s="217">
        <f>ROUND(I170*H170,2)</f>
        <v>0</v>
      </c>
      <c r="BL170" s="16" t="s">
        <v>129</v>
      </c>
      <c r="BM170" s="216" t="s">
        <v>1035</v>
      </c>
    </row>
    <row r="171" s="2" customFormat="1">
      <c r="A171" s="37"/>
      <c r="B171" s="38"/>
      <c r="C171" s="39"/>
      <c r="D171" s="218" t="s">
        <v>131</v>
      </c>
      <c r="E171" s="39"/>
      <c r="F171" s="219" t="s">
        <v>433</v>
      </c>
      <c r="G171" s="39"/>
      <c r="H171" s="39"/>
      <c r="I171" s="220"/>
      <c r="J171" s="39"/>
      <c r="K171" s="39"/>
      <c r="L171" s="43"/>
      <c r="M171" s="221"/>
      <c r="N171" s="22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137</v>
      </c>
    </row>
    <row r="172" s="2" customFormat="1" ht="16.5" customHeight="1">
      <c r="A172" s="37"/>
      <c r="B172" s="38"/>
      <c r="C172" s="223" t="s">
        <v>447</v>
      </c>
      <c r="D172" s="223" t="s">
        <v>138</v>
      </c>
      <c r="E172" s="224" t="s">
        <v>435</v>
      </c>
      <c r="F172" s="225" t="s">
        <v>436</v>
      </c>
      <c r="G172" s="226" t="s">
        <v>185</v>
      </c>
      <c r="H172" s="227">
        <v>60</v>
      </c>
      <c r="I172" s="228"/>
      <c r="J172" s="229">
        <f>ROUND(I172*H172,2)</f>
        <v>0</v>
      </c>
      <c r="K172" s="230"/>
      <c r="L172" s="231"/>
      <c r="M172" s="232" t="s">
        <v>19</v>
      </c>
      <c r="N172" s="233" t="s">
        <v>40</v>
      </c>
      <c r="O172" s="83"/>
      <c r="P172" s="214">
        <f>O172*H172</f>
        <v>0</v>
      </c>
      <c r="Q172" s="214">
        <v>0.00064999999999999997</v>
      </c>
      <c r="R172" s="214">
        <f>Q172*H172</f>
        <v>0.039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142</v>
      </c>
      <c r="AT172" s="216" t="s">
        <v>138</v>
      </c>
      <c r="AU172" s="216" t="s">
        <v>137</v>
      </c>
      <c r="AY172" s="16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77</v>
      </c>
      <c r="BK172" s="217">
        <f>ROUND(I172*H172,2)</f>
        <v>0</v>
      </c>
      <c r="BL172" s="16" t="s">
        <v>129</v>
      </c>
      <c r="BM172" s="216" t="s">
        <v>1036</v>
      </c>
    </row>
    <row r="173" s="2" customFormat="1" ht="24.15" customHeight="1">
      <c r="A173" s="37"/>
      <c r="B173" s="38"/>
      <c r="C173" s="204" t="s">
        <v>455</v>
      </c>
      <c r="D173" s="204" t="s">
        <v>125</v>
      </c>
      <c r="E173" s="205" t="s">
        <v>439</v>
      </c>
      <c r="F173" s="206" t="s">
        <v>440</v>
      </c>
      <c r="G173" s="207" t="s">
        <v>128</v>
      </c>
      <c r="H173" s="208">
        <v>4</v>
      </c>
      <c r="I173" s="209"/>
      <c r="J173" s="210">
        <f>ROUND(I173*H173,2)</f>
        <v>0</v>
      </c>
      <c r="K173" s="211"/>
      <c r="L173" s="43"/>
      <c r="M173" s="212" t="s">
        <v>19</v>
      </c>
      <c r="N173" s="213" t="s">
        <v>40</v>
      </c>
      <c r="O173" s="83"/>
      <c r="P173" s="214">
        <f>O173*H173</f>
        <v>0</v>
      </c>
      <c r="Q173" s="214">
        <v>0.00097799999999999992</v>
      </c>
      <c r="R173" s="214">
        <f>Q173*H173</f>
        <v>0.0039119999999999997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129</v>
      </c>
      <c r="AT173" s="216" t="s">
        <v>125</v>
      </c>
      <c r="AU173" s="216" t="s">
        <v>137</v>
      </c>
      <c r="AY173" s="16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77</v>
      </c>
      <c r="BK173" s="217">
        <f>ROUND(I173*H173,2)</f>
        <v>0</v>
      </c>
      <c r="BL173" s="16" t="s">
        <v>129</v>
      </c>
      <c r="BM173" s="216" t="s">
        <v>1037</v>
      </c>
    </row>
    <row r="174" s="2" customFormat="1">
      <c r="A174" s="37"/>
      <c r="B174" s="38"/>
      <c r="C174" s="39"/>
      <c r="D174" s="218" t="s">
        <v>131</v>
      </c>
      <c r="E174" s="39"/>
      <c r="F174" s="219" t="s">
        <v>442</v>
      </c>
      <c r="G174" s="39"/>
      <c r="H174" s="39"/>
      <c r="I174" s="220"/>
      <c r="J174" s="39"/>
      <c r="K174" s="39"/>
      <c r="L174" s="43"/>
      <c r="M174" s="221"/>
      <c r="N174" s="22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137</v>
      </c>
    </row>
    <row r="175" s="2" customFormat="1" ht="24.15" customHeight="1">
      <c r="A175" s="37"/>
      <c r="B175" s="38"/>
      <c r="C175" s="204" t="s">
        <v>460</v>
      </c>
      <c r="D175" s="204" t="s">
        <v>125</v>
      </c>
      <c r="E175" s="205" t="s">
        <v>349</v>
      </c>
      <c r="F175" s="206" t="s">
        <v>350</v>
      </c>
      <c r="G175" s="207" t="s">
        <v>351</v>
      </c>
      <c r="H175" s="208">
        <v>0.32200000000000001</v>
      </c>
      <c r="I175" s="209"/>
      <c r="J175" s="210">
        <f>ROUND(I175*H175,2)</f>
        <v>0</v>
      </c>
      <c r="K175" s="211"/>
      <c r="L175" s="43"/>
      <c r="M175" s="212" t="s">
        <v>19</v>
      </c>
      <c r="N175" s="213" t="s">
        <v>40</v>
      </c>
      <c r="O175" s="83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6" t="s">
        <v>129</v>
      </c>
      <c r="AT175" s="216" t="s">
        <v>125</v>
      </c>
      <c r="AU175" s="216" t="s">
        <v>137</v>
      </c>
      <c r="AY175" s="16" t="s">
        <v>122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6" t="s">
        <v>77</v>
      </c>
      <c r="BK175" s="217">
        <f>ROUND(I175*H175,2)</f>
        <v>0</v>
      </c>
      <c r="BL175" s="16" t="s">
        <v>129</v>
      </c>
      <c r="BM175" s="216" t="s">
        <v>1038</v>
      </c>
    </row>
    <row r="176" s="2" customFormat="1">
      <c r="A176" s="37"/>
      <c r="B176" s="38"/>
      <c r="C176" s="39"/>
      <c r="D176" s="218" t="s">
        <v>131</v>
      </c>
      <c r="E176" s="39"/>
      <c r="F176" s="219" t="s">
        <v>353</v>
      </c>
      <c r="G176" s="39"/>
      <c r="H176" s="39"/>
      <c r="I176" s="220"/>
      <c r="J176" s="39"/>
      <c r="K176" s="39"/>
      <c r="L176" s="43"/>
      <c r="M176" s="221"/>
      <c r="N176" s="222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137</v>
      </c>
    </row>
    <row r="177" s="12" customFormat="1" ht="20.88" customHeight="1">
      <c r="A177" s="12"/>
      <c r="B177" s="188"/>
      <c r="C177" s="189"/>
      <c r="D177" s="190" t="s">
        <v>68</v>
      </c>
      <c r="E177" s="202" t="s">
        <v>445</v>
      </c>
      <c r="F177" s="202" t="s">
        <v>446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SUM(P178:P179)</f>
        <v>0</v>
      </c>
      <c r="Q177" s="196"/>
      <c r="R177" s="197">
        <f>SUM(R178:R179)</f>
        <v>1.5297499999999999</v>
      </c>
      <c r="S177" s="196"/>
      <c r="T177" s="19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79</v>
      </c>
      <c r="AT177" s="200" t="s">
        <v>68</v>
      </c>
      <c r="AU177" s="200" t="s">
        <v>79</v>
      </c>
      <c r="AY177" s="199" t="s">
        <v>122</v>
      </c>
      <c r="BK177" s="201">
        <f>SUM(BK178:BK179)</f>
        <v>0</v>
      </c>
    </row>
    <row r="178" s="2" customFormat="1" ht="49.05" customHeight="1">
      <c r="A178" s="37"/>
      <c r="B178" s="38"/>
      <c r="C178" s="204" t="s">
        <v>466</v>
      </c>
      <c r="D178" s="204" t="s">
        <v>125</v>
      </c>
      <c r="E178" s="205" t="s">
        <v>448</v>
      </c>
      <c r="F178" s="206" t="s">
        <v>449</v>
      </c>
      <c r="G178" s="207" t="s">
        <v>450</v>
      </c>
      <c r="H178" s="208">
        <v>25</v>
      </c>
      <c r="I178" s="209"/>
      <c r="J178" s="210">
        <f>ROUND(I178*H178,2)</f>
        <v>0</v>
      </c>
      <c r="K178" s="211"/>
      <c r="L178" s="43"/>
      <c r="M178" s="212" t="s">
        <v>19</v>
      </c>
      <c r="N178" s="213" t="s">
        <v>40</v>
      </c>
      <c r="O178" s="83"/>
      <c r="P178" s="214">
        <f>O178*H178</f>
        <v>0</v>
      </c>
      <c r="Q178" s="214">
        <v>0.061190000000000001</v>
      </c>
      <c r="R178" s="214">
        <f>Q178*H178</f>
        <v>1.5297499999999999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129</v>
      </c>
      <c r="AT178" s="216" t="s">
        <v>125</v>
      </c>
      <c r="AU178" s="216" t="s">
        <v>137</v>
      </c>
      <c r="AY178" s="16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77</v>
      </c>
      <c r="BK178" s="217">
        <f>ROUND(I178*H178,2)</f>
        <v>0</v>
      </c>
      <c r="BL178" s="16" t="s">
        <v>129</v>
      </c>
      <c r="BM178" s="216" t="s">
        <v>1039</v>
      </c>
    </row>
    <row r="179" s="2" customFormat="1">
      <c r="A179" s="37"/>
      <c r="B179" s="38"/>
      <c r="C179" s="39"/>
      <c r="D179" s="218" t="s">
        <v>131</v>
      </c>
      <c r="E179" s="39"/>
      <c r="F179" s="219" t="s">
        <v>452</v>
      </c>
      <c r="G179" s="39"/>
      <c r="H179" s="39"/>
      <c r="I179" s="220"/>
      <c r="J179" s="39"/>
      <c r="K179" s="39"/>
      <c r="L179" s="43"/>
      <c r="M179" s="221"/>
      <c r="N179" s="22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137</v>
      </c>
    </row>
    <row r="180" s="12" customFormat="1" ht="20.88" customHeight="1">
      <c r="A180" s="12"/>
      <c r="B180" s="188"/>
      <c r="C180" s="189"/>
      <c r="D180" s="190" t="s">
        <v>68</v>
      </c>
      <c r="E180" s="202" t="s">
        <v>453</v>
      </c>
      <c r="F180" s="202" t="s">
        <v>454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SUM(P181:P183)</f>
        <v>0</v>
      </c>
      <c r="Q180" s="196"/>
      <c r="R180" s="197">
        <f>SUM(R181:R183)</f>
        <v>0.0012999999999999999</v>
      </c>
      <c r="S180" s="196"/>
      <c r="T180" s="198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9" t="s">
        <v>79</v>
      </c>
      <c r="AT180" s="200" t="s">
        <v>68</v>
      </c>
      <c r="AU180" s="200" t="s">
        <v>79</v>
      </c>
      <c r="AY180" s="199" t="s">
        <v>122</v>
      </c>
      <c r="BK180" s="201">
        <f>SUM(BK181:BK183)</f>
        <v>0</v>
      </c>
    </row>
    <row r="181" s="2" customFormat="1" ht="24.15" customHeight="1">
      <c r="A181" s="37"/>
      <c r="B181" s="38"/>
      <c r="C181" s="204" t="s">
        <v>471</v>
      </c>
      <c r="D181" s="204" t="s">
        <v>125</v>
      </c>
      <c r="E181" s="205" t="s">
        <v>456</v>
      </c>
      <c r="F181" s="206" t="s">
        <v>457</v>
      </c>
      <c r="G181" s="207" t="s">
        <v>128</v>
      </c>
      <c r="H181" s="208">
        <v>1</v>
      </c>
      <c r="I181" s="209"/>
      <c r="J181" s="210">
        <f>ROUND(I181*H181,2)</f>
        <v>0</v>
      </c>
      <c r="K181" s="211"/>
      <c r="L181" s="43"/>
      <c r="M181" s="212" t="s">
        <v>19</v>
      </c>
      <c r="N181" s="213" t="s">
        <v>40</v>
      </c>
      <c r="O181" s="83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6" t="s">
        <v>129</v>
      </c>
      <c r="AT181" s="216" t="s">
        <v>125</v>
      </c>
      <c r="AU181" s="216" t="s">
        <v>137</v>
      </c>
      <c r="AY181" s="16" t="s">
        <v>122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6" t="s">
        <v>77</v>
      </c>
      <c r="BK181" s="217">
        <f>ROUND(I181*H181,2)</f>
        <v>0</v>
      </c>
      <c r="BL181" s="16" t="s">
        <v>129</v>
      </c>
      <c r="BM181" s="216" t="s">
        <v>1040</v>
      </c>
    </row>
    <row r="182" s="2" customFormat="1">
      <c r="A182" s="37"/>
      <c r="B182" s="38"/>
      <c r="C182" s="39"/>
      <c r="D182" s="218" t="s">
        <v>131</v>
      </c>
      <c r="E182" s="39"/>
      <c r="F182" s="219" t="s">
        <v>459</v>
      </c>
      <c r="G182" s="39"/>
      <c r="H182" s="39"/>
      <c r="I182" s="220"/>
      <c r="J182" s="39"/>
      <c r="K182" s="39"/>
      <c r="L182" s="43"/>
      <c r="M182" s="221"/>
      <c r="N182" s="222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131</v>
      </c>
      <c r="AU182" s="16" t="s">
        <v>137</v>
      </c>
    </row>
    <row r="183" s="2" customFormat="1" ht="16.5" customHeight="1">
      <c r="A183" s="37"/>
      <c r="B183" s="38"/>
      <c r="C183" s="223" t="s">
        <v>476</v>
      </c>
      <c r="D183" s="223" t="s">
        <v>138</v>
      </c>
      <c r="E183" s="224" t="s">
        <v>461</v>
      </c>
      <c r="F183" s="225" t="s">
        <v>462</v>
      </c>
      <c r="G183" s="226" t="s">
        <v>128</v>
      </c>
      <c r="H183" s="227">
        <v>1</v>
      </c>
      <c r="I183" s="228"/>
      <c r="J183" s="229">
        <f>ROUND(I183*H183,2)</f>
        <v>0</v>
      </c>
      <c r="K183" s="230"/>
      <c r="L183" s="231"/>
      <c r="M183" s="232" t="s">
        <v>19</v>
      </c>
      <c r="N183" s="233" t="s">
        <v>40</v>
      </c>
      <c r="O183" s="83"/>
      <c r="P183" s="214">
        <f>O183*H183</f>
        <v>0</v>
      </c>
      <c r="Q183" s="214">
        <v>0.0012999999999999999</v>
      </c>
      <c r="R183" s="214">
        <f>Q183*H183</f>
        <v>0.0012999999999999999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142</v>
      </c>
      <c r="AT183" s="216" t="s">
        <v>138</v>
      </c>
      <c r="AU183" s="216" t="s">
        <v>137</v>
      </c>
      <c r="AY183" s="16" t="s">
        <v>122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77</v>
      </c>
      <c r="BK183" s="217">
        <f>ROUND(I183*H183,2)</f>
        <v>0</v>
      </c>
      <c r="BL183" s="16" t="s">
        <v>129</v>
      </c>
      <c r="BM183" s="216" t="s">
        <v>1041</v>
      </c>
    </row>
    <row r="184" s="12" customFormat="1" ht="20.88" customHeight="1">
      <c r="A184" s="12"/>
      <c r="B184" s="188"/>
      <c r="C184" s="189"/>
      <c r="D184" s="190" t="s">
        <v>68</v>
      </c>
      <c r="E184" s="202" t="s">
        <v>464</v>
      </c>
      <c r="F184" s="202" t="s">
        <v>465</v>
      </c>
      <c r="G184" s="189"/>
      <c r="H184" s="189"/>
      <c r="I184" s="192"/>
      <c r="J184" s="203">
        <f>BK184</f>
        <v>0</v>
      </c>
      <c r="K184" s="189"/>
      <c r="L184" s="194"/>
      <c r="M184" s="195"/>
      <c r="N184" s="196"/>
      <c r="O184" s="196"/>
      <c r="P184" s="197">
        <f>SUM(P185:P192)</f>
        <v>0</v>
      </c>
      <c r="Q184" s="196"/>
      <c r="R184" s="197">
        <f>SUM(R185:R192)</f>
        <v>0.01525</v>
      </c>
      <c r="S184" s="196"/>
      <c r="T184" s="198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9" t="s">
        <v>79</v>
      </c>
      <c r="AT184" s="200" t="s">
        <v>68</v>
      </c>
      <c r="AU184" s="200" t="s">
        <v>79</v>
      </c>
      <c r="AY184" s="199" t="s">
        <v>122</v>
      </c>
      <c r="BK184" s="201">
        <f>SUM(BK185:BK192)</f>
        <v>0</v>
      </c>
    </row>
    <row r="185" s="2" customFormat="1" ht="16.5" customHeight="1">
      <c r="A185" s="37"/>
      <c r="B185" s="38"/>
      <c r="C185" s="204" t="s">
        <v>481</v>
      </c>
      <c r="D185" s="204" t="s">
        <v>125</v>
      </c>
      <c r="E185" s="205" t="s">
        <v>467</v>
      </c>
      <c r="F185" s="206" t="s">
        <v>468</v>
      </c>
      <c r="G185" s="207" t="s">
        <v>450</v>
      </c>
      <c r="H185" s="208">
        <v>25</v>
      </c>
      <c r="I185" s="209"/>
      <c r="J185" s="210">
        <f>ROUND(I185*H185,2)</f>
        <v>0</v>
      </c>
      <c r="K185" s="211"/>
      <c r="L185" s="43"/>
      <c r="M185" s="212" t="s">
        <v>19</v>
      </c>
      <c r="N185" s="213" t="s">
        <v>40</v>
      </c>
      <c r="O185" s="83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6" t="s">
        <v>129</v>
      </c>
      <c r="AT185" s="216" t="s">
        <v>125</v>
      </c>
      <c r="AU185" s="216" t="s">
        <v>137</v>
      </c>
      <c r="AY185" s="16" t="s">
        <v>122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6" t="s">
        <v>77</v>
      </c>
      <c r="BK185" s="217">
        <f>ROUND(I185*H185,2)</f>
        <v>0</v>
      </c>
      <c r="BL185" s="16" t="s">
        <v>129</v>
      </c>
      <c r="BM185" s="216" t="s">
        <v>1042</v>
      </c>
    </row>
    <row r="186" s="2" customFormat="1">
      <c r="A186" s="37"/>
      <c r="B186" s="38"/>
      <c r="C186" s="39"/>
      <c r="D186" s="218" t="s">
        <v>131</v>
      </c>
      <c r="E186" s="39"/>
      <c r="F186" s="219" t="s">
        <v>470</v>
      </c>
      <c r="G186" s="39"/>
      <c r="H186" s="39"/>
      <c r="I186" s="220"/>
      <c r="J186" s="39"/>
      <c r="K186" s="39"/>
      <c r="L186" s="43"/>
      <c r="M186" s="221"/>
      <c r="N186" s="222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131</v>
      </c>
      <c r="AU186" s="16" t="s">
        <v>137</v>
      </c>
    </row>
    <row r="187" s="2" customFormat="1" ht="16.5" customHeight="1">
      <c r="A187" s="37"/>
      <c r="B187" s="38"/>
      <c r="C187" s="204" t="s">
        <v>488</v>
      </c>
      <c r="D187" s="204" t="s">
        <v>125</v>
      </c>
      <c r="E187" s="205" t="s">
        <v>472</v>
      </c>
      <c r="F187" s="206" t="s">
        <v>473</v>
      </c>
      <c r="G187" s="207" t="s">
        <v>450</v>
      </c>
      <c r="H187" s="208">
        <v>25</v>
      </c>
      <c r="I187" s="209"/>
      <c r="J187" s="210">
        <f>ROUND(I187*H187,2)</f>
        <v>0</v>
      </c>
      <c r="K187" s="211"/>
      <c r="L187" s="43"/>
      <c r="M187" s="212" t="s">
        <v>19</v>
      </c>
      <c r="N187" s="213" t="s">
        <v>40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129</v>
      </c>
      <c r="AT187" s="216" t="s">
        <v>125</v>
      </c>
      <c r="AU187" s="216" t="s">
        <v>137</v>
      </c>
      <c r="AY187" s="16" t="s">
        <v>122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77</v>
      </c>
      <c r="BK187" s="217">
        <f>ROUND(I187*H187,2)</f>
        <v>0</v>
      </c>
      <c r="BL187" s="16" t="s">
        <v>129</v>
      </c>
      <c r="BM187" s="216" t="s">
        <v>1043</v>
      </c>
    </row>
    <row r="188" s="2" customFormat="1">
      <c r="A188" s="37"/>
      <c r="B188" s="38"/>
      <c r="C188" s="39"/>
      <c r="D188" s="218" t="s">
        <v>131</v>
      </c>
      <c r="E188" s="39"/>
      <c r="F188" s="219" t="s">
        <v>475</v>
      </c>
      <c r="G188" s="39"/>
      <c r="H188" s="39"/>
      <c r="I188" s="220"/>
      <c r="J188" s="39"/>
      <c r="K188" s="39"/>
      <c r="L188" s="43"/>
      <c r="M188" s="221"/>
      <c r="N188" s="22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131</v>
      </c>
      <c r="AU188" s="16" t="s">
        <v>137</v>
      </c>
    </row>
    <row r="189" s="2" customFormat="1" ht="24.15" customHeight="1">
      <c r="A189" s="37"/>
      <c r="B189" s="38"/>
      <c r="C189" s="204" t="s">
        <v>495</v>
      </c>
      <c r="D189" s="204" t="s">
        <v>125</v>
      </c>
      <c r="E189" s="205" t="s">
        <v>477</v>
      </c>
      <c r="F189" s="206" t="s">
        <v>478</v>
      </c>
      <c r="G189" s="207" t="s">
        <v>450</v>
      </c>
      <c r="H189" s="208">
        <v>25</v>
      </c>
      <c r="I189" s="209"/>
      <c r="J189" s="210">
        <f>ROUND(I189*H189,2)</f>
        <v>0</v>
      </c>
      <c r="K189" s="211"/>
      <c r="L189" s="43"/>
      <c r="M189" s="212" t="s">
        <v>19</v>
      </c>
      <c r="N189" s="213" t="s">
        <v>40</v>
      </c>
      <c r="O189" s="83"/>
      <c r="P189" s="214">
        <f>O189*H189</f>
        <v>0</v>
      </c>
      <c r="Q189" s="214">
        <v>0.00020000000000000001</v>
      </c>
      <c r="R189" s="214">
        <f>Q189*H189</f>
        <v>0.0050000000000000001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129</v>
      </c>
      <c r="AT189" s="216" t="s">
        <v>125</v>
      </c>
      <c r="AU189" s="216" t="s">
        <v>137</v>
      </c>
      <c r="AY189" s="16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77</v>
      </c>
      <c r="BK189" s="217">
        <f>ROUND(I189*H189,2)</f>
        <v>0</v>
      </c>
      <c r="BL189" s="16" t="s">
        <v>129</v>
      </c>
      <c r="BM189" s="216" t="s">
        <v>1044</v>
      </c>
    </row>
    <row r="190" s="2" customFormat="1">
      <c r="A190" s="37"/>
      <c r="B190" s="38"/>
      <c r="C190" s="39"/>
      <c r="D190" s="218" t="s">
        <v>131</v>
      </c>
      <c r="E190" s="39"/>
      <c r="F190" s="219" t="s">
        <v>480</v>
      </c>
      <c r="G190" s="39"/>
      <c r="H190" s="39"/>
      <c r="I190" s="220"/>
      <c r="J190" s="39"/>
      <c r="K190" s="39"/>
      <c r="L190" s="43"/>
      <c r="M190" s="221"/>
      <c r="N190" s="22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137</v>
      </c>
    </row>
    <row r="191" s="2" customFormat="1" ht="24.15" customHeight="1">
      <c r="A191" s="37"/>
      <c r="B191" s="38"/>
      <c r="C191" s="204" t="s">
        <v>500</v>
      </c>
      <c r="D191" s="204" t="s">
        <v>125</v>
      </c>
      <c r="E191" s="205" t="s">
        <v>482</v>
      </c>
      <c r="F191" s="206" t="s">
        <v>483</v>
      </c>
      <c r="G191" s="207" t="s">
        <v>450</v>
      </c>
      <c r="H191" s="208">
        <v>25</v>
      </c>
      <c r="I191" s="209"/>
      <c r="J191" s="210">
        <f>ROUND(I191*H191,2)</f>
        <v>0</v>
      </c>
      <c r="K191" s="211"/>
      <c r="L191" s="43"/>
      <c r="M191" s="212" t="s">
        <v>19</v>
      </c>
      <c r="N191" s="213" t="s">
        <v>40</v>
      </c>
      <c r="O191" s="83"/>
      <c r="P191" s="214">
        <f>O191*H191</f>
        <v>0</v>
      </c>
      <c r="Q191" s="214">
        <v>0.00040999999999999999</v>
      </c>
      <c r="R191" s="214">
        <f>Q191*H191</f>
        <v>0.01025</v>
      </c>
      <c r="S191" s="214">
        <v>0</v>
      </c>
      <c r="T191" s="21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6" t="s">
        <v>129</v>
      </c>
      <c r="AT191" s="216" t="s">
        <v>125</v>
      </c>
      <c r="AU191" s="216" t="s">
        <v>137</v>
      </c>
      <c r="AY191" s="16" t="s">
        <v>122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6" t="s">
        <v>77</v>
      </c>
      <c r="BK191" s="217">
        <f>ROUND(I191*H191,2)</f>
        <v>0</v>
      </c>
      <c r="BL191" s="16" t="s">
        <v>129</v>
      </c>
      <c r="BM191" s="216" t="s">
        <v>1045</v>
      </c>
    </row>
    <row r="192" s="2" customFormat="1">
      <c r="A192" s="37"/>
      <c r="B192" s="38"/>
      <c r="C192" s="39"/>
      <c r="D192" s="218" t="s">
        <v>131</v>
      </c>
      <c r="E192" s="39"/>
      <c r="F192" s="219" t="s">
        <v>485</v>
      </c>
      <c r="G192" s="39"/>
      <c r="H192" s="39"/>
      <c r="I192" s="220"/>
      <c r="J192" s="39"/>
      <c r="K192" s="39"/>
      <c r="L192" s="43"/>
      <c r="M192" s="221"/>
      <c r="N192" s="222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131</v>
      </c>
      <c r="AU192" s="16" t="s">
        <v>137</v>
      </c>
    </row>
    <row r="193" s="12" customFormat="1" ht="20.88" customHeight="1">
      <c r="A193" s="12"/>
      <c r="B193" s="188"/>
      <c r="C193" s="189"/>
      <c r="D193" s="190" t="s">
        <v>68</v>
      </c>
      <c r="E193" s="202" t="s">
        <v>486</v>
      </c>
      <c r="F193" s="202" t="s">
        <v>487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SUM(P194:P195)</f>
        <v>0</v>
      </c>
      <c r="Q193" s="196"/>
      <c r="R193" s="197">
        <f>SUM(R194:R195)</f>
        <v>0.0064999999999999997</v>
      </c>
      <c r="S193" s="196"/>
      <c r="T193" s="198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79</v>
      </c>
      <c r="AT193" s="200" t="s">
        <v>68</v>
      </c>
      <c r="AU193" s="200" t="s">
        <v>79</v>
      </c>
      <c r="AY193" s="199" t="s">
        <v>122</v>
      </c>
      <c r="BK193" s="201">
        <f>SUM(BK194:BK195)</f>
        <v>0</v>
      </c>
    </row>
    <row r="194" s="2" customFormat="1" ht="24.15" customHeight="1">
      <c r="A194" s="37"/>
      <c r="B194" s="38"/>
      <c r="C194" s="204" t="s">
        <v>504</v>
      </c>
      <c r="D194" s="204" t="s">
        <v>125</v>
      </c>
      <c r="E194" s="205" t="s">
        <v>489</v>
      </c>
      <c r="F194" s="206" t="s">
        <v>490</v>
      </c>
      <c r="G194" s="207" t="s">
        <v>450</v>
      </c>
      <c r="H194" s="208">
        <v>25</v>
      </c>
      <c r="I194" s="209"/>
      <c r="J194" s="210">
        <f>ROUND(I194*H194,2)</f>
        <v>0</v>
      </c>
      <c r="K194" s="211"/>
      <c r="L194" s="43"/>
      <c r="M194" s="212" t="s">
        <v>19</v>
      </c>
      <c r="N194" s="213" t="s">
        <v>40</v>
      </c>
      <c r="O194" s="83"/>
      <c r="P194" s="214">
        <f>O194*H194</f>
        <v>0</v>
      </c>
      <c r="Q194" s="214">
        <v>0.00025999999999999998</v>
      </c>
      <c r="R194" s="214">
        <f>Q194*H194</f>
        <v>0.0064999999999999997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129</v>
      </c>
      <c r="AT194" s="216" t="s">
        <v>125</v>
      </c>
      <c r="AU194" s="216" t="s">
        <v>137</v>
      </c>
      <c r="AY194" s="16" t="s">
        <v>122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77</v>
      </c>
      <c r="BK194" s="217">
        <f>ROUND(I194*H194,2)</f>
        <v>0</v>
      </c>
      <c r="BL194" s="16" t="s">
        <v>129</v>
      </c>
      <c r="BM194" s="216" t="s">
        <v>1046</v>
      </c>
    </row>
    <row r="195" s="2" customFormat="1">
      <c r="A195" s="37"/>
      <c r="B195" s="38"/>
      <c r="C195" s="39"/>
      <c r="D195" s="218" t="s">
        <v>131</v>
      </c>
      <c r="E195" s="39"/>
      <c r="F195" s="219" t="s">
        <v>492</v>
      </c>
      <c r="G195" s="39"/>
      <c r="H195" s="39"/>
      <c r="I195" s="220"/>
      <c r="J195" s="39"/>
      <c r="K195" s="39"/>
      <c r="L195" s="43"/>
      <c r="M195" s="221"/>
      <c r="N195" s="222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131</v>
      </c>
      <c r="AU195" s="16" t="s">
        <v>137</v>
      </c>
    </row>
    <row r="196" s="12" customFormat="1" ht="22.8" customHeight="1">
      <c r="A196" s="12"/>
      <c r="B196" s="188"/>
      <c r="C196" s="189"/>
      <c r="D196" s="190" t="s">
        <v>68</v>
      </c>
      <c r="E196" s="202" t="s">
        <v>493</v>
      </c>
      <c r="F196" s="202" t="s">
        <v>494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SUM(P197:P279)</f>
        <v>0</v>
      </c>
      <c r="Q196" s="196"/>
      <c r="R196" s="197">
        <f>SUM(R197:R279)</f>
        <v>0.57392399999999988</v>
      </c>
      <c r="S196" s="196"/>
      <c r="T196" s="198">
        <f>SUM(T197:T279)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79</v>
      </c>
      <c r="AT196" s="200" t="s">
        <v>68</v>
      </c>
      <c r="AU196" s="200" t="s">
        <v>77</v>
      </c>
      <c r="AY196" s="199" t="s">
        <v>122</v>
      </c>
      <c r="BK196" s="201">
        <f>SUM(BK197:BK279)</f>
        <v>0</v>
      </c>
    </row>
    <row r="197" s="2" customFormat="1" ht="33" customHeight="1">
      <c r="A197" s="37"/>
      <c r="B197" s="38"/>
      <c r="C197" s="204" t="s">
        <v>509</v>
      </c>
      <c r="D197" s="204" t="s">
        <v>125</v>
      </c>
      <c r="E197" s="205" t="s">
        <v>496</v>
      </c>
      <c r="F197" s="206" t="s">
        <v>497</v>
      </c>
      <c r="G197" s="207" t="s">
        <v>128</v>
      </c>
      <c r="H197" s="208">
        <v>3</v>
      </c>
      <c r="I197" s="209"/>
      <c r="J197" s="210">
        <f>ROUND(I197*H197,2)</f>
        <v>0</v>
      </c>
      <c r="K197" s="211"/>
      <c r="L197" s="43"/>
      <c r="M197" s="212" t="s">
        <v>19</v>
      </c>
      <c r="N197" s="213" t="s">
        <v>40</v>
      </c>
      <c r="O197" s="83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129</v>
      </c>
      <c r="AT197" s="216" t="s">
        <v>125</v>
      </c>
      <c r="AU197" s="216" t="s">
        <v>79</v>
      </c>
      <c r="AY197" s="16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77</v>
      </c>
      <c r="BK197" s="217">
        <f>ROUND(I197*H197,2)</f>
        <v>0</v>
      </c>
      <c r="BL197" s="16" t="s">
        <v>129</v>
      </c>
      <c r="BM197" s="216" t="s">
        <v>1047</v>
      </c>
    </row>
    <row r="198" s="2" customFormat="1">
      <c r="A198" s="37"/>
      <c r="B198" s="38"/>
      <c r="C198" s="39"/>
      <c r="D198" s="218" t="s">
        <v>131</v>
      </c>
      <c r="E198" s="39"/>
      <c r="F198" s="219" t="s">
        <v>499</v>
      </c>
      <c r="G198" s="39"/>
      <c r="H198" s="39"/>
      <c r="I198" s="220"/>
      <c r="J198" s="39"/>
      <c r="K198" s="39"/>
      <c r="L198" s="43"/>
      <c r="M198" s="221"/>
      <c r="N198" s="22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131</v>
      </c>
      <c r="AU198" s="16" t="s">
        <v>79</v>
      </c>
    </row>
    <row r="199" s="2" customFormat="1" ht="16.5" customHeight="1">
      <c r="A199" s="37"/>
      <c r="B199" s="38"/>
      <c r="C199" s="223" t="s">
        <v>515</v>
      </c>
      <c r="D199" s="223" t="s">
        <v>138</v>
      </c>
      <c r="E199" s="224" t="s">
        <v>501</v>
      </c>
      <c r="F199" s="225" t="s">
        <v>502</v>
      </c>
      <c r="G199" s="226" t="s">
        <v>128</v>
      </c>
      <c r="H199" s="227">
        <v>3</v>
      </c>
      <c r="I199" s="228"/>
      <c r="J199" s="229">
        <f>ROUND(I199*H199,2)</f>
        <v>0</v>
      </c>
      <c r="K199" s="230"/>
      <c r="L199" s="231"/>
      <c r="M199" s="232" t="s">
        <v>19</v>
      </c>
      <c r="N199" s="233" t="s">
        <v>40</v>
      </c>
      <c r="O199" s="83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6" t="s">
        <v>142</v>
      </c>
      <c r="AT199" s="216" t="s">
        <v>138</v>
      </c>
      <c r="AU199" s="216" t="s">
        <v>79</v>
      </c>
      <c r="AY199" s="16" t="s">
        <v>122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6" t="s">
        <v>77</v>
      </c>
      <c r="BK199" s="217">
        <f>ROUND(I199*H199,2)</f>
        <v>0</v>
      </c>
      <c r="BL199" s="16" t="s">
        <v>129</v>
      </c>
      <c r="BM199" s="216" t="s">
        <v>1048</v>
      </c>
    </row>
    <row r="200" s="2" customFormat="1" ht="24.15" customHeight="1">
      <c r="A200" s="37"/>
      <c r="B200" s="38"/>
      <c r="C200" s="204" t="s">
        <v>520</v>
      </c>
      <c r="D200" s="204" t="s">
        <v>125</v>
      </c>
      <c r="E200" s="205" t="s">
        <v>505</v>
      </c>
      <c r="F200" s="206" t="s">
        <v>506</v>
      </c>
      <c r="G200" s="207" t="s">
        <v>185</v>
      </c>
      <c r="H200" s="208">
        <v>300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40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129</v>
      </c>
      <c r="AT200" s="216" t="s">
        <v>125</v>
      </c>
      <c r="AU200" s="216" t="s">
        <v>79</v>
      </c>
      <c r="AY200" s="16" t="s">
        <v>122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77</v>
      </c>
      <c r="BK200" s="217">
        <f>ROUND(I200*H200,2)</f>
        <v>0</v>
      </c>
      <c r="BL200" s="16" t="s">
        <v>129</v>
      </c>
      <c r="BM200" s="216" t="s">
        <v>1049</v>
      </c>
    </row>
    <row r="201" s="2" customFormat="1">
      <c r="A201" s="37"/>
      <c r="B201" s="38"/>
      <c r="C201" s="39"/>
      <c r="D201" s="218" t="s">
        <v>131</v>
      </c>
      <c r="E201" s="39"/>
      <c r="F201" s="219" t="s">
        <v>508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79</v>
      </c>
    </row>
    <row r="202" s="2" customFormat="1" ht="16.5" customHeight="1">
      <c r="A202" s="37"/>
      <c r="B202" s="38"/>
      <c r="C202" s="223" t="s">
        <v>526</v>
      </c>
      <c r="D202" s="223" t="s">
        <v>138</v>
      </c>
      <c r="E202" s="224" t="s">
        <v>510</v>
      </c>
      <c r="F202" s="225" t="s">
        <v>511</v>
      </c>
      <c r="G202" s="226" t="s">
        <v>185</v>
      </c>
      <c r="H202" s="227">
        <v>345</v>
      </c>
      <c r="I202" s="228"/>
      <c r="J202" s="229">
        <f>ROUND(I202*H202,2)</f>
        <v>0</v>
      </c>
      <c r="K202" s="230"/>
      <c r="L202" s="231"/>
      <c r="M202" s="232" t="s">
        <v>19</v>
      </c>
      <c r="N202" s="233" t="s">
        <v>40</v>
      </c>
      <c r="O202" s="83"/>
      <c r="P202" s="214">
        <f>O202*H202</f>
        <v>0</v>
      </c>
      <c r="Q202" s="214">
        <v>0.00017000000000000001</v>
      </c>
      <c r="R202" s="214">
        <f>Q202*H202</f>
        <v>0.058650000000000008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142</v>
      </c>
      <c r="AT202" s="216" t="s">
        <v>138</v>
      </c>
      <c r="AU202" s="216" t="s">
        <v>79</v>
      </c>
      <c r="AY202" s="16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77</v>
      </c>
      <c r="BK202" s="217">
        <f>ROUND(I202*H202,2)</f>
        <v>0</v>
      </c>
      <c r="BL202" s="16" t="s">
        <v>129</v>
      </c>
      <c r="BM202" s="216" t="s">
        <v>1050</v>
      </c>
    </row>
    <row r="203" s="2" customFormat="1">
      <c r="A203" s="37"/>
      <c r="B203" s="38"/>
      <c r="C203" s="39"/>
      <c r="D203" s="234" t="s">
        <v>192</v>
      </c>
      <c r="E203" s="39"/>
      <c r="F203" s="235" t="s">
        <v>513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192</v>
      </c>
      <c r="AU203" s="16" t="s">
        <v>79</v>
      </c>
    </row>
    <row r="204" s="13" customFormat="1">
      <c r="A204" s="13"/>
      <c r="B204" s="241"/>
      <c r="C204" s="242"/>
      <c r="D204" s="234" t="s">
        <v>338</v>
      </c>
      <c r="E204" s="242"/>
      <c r="F204" s="243" t="s">
        <v>1051</v>
      </c>
      <c r="G204" s="242"/>
      <c r="H204" s="244">
        <v>345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338</v>
      </c>
      <c r="AU204" s="250" t="s">
        <v>79</v>
      </c>
      <c r="AV204" s="13" t="s">
        <v>79</v>
      </c>
      <c r="AW204" s="13" t="s">
        <v>4</v>
      </c>
      <c r="AX204" s="13" t="s">
        <v>77</v>
      </c>
      <c r="AY204" s="250" t="s">
        <v>122</v>
      </c>
    </row>
    <row r="205" s="2" customFormat="1" ht="24.15" customHeight="1">
      <c r="A205" s="37"/>
      <c r="B205" s="38"/>
      <c r="C205" s="204" t="s">
        <v>531</v>
      </c>
      <c r="D205" s="204" t="s">
        <v>125</v>
      </c>
      <c r="E205" s="205" t="s">
        <v>516</v>
      </c>
      <c r="F205" s="206" t="s">
        <v>517</v>
      </c>
      <c r="G205" s="207" t="s">
        <v>185</v>
      </c>
      <c r="H205" s="208">
        <v>75</v>
      </c>
      <c r="I205" s="209"/>
      <c r="J205" s="210">
        <f>ROUND(I205*H205,2)</f>
        <v>0</v>
      </c>
      <c r="K205" s="211"/>
      <c r="L205" s="43"/>
      <c r="M205" s="212" t="s">
        <v>19</v>
      </c>
      <c r="N205" s="213" t="s">
        <v>40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129</v>
      </c>
      <c r="AT205" s="216" t="s">
        <v>125</v>
      </c>
      <c r="AU205" s="216" t="s">
        <v>79</v>
      </c>
      <c r="AY205" s="16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77</v>
      </c>
      <c r="BK205" s="217">
        <f>ROUND(I205*H205,2)</f>
        <v>0</v>
      </c>
      <c r="BL205" s="16" t="s">
        <v>129</v>
      </c>
      <c r="BM205" s="216" t="s">
        <v>1052</v>
      </c>
    </row>
    <row r="206" s="2" customFormat="1">
      <c r="A206" s="37"/>
      <c r="B206" s="38"/>
      <c r="C206" s="39"/>
      <c r="D206" s="218" t="s">
        <v>131</v>
      </c>
      <c r="E206" s="39"/>
      <c r="F206" s="219" t="s">
        <v>519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79</v>
      </c>
    </row>
    <row r="207" s="2" customFormat="1" ht="16.5" customHeight="1">
      <c r="A207" s="37"/>
      <c r="B207" s="38"/>
      <c r="C207" s="223" t="s">
        <v>537</v>
      </c>
      <c r="D207" s="223" t="s">
        <v>138</v>
      </c>
      <c r="E207" s="224" t="s">
        <v>521</v>
      </c>
      <c r="F207" s="225" t="s">
        <v>522</v>
      </c>
      <c r="G207" s="226" t="s">
        <v>185</v>
      </c>
      <c r="H207" s="227">
        <v>86.25</v>
      </c>
      <c r="I207" s="228"/>
      <c r="J207" s="229">
        <f>ROUND(I207*H207,2)</f>
        <v>0</v>
      </c>
      <c r="K207" s="230"/>
      <c r="L207" s="231"/>
      <c r="M207" s="232" t="s">
        <v>19</v>
      </c>
      <c r="N207" s="233" t="s">
        <v>40</v>
      </c>
      <c r="O207" s="83"/>
      <c r="P207" s="214">
        <f>O207*H207</f>
        <v>0</v>
      </c>
      <c r="Q207" s="214">
        <v>0.00034000000000000002</v>
      </c>
      <c r="R207" s="214">
        <f>Q207*H207</f>
        <v>0.029325000000000004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142</v>
      </c>
      <c r="AT207" s="216" t="s">
        <v>138</v>
      </c>
      <c r="AU207" s="216" t="s">
        <v>79</v>
      </c>
      <c r="AY207" s="16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77</v>
      </c>
      <c r="BK207" s="217">
        <f>ROUND(I207*H207,2)</f>
        <v>0</v>
      </c>
      <c r="BL207" s="16" t="s">
        <v>129</v>
      </c>
      <c r="BM207" s="216" t="s">
        <v>1053</v>
      </c>
    </row>
    <row r="208" s="2" customFormat="1">
      <c r="A208" s="37"/>
      <c r="B208" s="38"/>
      <c r="C208" s="39"/>
      <c r="D208" s="234" t="s">
        <v>192</v>
      </c>
      <c r="E208" s="39"/>
      <c r="F208" s="235" t="s">
        <v>524</v>
      </c>
      <c r="G208" s="39"/>
      <c r="H208" s="39"/>
      <c r="I208" s="220"/>
      <c r="J208" s="39"/>
      <c r="K208" s="39"/>
      <c r="L208" s="43"/>
      <c r="M208" s="221"/>
      <c r="N208" s="222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192</v>
      </c>
      <c r="AU208" s="16" t="s">
        <v>79</v>
      </c>
    </row>
    <row r="209" s="13" customFormat="1">
      <c r="A209" s="13"/>
      <c r="B209" s="241"/>
      <c r="C209" s="242"/>
      <c r="D209" s="234" t="s">
        <v>338</v>
      </c>
      <c r="E209" s="242"/>
      <c r="F209" s="243" t="s">
        <v>525</v>
      </c>
      <c r="G209" s="242"/>
      <c r="H209" s="244">
        <v>86.25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338</v>
      </c>
      <c r="AU209" s="250" t="s">
        <v>79</v>
      </c>
      <c r="AV209" s="13" t="s">
        <v>79</v>
      </c>
      <c r="AW209" s="13" t="s">
        <v>4</v>
      </c>
      <c r="AX209" s="13" t="s">
        <v>77</v>
      </c>
      <c r="AY209" s="250" t="s">
        <v>122</v>
      </c>
    </row>
    <row r="210" s="2" customFormat="1" ht="24.15" customHeight="1">
      <c r="A210" s="37"/>
      <c r="B210" s="38"/>
      <c r="C210" s="204" t="s">
        <v>542</v>
      </c>
      <c r="D210" s="204" t="s">
        <v>125</v>
      </c>
      <c r="E210" s="205" t="s">
        <v>527</v>
      </c>
      <c r="F210" s="206" t="s">
        <v>528</v>
      </c>
      <c r="G210" s="207" t="s">
        <v>185</v>
      </c>
      <c r="H210" s="208">
        <v>18</v>
      </c>
      <c r="I210" s="209"/>
      <c r="J210" s="210">
        <f>ROUND(I210*H210,2)</f>
        <v>0</v>
      </c>
      <c r="K210" s="211"/>
      <c r="L210" s="43"/>
      <c r="M210" s="212" t="s">
        <v>19</v>
      </c>
      <c r="N210" s="213" t="s">
        <v>40</v>
      </c>
      <c r="O210" s="8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6" t="s">
        <v>129</v>
      </c>
      <c r="AT210" s="216" t="s">
        <v>125</v>
      </c>
      <c r="AU210" s="216" t="s">
        <v>79</v>
      </c>
      <c r="AY210" s="16" t="s">
        <v>122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6" t="s">
        <v>77</v>
      </c>
      <c r="BK210" s="217">
        <f>ROUND(I210*H210,2)</f>
        <v>0</v>
      </c>
      <c r="BL210" s="16" t="s">
        <v>129</v>
      </c>
      <c r="BM210" s="216" t="s">
        <v>1054</v>
      </c>
    </row>
    <row r="211" s="2" customFormat="1">
      <c r="A211" s="37"/>
      <c r="B211" s="38"/>
      <c r="C211" s="39"/>
      <c r="D211" s="218" t="s">
        <v>131</v>
      </c>
      <c r="E211" s="39"/>
      <c r="F211" s="219" t="s">
        <v>530</v>
      </c>
      <c r="G211" s="39"/>
      <c r="H211" s="39"/>
      <c r="I211" s="220"/>
      <c r="J211" s="39"/>
      <c r="K211" s="39"/>
      <c r="L211" s="43"/>
      <c r="M211" s="221"/>
      <c r="N211" s="22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79</v>
      </c>
    </row>
    <row r="212" s="2" customFormat="1" ht="16.5" customHeight="1">
      <c r="A212" s="37"/>
      <c r="B212" s="38"/>
      <c r="C212" s="223" t="s">
        <v>547</v>
      </c>
      <c r="D212" s="223" t="s">
        <v>138</v>
      </c>
      <c r="E212" s="224" t="s">
        <v>532</v>
      </c>
      <c r="F212" s="225" t="s">
        <v>533</v>
      </c>
      <c r="G212" s="226" t="s">
        <v>185</v>
      </c>
      <c r="H212" s="227">
        <v>20.699999999999999</v>
      </c>
      <c r="I212" s="228"/>
      <c r="J212" s="229">
        <f>ROUND(I212*H212,2)</f>
        <v>0</v>
      </c>
      <c r="K212" s="230"/>
      <c r="L212" s="231"/>
      <c r="M212" s="232" t="s">
        <v>19</v>
      </c>
      <c r="N212" s="233" t="s">
        <v>40</v>
      </c>
      <c r="O212" s="83"/>
      <c r="P212" s="214">
        <f>O212*H212</f>
        <v>0</v>
      </c>
      <c r="Q212" s="214">
        <v>0.00017000000000000001</v>
      </c>
      <c r="R212" s="214">
        <f>Q212*H212</f>
        <v>0.003519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142</v>
      </c>
      <c r="AT212" s="216" t="s">
        <v>138</v>
      </c>
      <c r="AU212" s="216" t="s">
        <v>79</v>
      </c>
      <c r="AY212" s="16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77</v>
      </c>
      <c r="BK212" s="217">
        <f>ROUND(I212*H212,2)</f>
        <v>0</v>
      </c>
      <c r="BL212" s="16" t="s">
        <v>129</v>
      </c>
      <c r="BM212" s="216" t="s">
        <v>1055</v>
      </c>
    </row>
    <row r="213" s="2" customFormat="1">
      <c r="A213" s="37"/>
      <c r="B213" s="38"/>
      <c r="C213" s="39"/>
      <c r="D213" s="234" t="s">
        <v>192</v>
      </c>
      <c r="E213" s="39"/>
      <c r="F213" s="235" t="s">
        <v>535</v>
      </c>
      <c r="G213" s="39"/>
      <c r="H213" s="39"/>
      <c r="I213" s="220"/>
      <c r="J213" s="39"/>
      <c r="K213" s="39"/>
      <c r="L213" s="43"/>
      <c r="M213" s="221"/>
      <c r="N213" s="22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192</v>
      </c>
      <c r="AU213" s="16" t="s">
        <v>79</v>
      </c>
    </row>
    <row r="214" s="13" customFormat="1">
      <c r="A214" s="13"/>
      <c r="B214" s="241"/>
      <c r="C214" s="242"/>
      <c r="D214" s="234" t="s">
        <v>338</v>
      </c>
      <c r="E214" s="242"/>
      <c r="F214" s="243" t="s">
        <v>557</v>
      </c>
      <c r="G214" s="242"/>
      <c r="H214" s="244">
        <v>20.699999999999999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338</v>
      </c>
      <c r="AU214" s="250" t="s">
        <v>79</v>
      </c>
      <c r="AV214" s="13" t="s">
        <v>79</v>
      </c>
      <c r="AW214" s="13" t="s">
        <v>4</v>
      </c>
      <c r="AX214" s="13" t="s">
        <v>77</v>
      </c>
      <c r="AY214" s="250" t="s">
        <v>122</v>
      </c>
    </row>
    <row r="215" s="2" customFormat="1" ht="24.15" customHeight="1">
      <c r="A215" s="37"/>
      <c r="B215" s="38"/>
      <c r="C215" s="204" t="s">
        <v>552</v>
      </c>
      <c r="D215" s="204" t="s">
        <v>125</v>
      </c>
      <c r="E215" s="205" t="s">
        <v>538</v>
      </c>
      <c r="F215" s="206" t="s">
        <v>539</v>
      </c>
      <c r="G215" s="207" t="s">
        <v>185</v>
      </c>
      <c r="H215" s="208">
        <v>120</v>
      </c>
      <c r="I215" s="209"/>
      <c r="J215" s="210">
        <f>ROUND(I215*H215,2)</f>
        <v>0</v>
      </c>
      <c r="K215" s="211"/>
      <c r="L215" s="43"/>
      <c r="M215" s="212" t="s">
        <v>19</v>
      </c>
      <c r="N215" s="213" t="s">
        <v>40</v>
      </c>
      <c r="O215" s="83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6" t="s">
        <v>129</v>
      </c>
      <c r="AT215" s="216" t="s">
        <v>125</v>
      </c>
      <c r="AU215" s="216" t="s">
        <v>79</v>
      </c>
      <c r="AY215" s="16" t="s">
        <v>122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6" t="s">
        <v>77</v>
      </c>
      <c r="BK215" s="217">
        <f>ROUND(I215*H215,2)</f>
        <v>0</v>
      </c>
      <c r="BL215" s="16" t="s">
        <v>129</v>
      </c>
      <c r="BM215" s="216" t="s">
        <v>1056</v>
      </c>
    </row>
    <row r="216" s="2" customFormat="1">
      <c r="A216" s="37"/>
      <c r="B216" s="38"/>
      <c r="C216" s="39"/>
      <c r="D216" s="218" t="s">
        <v>131</v>
      </c>
      <c r="E216" s="39"/>
      <c r="F216" s="219" t="s">
        <v>541</v>
      </c>
      <c r="G216" s="39"/>
      <c r="H216" s="39"/>
      <c r="I216" s="220"/>
      <c r="J216" s="39"/>
      <c r="K216" s="39"/>
      <c r="L216" s="43"/>
      <c r="M216" s="221"/>
      <c r="N216" s="222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131</v>
      </c>
      <c r="AU216" s="16" t="s">
        <v>79</v>
      </c>
    </row>
    <row r="217" s="2" customFormat="1" ht="24.15" customHeight="1">
      <c r="A217" s="37"/>
      <c r="B217" s="38"/>
      <c r="C217" s="223" t="s">
        <v>558</v>
      </c>
      <c r="D217" s="223" t="s">
        <v>138</v>
      </c>
      <c r="E217" s="224" t="s">
        <v>1057</v>
      </c>
      <c r="F217" s="225" t="s">
        <v>1058</v>
      </c>
      <c r="G217" s="226" t="s">
        <v>185</v>
      </c>
      <c r="H217" s="227">
        <v>120</v>
      </c>
      <c r="I217" s="228"/>
      <c r="J217" s="229">
        <f>ROUND(I217*H217,2)</f>
        <v>0</v>
      </c>
      <c r="K217" s="230"/>
      <c r="L217" s="231"/>
      <c r="M217" s="232" t="s">
        <v>19</v>
      </c>
      <c r="N217" s="233" t="s">
        <v>40</v>
      </c>
      <c r="O217" s="83"/>
      <c r="P217" s="214">
        <f>O217*H217</f>
        <v>0</v>
      </c>
      <c r="Q217" s="214">
        <v>0.0034499999999999999</v>
      </c>
      <c r="R217" s="214">
        <f>Q217*H217</f>
        <v>0.41399999999999998</v>
      </c>
      <c r="S217" s="214">
        <v>0</v>
      </c>
      <c r="T217" s="21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6" t="s">
        <v>142</v>
      </c>
      <c r="AT217" s="216" t="s">
        <v>138</v>
      </c>
      <c r="AU217" s="216" t="s">
        <v>79</v>
      </c>
      <c r="AY217" s="16" t="s">
        <v>122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6" t="s">
        <v>77</v>
      </c>
      <c r="BK217" s="217">
        <f>ROUND(I217*H217,2)</f>
        <v>0</v>
      </c>
      <c r="BL217" s="16" t="s">
        <v>129</v>
      </c>
      <c r="BM217" s="216" t="s">
        <v>1059</v>
      </c>
    </row>
    <row r="218" s="2" customFormat="1">
      <c r="A218" s="37"/>
      <c r="B218" s="38"/>
      <c r="C218" s="39"/>
      <c r="D218" s="234" t="s">
        <v>192</v>
      </c>
      <c r="E218" s="39"/>
      <c r="F218" s="235" t="s">
        <v>1060</v>
      </c>
      <c r="G218" s="39"/>
      <c r="H218" s="39"/>
      <c r="I218" s="220"/>
      <c r="J218" s="39"/>
      <c r="K218" s="39"/>
      <c r="L218" s="43"/>
      <c r="M218" s="221"/>
      <c r="N218" s="222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192</v>
      </c>
      <c r="AU218" s="16" t="s">
        <v>79</v>
      </c>
    </row>
    <row r="219" s="2" customFormat="1" ht="24.15" customHeight="1">
      <c r="A219" s="37"/>
      <c r="B219" s="38"/>
      <c r="C219" s="204" t="s">
        <v>563</v>
      </c>
      <c r="D219" s="204" t="s">
        <v>125</v>
      </c>
      <c r="E219" s="205" t="s">
        <v>548</v>
      </c>
      <c r="F219" s="206" t="s">
        <v>549</v>
      </c>
      <c r="G219" s="207" t="s">
        <v>185</v>
      </c>
      <c r="H219" s="208">
        <v>12</v>
      </c>
      <c r="I219" s="209"/>
      <c r="J219" s="210">
        <f>ROUND(I219*H219,2)</f>
        <v>0</v>
      </c>
      <c r="K219" s="211"/>
      <c r="L219" s="43"/>
      <c r="M219" s="212" t="s">
        <v>19</v>
      </c>
      <c r="N219" s="213" t="s">
        <v>40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129</v>
      </c>
      <c r="AT219" s="216" t="s">
        <v>125</v>
      </c>
      <c r="AU219" s="216" t="s">
        <v>79</v>
      </c>
      <c r="AY219" s="16" t="s">
        <v>122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77</v>
      </c>
      <c r="BK219" s="217">
        <f>ROUND(I219*H219,2)</f>
        <v>0</v>
      </c>
      <c r="BL219" s="16" t="s">
        <v>129</v>
      </c>
      <c r="BM219" s="216" t="s">
        <v>1061</v>
      </c>
    </row>
    <row r="220" s="2" customFormat="1">
      <c r="A220" s="37"/>
      <c r="B220" s="38"/>
      <c r="C220" s="39"/>
      <c r="D220" s="218" t="s">
        <v>131</v>
      </c>
      <c r="E220" s="39"/>
      <c r="F220" s="219" t="s">
        <v>551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131</v>
      </c>
      <c r="AU220" s="16" t="s">
        <v>79</v>
      </c>
    </row>
    <row r="221" s="2" customFormat="1" ht="16.5" customHeight="1">
      <c r="A221" s="37"/>
      <c r="B221" s="38"/>
      <c r="C221" s="223" t="s">
        <v>568</v>
      </c>
      <c r="D221" s="223" t="s">
        <v>138</v>
      </c>
      <c r="E221" s="224" t="s">
        <v>553</v>
      </c>
      <c r="F221" s="225" t="s">
        <v>554</v>
      </c>
      <c r="G221" s="226" t="s">
        <v>185</v>
      </c>
      <c r="H221" s="227">
        <v>13.800000000000001</v>
      </c>
      <c r="I221" s="228"/>
      <c r="J221" s="229">
        <f>ROUND(I221*H221,2)</f>
        <v>0</v>
      </c>
      <c r="K221" s="230"/>
      <c r="L221" s="231"/>
      <c r="M221" s="232" t="s">
        <v>19</v>
      </c>
      <c r="N221" s="233" t="s">
        <v>40</v>
      </c>
      <c r="O221" s="83"/>
      <c r="P221" s="214">
        <f>O221*H221</f>
        <v>0</v>
      </c>
      <c r="Q221" s="214">
        <v>0.0011000000000000001</v>
      </c>
      <c r="R221" s="214">
        <f>Q221*H221</f>
        <v>0.015180000000000003</v>
      </c>
      <c r="S221" s="214">
        <v>0</v>
      </c>
      <c r="T221" s="21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6" t="s">
        <v>142</v>
      </c>
      <c r="AT221" s="216" t="s">
        <v>138</v>
      </c>
      <c r="AU221" s="216" t="s">
        <v>79</v>
      </c>
      <c r="AY221" s="16" t="s">
        <v>122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6" t="s">
        <v>77</v>
      </c>
      <c r="BK221" s="217">
        <f>ROUND(I221*H221,2)</f>
        <v>0</v>
      </c>
      <c r="BL221" s="16" t="s">
        <v>129</v>
      </c>
      <c r="BM221" s="216" t="s">
        <v>1062</v>
      </c>
    </row>
    <row r="222" s="2" customFormat="1">
      <c r="A222" s="37"/>
      <c r="B222" s="38"/>
      <c r="C222" s="39"/>
      <c r="D222" s="234" t="s">
        <v>192</v>
      </c>
      <c r="E222" s="39"/>
      <c r="F222" s="235" t="s">
        <v>556</v>
      </c>
      <c r="G222" s="39"/>
      <c r="H222" s="39"/>
      <c r="I222" s="220"/>
      <c r="J222" s="39"/>
      <c r="K222" s="39"/>
      <c r="L222" s="43"/>
      <c r="M222" s="221"/>
      <c r="N222" s="222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192</v>
      </c>
      <c r="AU222" s="16" t="s">
        <v>79</v>
      </c>
    </row>
    <row r="223" s="13" customFormat="1">
      <c r="A223" s="13"/>
      <c r="B223" s="241"/>
      <c r="C223" s="242"/>
      <c r="D223" s="234" t="s">
        <v>338</v>
      </c>
      <c r="E223" s="242"/>
      <c r="F223" s="243" t="s">
        <v>536</v>
      </c>
      <c r="G223" s="242"/>
      <c r="H223" s="244">
        <v>13.800000000000001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338</v>
      </c>
      <c r="AU223" s="250" t="s">
        <v>79</v>
      </c>
      <c r="AV223" s="13" t="s">
        <v>79</v>
      </c>
      <c r="AW223" s="13" t="s">
        <v>4</v>
      </c>
      <c r="AX223" s="13" t="s">
        <v>77</v>
      </c>
      <c r="AY223" s="250" t="s">
        <v>122</v>
      </c>
    </row>
    <row r="224" s="2" customFormat="1" ht="21.75" customHeight="1">
      <c r="A224" s="37"/>
      <c r="B224" s="38"/>
      <c r="C224" s="204" t="s">
        <v>573</v>
      </c>
      <c r="D224" s="204" t="s">
        <v>125</v>
      </c>
      <c r="E224" s="205" t="s">
        <v>559</v>
      </c>
      <c r="F224" s="206" t="s">
        <v>560</v>
      </c>
      <c r="G224" s="207" t="s">
        <v>128</v>
      </c>
      <c r="H224" s="208">
        <v>30</v>
      </c>
      <c r="I224" s="209"/>
      <c r="J224" s="210">
        <f>ROUND(I224*H224,2)</f>
        <v>0</v>
      </c>
      <c r="K224" s="211"/>
      <c r="L224" s="43"/>
      <c r="M224" s="212" t="s">
        <v>19</v>
      </c>
      <c r="N224" s="213" t="s">
        <v>40</v>
      </c>
      <c r="O224" s="83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6" t="s">
        <v>129</v>
      </c>
      <c r="AT224" s="216" t="s">
        <v>125</v>
      </c>
      <c r="AU224" s="216" t="s">
        <v>79</v>
      </c>
      <c r="AY224" s="16" t="s">
        <v>122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6" t="s">
        <v>77</v>
      </c>
      <c r="BK224" s="217">
        <f>ROUND(I224*H224,2)</f>
        <v>0</v>
      </c>
      <c r="BL224" s="16" t="s">
        <v>129</v>
      </c>
      <c r="BM224" s="216" t="s">
        <v>1063</v>
      </c>
    </row>
    <row r="225" s="2" customFormat="1">
      <c r="A225" s="37"/>
      <c r="B225" s="38"/>
      <c r="C225" s="39"/>
      <c r="D225" s="218" t="s">
        <v>131</v>
      </c>
      <c r="E225" s="39"/>
      <c r="F225" s="219" t="s">
        <v>562</v>
      </c>
      <c r="G225" s="39"/>
      <c r="H225" s="39"/>
      <c r="I225" s="220"/>
      <c r="J225" s="39"/>
      <c r="K225" s="39"/>
      <c r="L225" s="43"/>
      <c r="M225" s="221"/>
      <c r="N225" s="222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131</v>
      </c>
      <c r="AU225" s="16" t="s">
        <v>79</v>
      </c>
    </row>
    <row r="226" s="2" customFormat="1" ht="21.75" customHeight="1">
      <c r="A226" s="37"/>
      <c r="B226" s="38"/>
      <c r="C226" s="204" t="s">
        <v>578</v>
      </c>
      <c r="D226" s="204" t="s">
        <v>125</v>
      </c>
      <c r="E226" s="205" t="s">
        <v>564</v>
      </c>
      <c r="F226" s="206" t="s">
        <v>565</v>
      </c>
      <c r="G226" s="207" t="s">
        <v>128</v>
      </c>
      <c r="H226" s="208">
        <v>30</v>
      </c>
      <c r="I226" s="209"/>
      <c r="J226" s="210">
        <f>ROUND(I226*H226,2)</f>
        <v>0</v>
      </c>
      <c r="K226" s="211"/>
      <c r="L226" s="43"/>
      <c r="M226" s="212" t="s">
        <v>19</v>
      </c>
      <c r="N226" s="213" t="s">
        <v>40</v>
      </c>
      <c r="O226" s="8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6" t="s">
        <v>129</v>
      </c>
      <c r="AT226" s="216" t="s">
        <v>125</v>
      </c>
      <c r="AU226" s="216" t="s">
        <v>79</v>
      </c>
      <c r="AY226" s="16" t="s">
        <v>122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6" t="s">
        <v>77</v>
      </c>
      <c r="BK226" s="217">
        <f>ROUND(I226*H226,2)</f>
        <v>0</v>
      </c>
      <c r="BL226" s="16" t="s">
        <v>129</v>
      </c>
      <c r="BM226" s="216" t="s">
        <v>1064</v>
      </c>
    </row>
    <row r="227" s="2" customFormat="1">
      <c r="A227" s="37"/>
      <c r="B227" s="38"/>
      <c r="C227" s="39"/>
      <c r="D227" s="218" t="s">
        <v>131</v>
      </c>
      <c r="E227" s="39"/>
      <c r="F227" s="219" t="s">
        <v>567</v>
      </c>
      <c r="G227" s="39"/>
      <c r="H227" s="39"/>
      <c r="I227" s="220"/>
      <c r="J227" s="39"/>
      <c r="K227" s="39"/>
      <c r="L227" s="43"/>
      <c r="M227" s="221"/>
      <c r="N227" s="222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131</v>
      </c>
      <c r="AU227" s="16" t="s">
        <v>79</v>
      </c>
    </row>
    <row r="228" s="2" customFormat="1" ht="21.75" customHeight="1">
      <c r="A228" s="37"/>
      <c r="B228" s="38"/>
      <c r="C228" s="204" t="s">
        <v>583</v>
      </c>
      <c r="D228" s="204" t="s">
        <v>125</v>
      </c>
      <c r="E228" s="205" t="s">
        <v>569</v>
      </c>
      <c r="F228" s="206" t="s">
        <v>570</v>
      </c>
      <c r="G228" s="207" t="s">
        <v>128</v>
      </c>
      <c r="H228" s="208">
        <v>8</v>
      </c>
      <c r="I228" s="209"/>
      <c r="J228" s="210">
        <f>ROUND(I228*H228,2)</f>
        <v>0</v>
      </c>
      <c r="K228" s="211"/>
      <c r="L228" s="43"/>
      <c r="M228" s="212" t="s">
        <v>19</v>
      </c>
      <c r="N228" s="213" t="s">
        <v>40</v>
      </c>
      <c r="O228" s="83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6" t="s">
        <v>129</v>
      </c>
      <c r="AT228" s="216" t="s">
        <v>125</v>
      </c>
      <c r="AU228" s="216" t="s">
        <v>79</v>
      </c>
      <c r="AY228" s="16" t="s">
        <v>122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6" t="s">
        <v>77</v>
      </c>
      <c r="BK228" s="217">
        <f>ROUND(I228*H228,2)</f>
        <v>0</v>
      </c>
      <c r="BL228" s="16" t="s">
        <v>129</v>
      </c>
      <c r="BM228" s="216" t="s">
        <v>1065</v>
      </c>
    </row>
    <row r="229" s="2" customFormat="1">
      <c r="A229" s="37"/>
      <c r="B229" s="38"/>
      <c r="C229" s="39"/>
      <c r="D229" s="218" t="s">
        <v>131</v>
      </c>
      <c r="E229" s="39"/>
      <c r="F229" s="219" t="s">
        <v>572</v>
      </c>
      <c r="G229" s="39"/>
      <c r="H229" s="39"/>
      <c r="I229" s="220"/>
      <c r="J229" s="39"/>
      <c r="K229" s="39"/>
      <c r="L229" s="43"/>
      <c r="M229" s="221"/>
      <c r="N229" s="222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131</v>
      </c>
      <c r="AU229" s="16" t="s">
        <v>79</v>
      </c>
    </row>
    <row r="230" s="2" customFormat="1" ht="21.75" customHeight="1">
      <c r="A230" s="37"/>
      <c r="B230" s="38"/>
      <c r="C230" s="204" t="s">
        <v>588</v>
      </c>
      <c r="D230" s="204" t="s">
        <v>125</v>
      </c>
      <c r="E230" s="205" t="s">
        <v>574</v>
      </c>
      <c r="F230" s="206" t="s">
        <v>575</v>
      </c>
      <c r="G230" s="207" t="s">
        <v>128</v>
      </c>
      <c r="H230" s="208">
        <v>10</v>
      </c>
      <c r="I230" s="209"/>
      <c r="J230" s="210">
        <f>ROUND(I230*H230,2)</f>
        <v>0</v>
      </c>
      <c r="K230" s="211"/>
      <c r="L230" s="43"/>
      <c r="M230" s="212" t="s">
        <v>19</v>
      </c>
      <c r="N230" s="213" t="s">
        <v>40</v>
      </c>
      <c r="O230" s="83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6" t="s">
        <v>129</v>
      </c>
      <c r="AT230" s="216" t="s">
        <v>125</v>
      </c>
      <c r="AU230" s="216" t="s">
        <v>79</v>
      </c>
      <c r="AY230" s="16" t="s">
        <v>122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6" t="s">
        <v>77</v>
      </c>
      <c r="BK230" s="217">
        <f>ROUND(I230*H230,2)</f>
        <v>0</v>
      </c>
      <c r="BL230" s="16" t="s">
        <v>129</v>
      </c>
      <c r="BM230" s="216" t="s">
        <v>1066</v>
      </c>
    </row>
    <row r="231" s="2" customFormat="1">
      <c r="A231" s="37"/>
      <c r="B231" s="38"/>
      <c r="C231" s="39"/>
      <c r="D231" s="218" t="s">
        <v>131</v>
      </c>
      <c r="E231" s="39"/>
      <c r="F231" s="219" t="s">
        <v>577</v>
      </c>
      <c r="G231" s="39"/>
      <c r="H231" s="39"/>
      <c r="I231" s="220"/>
      <c r="J231" s="39"/>
      <c r="K231" s="39"/>
      <c r="L231" s="43"/>
      <c r="M231" s="221"/>
      <c r="N231" s="222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131</v>
      </c>
      <c r="AU231" s="16" t="s">
        <v>79</v>
      </c>
    </row>
    <row r="232" s="2" customFormat="1" ht="21.75" customHeight="1">
      <c r="A232" s="37"/>
      <c r="B232" s="38"/>
      <c r="C232" s="204" t="s">
        <v>593</v>
      </c>
      <c r="D232" s="204" t="s">
        <v>125</v>
      </c>
      <c r="E232" s="205" t="s">
        <v>579</v>
      </c>
      <c r="F232" s="206" t="s">
        <v>580</v>
      </c>
      <c r="G232" s="207" t="s">
        <v>128</v>
      </c>
      <c r="H232" s="208">
        <v>1</v>
      </c>
      <c r="I232" s="209"/>
      <c r="J232" s="210">
        <f>ROUND(I232*H232,2)</f>
        <v>0</v>
      </c>
      <c r="K232" s="211"/>
      <c r="L232" s="43"/>
      <c r="M232" s="212" t="s">
        <v>19</v>
      </c>
      <c r="N232" s="213" t="s">
        <v>40</v>
      </c>
      <c r="O232" s="83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6" t="s">
        <v>129</v>
      </c>
      <c r="AT232" s="216" t="s">
        <v>125</v>
      </c>
      <c r="AU232" s="216" t="s">
        <v>79</v>
      </c>
      <c r="AY232" s="16" t="s">
        <v>122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6" t="s">
        <v>77</v>
      </c>
      <c r="BK232" s="217">
        <f>ROUND(I232*H232,2)</f>
        <v>0</v>
      </c>
      <c r="BL232" s="16" t="s">
        <v>129</v>
      </c>
      <c r="BM232" s="216" t="s">
        <v>1067</v>
      </c>
    </row>
    <row r="233" s="2" customFormat="1">
      <c r="A233" s="37"/>
      <c r="B233" s="38"/>
      <c r="C233" s="39"/>
      <c r="D233" s="218" t="s">
        <v>131</v>
      </c>
      <c r="E233" s="39"/>
      <c r="F233" s="219" t="s">
        <v>582</v>
      </c>
      <c r="G233" s="39"/>
      <c r="H233" s="39"/>
      <c r="I233" s="220"/>
      <c r="J233" s="39"/>
      <c r="K233" s="39"/>
      <c r="L233" s="43"/>
      <c r="M233" s="221"/>
      <c r="N233" s="222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131</v>
      </c>
      <c r="AU233" s="16" t="s">
        <v>79</v>
      </c>
    </row>
    <row r="234" s="2" customFormat="1" ht="24.9" customHeight="1">
      <c r="A234" s="37"/>
      <c r="B234" s="38"/>
      <c r="C234" s="223" t="s">
        <v>597</v>
      </c>
      <c r="D234" s="223" t="s">
        <v>138</v>
      </c>
      <c r="E234" s="224" t="s">
        <v>1068</v>
      </c>
      <c r="F234" s="225" t="s">
        <v>1069</v>
      </c>
      <c r="G234" s="226" t="s">
        <v>128</v>
      </c>
      <c r="H234" s="227">
        <v>1</v>
      </c>
      <c r="I234" s="228"/>
      <c r="J234" s="229">
        <f>ROUND(I234*H234,2)</f>
        <v>0</v>
      </c>
      <c r="K234" s="230"/>
      <c r="L234" s="231"/>
      <c r="M234" s="232" t="s">
        <v>19</v>
      </c>
      <c r="N234" s="233" t="s">
        <v>40</v>
      </c>
      <c r="O234" s="83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6" t="s">
        <v>142</v>
      </c>
      <c r="AT234" s="216" t="s">
        <v>138</v>
      </c>
      <c r="AU234" s="216" t="s">
        <v>79</v>
      </c>
      <c r="AY234" s="16" t="s">
        <v>122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6" t="s">
        <v>77</v>
      </c>
      <c r="BK234" s="217">
        <f>ROUND(I234*H234,2)</f>
        <v>0</v>
      </c>
      <c r="BL234" s="16" t="s">
        <v>129</v>
      </c>
      <c r="BM234" s="216" t="s">
        <v>1070</v>
      </c>
    </row>
    <row r="235" s="2" customFormat="1">
      <c r="A235" s="37"/>
      <c r="B235" s="38"/>
      <c r="C235" s="39"/>
      <c r="D235" s="234" t="s">
        <v>192</v>
      </c>
      <c r="E235" s="39"/>
      <c r="F235" s="235" t="s">
        <v>1071</v>
      </c>
      <c r="G235" s="39"/>
      <c r="H235" s="39"/>
      <c r="I235" s="220"/>
      <c r="J235" s="39"/>
      <c r="K235" s="39"/>
      <c r="L235" s="43"/>
      <c r="M235" s="221"/>
      <c r="N235" s="22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192</v>
      </c>
      <c r="AU235" s="16" t="s">
        <v>79</v>
      </c>
    </row>
    <row r="236" s="2" customFormat="1" ht="21.75" customHeight="1">
      <c r="A236" s="37"/>
      <c r="B236" s="38"/>
      <c r="C236" s="204" t="s">
        <v>599</v>
      </c>
      <c r="D236" s="204" t="s">
        <v>125</v>
      </c>
      <c r="E236" s="205" t="s">
        <v>589</v>
      </c>
      <c r="F236" s="206" t="s">
        <v>590</v>
      </c>
      <c r="G236" s="207" t="s">
        <v>128</v>
      </c>
      <c r="H236" s="208">
        <v>1</v>
      </c>
      <c r="I236" s="209"/>
      <c r="J236" s="210">
        <f>ROUND(I236*H236,2)</f>
        <v>0</v>
      </c>
      <c r="K236" s="211"/>
      <c r="L236" s="43"/>
      <c r="M236" s="212" t="s">
        <v>19</v>
      </c>
      <c r="N236" s="213" t="s">
        <v>40</v>
      </c>
      <c r="O236" s="83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6" t="s">
        <v>129</v>
      </c>
      <c r="AT236" s="216" t="s">
        <v>125</v>
      </c>
      <c r="AU236" s="216" t="s">
        <v>79</v>
      </c>
      <c r="AY236" s="16" t="s">
        <v>122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6" t="s">
        <v>77</v>
      </c>
      <c r="BK236" s="217">
        <f>ROUND(I236*H236,2)</f>
        <v>0</v>
      </c>
      <c r="BL236" s="16" t="s">
        <v>129</v>
      </c>
      <c r="BM236" s="216" t="s">
        <v>1072</v>
      </c>
    </row>
    <row r="237" s="2" customFormat="1">
      <c r="A237" s="37"/>
      <c r="B237" s="38"/>
      <c r="C237" s="39"/>
      <c r="D237" s="218" t="s">
        <v>131</v>
      </c>
      <c r="E237" s="39"/>
      <c r="F237" s="219" t="s">
        <v>592</v>
      </c>
      <c r="G237" s="39"/>
      <c r="H237" s="39"/>
      <c r="I237" s="220"/>
      <c r="J237" s="39"/>
      <c r="K237" s="39"/>
      <c r="L237" s="43"/>
      <c r="M237" s="221"/>
      <c r="N237" s="222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131</v>
      </c>
      <c r="AU237" s="16" t="s">
        <v>79</v>
      </c>
    </row>
    <row r="238" s="2" customFormat="1" ht="16.5" customHeight="1">
      <c r="A238" s="37"/>
      <c r="B238" s="38"/>
      <c r="C238" s="223" t="s">
        <v>604</v>
      </c>
      <c r="D238" s="223" t="s">
        <v>138</v>
      </c>
      <c r="E238" s="224" t="s">
        <v>594</v>
      </c>
      <c r="F238" s="225" t="s">
        <v>595</v>
      </c>
      <c r="G238" s="226" t="s">
        <v>128</v>
      </c>
      <c r="H238" s="227">
        <v>1</v>
      </c>
      <c r="I238" s="228"/>
      <c r="J238" s="229">
        <f>ROUND(I238*H238,2)</f>
        <v>0</v>
      </c>
      <c r="K238" s="230"/>
      <c r="L238" s="231"/>
      <c r="M238" s="232" t="s">
        <v>19</v>
      </c>
      <c r="N238" s="233" t="s">
        <v>40</v>
      </c>
      <c r="O238" s="83"/>
      <c r="P238" s="214">
        <f>O238*H238</f>
        <v>0</v>
      </c>
      <c r="Q238" s="214">
        <v>0.00010000000000000001</v>
      </c>
      <c r="R238" s="214">
        <f>Q238*H238</f>
        <v>0.00010000000000000001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142</v>
      </c>
      <c r="AT238" s="216" t="s">
        <v>138</v>
      </c>
      <c r="AU238" s="216" t="s">
        <v>79</v>
      </c>
      <c r="AY238" s="16" t="s">
        <v>122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77</v>
      </c>
      <c r="BK238" s="217">
        <f>ROUND(I238*H238,2)</f>
        <v>0</v>
      </c>
      <c r="BL238" s="16" t="s">
        <v>129</v>
      </c>
      <c r="BM238" s="216" t="s">
        <v>1073</v>
      </c>
    </row>
    <row r="239" s="2" customFormat="1" ht="24.15" customHeight="1">
      <c r="A239" s="37"/>
      <c r="B239" s="38"/>
      <c r="C239" s="204" t="s">
        <v>609</v>
      </c>
      <c r="D239" s="204" t="s">
        <v>125</v>
      </c>
      <c r="E239" s="205" t="s">
        <v>183</v>
      </c>
      <c r="F239" s="206" t="s">
        <v>184</v>
      </c>
      <c r="G239" s="207" t="s">
        <v>185</v>
      </c>
      <c r="H239" s="208">
        <v>300</v>
      </c>
      <c r="I239" s="209"/>
      <c r="J239" s="210">
        <f>ROUND(I239*H239,2)</f>
        <v>0</v>
      </c>
      <c r="K239" s="211"/>
      <c r="L239" s="43"/>
      <c r="M239" s="212" t="s">
        <v>19</v>
      </c>
      <c r="N239" s="213" t="s">
        <v>40</v>
      </c>
      <c r="O239" s="83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6" t="s">
        <v>129</v>
      </c>
      <c r="AT239" s="216" t="s">
        <v>125</v>
      </c>
      <c r="AU239" s="216" t="s">
        <v>79</v>
      </c>
      <c r="AY239" s="16" t="s">
        <v>122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6" t="s">
        <v>77</v>
      </c>
      <c r="BK239" s="217">
        <f>ROUND(I239*H239,2)</f>
        <v>0</v>
      </c>
      <c r="BL239" s="16" t="s">
        <v>129</v>
      </c>
      <c r="BM239" s="216" t="s">
        <v>1074</v>
      </c>
    </row>
    <row r="240" s="2" customFormat="1">
      <c r="A240" s="37"/>
      <c r="B240" s="38"/>
      <c r="C240" s="39"/>
      <c r="D240" s="218" t="s">
        <v>131</v>
      </c>
      <c r="E240" s="39"/>
      <c r="F240" s="219" t="s">
        <v>187</v>
      </c>
      <c r="G240" s="39"/>
      <c r="H240" s="39"/>
      <c r="I240" s="220"/>
      <c r="J240" s="39"/>
      <c r="K240" s="39"/>
      <c r="L240" s="43"/>
      <c r="M240" s="221"/>
      <c r="N240" s="222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131</v>
      </c>
      <c r="AU240" s="16" t="s">
        <v>79</v>
      </c>
    </row>
    <row r="241" s="2" customFormat="1" ht="16.5" customHeight="1">
      <c r="A241" s="37"/>
      <c r="B241" s="38"/>
      <c r="C241" s="223" t="s">
        <v>614</v>
      </c>
      <c r="D241" s="223" t="s">
        <v>138</v>
      </c>
      <c r="E241" s="224" t="s">
        <v>600</v>
      </c>
      <c r="F241" s="225" t="s">
        <v>601</v>
      </c>
      <c r="G241" s="226" t="s">
        <v>185</v>
      </c>
      <c r="H241" s="227">
        <v>315</v>
      </c>
      <c r="I241" s="228"/>
      <c r="J241" s="229">
        <f>ROUND(I241*H241,2)</f>
        <v>0</v>
      </c>
      <c r="K241" s="230"/>
      <c r="L241" s="231"/>
      <c r="M241" s="232" t="s">
        <v>19</v>
      </c>
      <c r="N241" s="233" t="s">
        <v>40</v>
      </c>
      <c r="O241" s="83"/>
      <c r="P241" s="214">
        <f>O241*H241</f>
        <v>0</v>
      </c>
      <c r="Q241" s="214">
        <v>0.00010000000000000001</v>
      </c>
      <c r="R241" s="214">
        <f>Q241*H241</f>
        <v>0.0315</v>
      </c>
      <c r="S241" s="214">
        <v>0</v>
      </c>
      <c r="T241" s="21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16" t="s">
        <v>142</v>
      </c>
      <c r="AT241" s="216" t="s">
        <v>138</v>
      </c>
      <c r="AU241" s="216" t="s">
        <v>79</v>
      </c>
      <c r="AY241" s="16" t="s">
        <v>122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6" t="s">
        <v>77</v>
      </c>
      <c r="BK241" s="217">
        <f>ROUND(I241*H241,2)</f>
        <v>0</v>
      </c>
      <c r="BL241" s="16" t="s">
        <v>129</v>
      </c>
      <c r="BM241" s="216" t="s">
        <v>1075</v>
      </c>
    </row>
    <row r="242" s="13" customFormat="1">
      <c r="A242" s="13"/>
      <c r="B242" s="241"/>
      <c r="C242" s="242"/>
      <c r="D242" s="234" t="s">
        <v>338</v>
      </c>
      <c r="E242" s="242"/>
      <c r="F242" s="243" t="s">
        <v>603</v>
      </c>
      <c r="G242" s="242"/>
      <c r="H242" s="244">
        <v>315</v>
      </c>
      <c r="I242" s="245"/>
      <c r="J242" s="242"/>
      <c r="K242" s="242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338</v>
      </c>
      <c r="AU242" s="250" t="s">
        <v>79</v>
      </c>
      <c r="AV242" s="13" t="s">
        <v>79</v>
      </c>
      <c r="AW242" s="13" t="s">
        <v>4</v>
      </c>
      <c r="AX242" s="13" t="s">
        <v>77</v>
      </c>
      <c r="AY242" s="250" t="s">
        <v>122</v>
      </c>
    </row>
    <row r="243" s="2" customFormat="1" ht="21.75" customHeight="1">
      <c r="A243" s="37"/>
      <c r="B243" s="38"/>
      <c r="C243" s="204" t="s">
        <v>619</v>
      </c>
      <c r="D243" s="204" t="s">
        <v>125</v>
      </c>
      <c r="E243" s="205" t="s">
        <v>605</v>
      </c>
      <c r="F243" s="206" t="s">
        <v>606</v>
      </c>
      <c r="G243" s="207" t="s">
        <v>185</v>
      </c>
      <c r="H243" s="208">
        <v>10</v>
      </c>
      <c r="I243" s="209"/>
      <c r="J243" s="210">
        <f>ROUND(I243*H243,2)</f>
        <v>0</v>
      </c>
      <c r="K243" s="211"/>
      <c r="L243" s="43"/>
      <c r="M243" s="212" t="s">
        <v>19</v>
      </c>
      <c r="N243" s="213" t="s">
        <v>40</v>
      </c>
      <c r="O243" s="83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6" t="s">
        <v>129</v>
      </c>
      <c r="AT243" s="216" t="s">
        <v>125</v>
      </c>
      <c r="AU243" s="216" t="s">
        <v>79</v>
      </c>
      <c r="AY243" s="16" t="s">
        <v>122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6" t="s">
        <v>77</v>
      </c>
      <c r="BK243" s="217">
        <f>ROUND(I243*H243,2)</f>
        <v>0</v>
      </c>
      <c r="BL243" s="16" t="s">
        <v>129</v>
      </c>
      <c r="BM243" s="216" t="s">
        <v>1076</v>
      </c>
    </row>
    <row r="244" s="2" customFormat="1">
      <c r="A244" s="37"/>
      <c r="B244" s="38"/>
      <c r="C244" s="39"/>
      <c r="D244" s="218" t="s">
        <v>131</v>
      </c>
      <c r="E244" s="39"/>
      <c r="F244" s="219" t="s">
        <v>608</v>
      </c>
      <c r="G244" s="39"/>
      <c r="H244" s="39"/>
      <c r="I244" s="220"/>
      <c r="J244" s="39"/>
      <c r="K244" s="39"/>
      <c r="L244" s="43"/>
      <c r="M244" s="221"/>
      <c r="N244" s="222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131</v>
      </c>
      <c r="AU244" s="16" t="s">
        <v>79</v>
      </c>
    </row>
    <row r="245" s="2" customFormat="1" ht="16.5" customHeight="1">
      <c r="A245" s="37"/>
      <c r="B245" s="38"/>
      <c r="C245" s="223" t="s">
        <v>624</v>
      </c>
      <c r="D245" s="223" t="s">
        <v>138</v>
      </c>
      <c r="E245" s="224" t="s">
        <v>610</v>
      </c>
      <c r="F245" s="225" t="s">
        <v>611</v>
      </c>
      <c r="G245" s="226" t="s">
        <v>185</v>
      </c>
      <c r="H245" s="227">
        <v>10</v>
      </c>
      <c r="I245" s="228"/>
      <c r="J245" s="229">
        <f>ROUND(I245*H245,2)</f>
        <v>0</v>
      </c>
      <c r="K245" s="230"/>
      <c r="L245" s="231"/>
      <c r="M245" s="232" t="s">
        <v>19</v>
      </c>
      <c r="N245" s="233" t="s">
        <v>40</v>
      </c>
      <c r="O245" s="83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6" t="s">
        <v>142</v>
      </c>
      <c r="AT245" s="216" t="s">
        <v>138</v>
      </c>
      <c r="AU245" s="216" t="s">
        <v>79</v>
      </c>
      <c r="AY245" s="16" t="s">
        <v>122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6" t="s">
        <v>77</v>
      </c>
      <c r="BK245" s="217">
        <f>ROUND(I245*H245,2)</f>
        <v>0</v>
      </c>
      <c r="BL245" s="16" t="s">
        <v>129</v>
      </c>
      <c r="BM245" s="216" t="s">
        <v>1077</v>
      </c>
    </row>
    <row r="246" s="2" customFormat="1">
      <c r="A246" s="37"/>
      <c r="B246" s="38"/>
      <c r="C246" s="39"/>
      <c r="D246" s="234" t="s">
        <v>192</v>
      </c>
      <c r="E246" s="39"/>
      <c r="F246" s="235" t="s">
        <v>613</v>
      </c>
      <c r="G246" s="39"/>
      <c r="H246" s="39"/>
      <c r="I246" s="220"/>
      <c r="J246" s="39"/>
      <c r="K246" s="39"/>
      <c r="L246" s="43"/>
      <c r="M246" s="221"/>
      <c r="N246" s="222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192</v>
      </c>
      <c r="AU246" s="16" t="s">
        <v>79</v>
      </c>
    </row>
    <row r="247" s="2" customFormat="1" ht="16.5" customHeight="1">
      <c r="A247" s="37"/>
      <c r="B247" s="38"/>
      <c r="C247" s="223" t="s">
        <v>626</v>
      </c>
      <c r="D247" s="223" t="s">
        <v>138</v>
      </c>
      <c r="E247" s="224" t="s">
        <v>615</v>
      </c>
      <c r="F247" s="225" t="s">
        <v>616</v>
      </c>
      <c r="G247" s="226" t="s">
        <v>128</v>
      </c>
      <c r="H247" s="227">
        <v>10</v>
      </c>
      <c r="I247" s="228"/>
      <c r="J247" s="229">
        <f>ROUND(I247*H247,2)</f>
        <v>0</v>
      </c>
      <c r="K247" s="230"/>
      <c r="L247" s="231"/>
      <c r="M247" s="232" t="s">
        <v>19</v>
      </c>
      <c r="N247" s="233" t="s">
        <v>40</v>
      </c>
      <c r="O247" s="8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6" t="s">
        <v>142</v>
      </c>
      <c r="AT247" s="216" t="s">
        <v>138</v>
      </c>
      <c r="AU247" s="216" t="s">
        <v>79</v>
      </c>
      <c r="AY247" s="16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6" t="s">
        <v>77</v>
      </c>
      <c r="BK247" s="217">
        <f>ROUND(I247*H247,2)</f>
        <v>0</v>
      </c>
      <c r="BL247" s="16" t="s">
        <v>129</v>
      </c>
      <c r="BM247" s="216" t="s">
        <v>1078</v>
      </c>
    </row>
    <row r="248" s="2" customFormat="1">
      <c r="A248" s="37"/>
      <c r="B248" s="38"/>
      <c r="C248" s="39"/>
      <c r="D248" s="234" t="s">
        <v>192</v>
      </c>
      <c r="E248" s="39"/>
      <c r="F248" s="235" t="s">
        <v>618</v>
      </c>
      <c r="G248" s="39"/>
      <c r="H248" s="39"/>
      <c r="I248" s="220"/>
      <c r="J248" s="39"/>
      <c r="K248" s="39"/>
      <c r="L248" s="43"/>
      <c r="M248" s="221"/>
      <c r="N248" s="222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192</v>
      </c>
      <c r="AU248" s="16" t="s">
        <v>79</v>
      </c>
    </row>
    <row r="249" s="2" customFormat="1" ht="16.5" customHeight="1">
      <c r="A249" s="37"/>
      <c r="B249" s="38"/>
      <c r="C249" s="223" t="s">
        <v>632</v>
      </c>
      <c r="D249" s="223" t="s">
        <v>138</v>
      </c>
      <c r="E249" s="224" t="s">
        <v>620</v>
      </c>
      <c r="F249" s="225" t="s">
        <v>621</v>
      </c>
      <c r="G249" s="226" t="s">
        <v>128</v>
      </c>
      <c r="H249" s="227">
        <v>10</v>
      </c>
      <c r="I249" s="228"/>
      <c r="J249" s="229">
        <f>ROUND(I249*H249,2)</f>
        <v>0</v>
      </c>
      <c r="K249" s="230"/>
      <c r="L249" s="231"/>
      <c r="M249" s="232" t="s">
        <v>19</v>
      </c>
      <c r="N249" s="233" t="s">
        <v>40</v>
      </c>
      <c r="O249" s="83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6" t="s">
        <v>142</v>
      </c>
      <c r="AT249" s="216" t="s">
        <v>138</v>
      </c>
      <c r="AU249" s="216" t="s">
        <v>79</v>
      </c>
      <c r="AY249" s="16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6" t="s">
        <v>77</v>
      </c>
      <c r="BK249" s="217">
        <f>ROUND(I249*H249,2)</f>
        <v>0</v>
      </c>
      <c r="BL249" s="16" t="s">
        <v>129</v>
      </c>
      <c r="BM249" s="216" t="s">
        <v>1079</v>
      </c>
    </row>
    <row r="250" s="2" customFormat="1">
      <c r="A250" s="37"/>
      <c r="B250" s="38"/>
      <c r="C250" s="39"/>
      <c r="D250" s="234" t="s">
        <v>192</v>
      </c>
      <c r="E250" s="39"/>
      <c r="F250" s="235" t="s">
        <v>623</v>
      </c>
      <c r="G250" s="39"/>
      <c r="H250" s="39"/>
      <c r="I250" s="220"/>
      <c r="J250" s="39"/>
      <c r="K250" s="39"/>
      <c r="L250" s="43"/>
      <c r="M250" s="221"/>
      <c r="N250" s="222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192</v>
      </c>
      <c r="AU250" s="16" t="s">
        <v>79</v>
      </c>
    </row>
    <row r="251" s="2" customFormat="1" ht="16.5" customHeight="1">
      <c r="A251" s="37"/>
      <c r="B251" s="38"/>
      <c r="C251" s="223" t="s">
        <v>636</v>
      </c>
      <c r="D251" s="223" t="s">
        <v>138</v>
      </c>
      <c r="E251" s="224" t="s">
        <v>426</v>
      </c>
      <c r="F251" s="225" t="s">
        <v>427</v>
      </c>
      <c r="G251" s="226" t="s">
        <v>128</v>
      </c>
      <c r="H251" s="227">
        <v>10</v>
      </c>
      <c r="I251" s="228"/>
      <c r="J251" s="229">
        <f>ROUND(I251*H251,2)</f>
        <v>0</v>
      </c>
      <c r="K251" s="230"/>
      <c r="L251" s="231"/>
      <c r="M251" s="232" t="s">
        <v>19</v>
      </c>
      <c r="N251" s="233" t="s">
        <v>40</v>
      </c>
      <c r="O251" s="83"/>
      <c r="P251" s="214">
        <f>O251*H251</f>
        <v>0</v>
      </c>
      <c r="Q251" s="214">
        <v>0.00012999999999999999</v>
      </c>
      <c r="R251" s="214">
        <f>Q251*H251</f>
        <v>0.0012999999999999999</v>
      </c>
      <c r="S251" s="214">
        <v>0</v>
      </c>
      <c r="T251" s="21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6" t="s">
        <v>142</v>
      </c>
      <c r="AT251" s="216" t="s">
        <v>138</v>
      </c>
      <c r="AU251" s="216" t="s">
        <v>79</v>
      </c>
      <c r="AY251" s="16" t="s">
        <v>122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6" t="s">
        <v>77</v>
      </c>
      <c r="BK251" s="217">
        <f>ROUND(I251*H251,2)</f>
        <v>0</v>
      </c>
      <c r="BL251" s="16" t="s">
        <v>129</v>
      </c>
      <c r="BM251" s="216" t="s">
        <v>1080</v>
      </c>
    </row>
    <row r="252" s="2" customFormat="1" ht="24.15" customHeight="1">
      <c r="A252" s="37"/>
      <c r="B252" s="38"/>
      <c r="C252" s="204" t="s">
        <v>640</v>
      </c>
      <c r="D252" s="204" t="s">
        <v>125</v>
      </c>
      <c r="E252" s="205" t="s">
        <v>627</v>
      </c>
      <c r="F252" s="206" t="s">
        <v>628</v>
      </c>
      <c r="G252" s="207" t="s">
        <v>629</v>
      </c>
      <c r="H252" s="208">
        <v>0</v>
      </c>
      <c r="I252" s="209"/>
      <c r="J252" s="210">
        <f>ROUND(I252*H252,2)</f>
        <v>0</v>
      </c>
      <c r="K252" s="211"/>
      <c r="L252" s="43"/>
      <c r="M252" s="212" t="s">
        <v>19</v>
      </c>
      <c r="N252" s="213" t="s">
        <v>40</v>
      </c>
      <c r="O252" s="83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6" t="s">
        <v>129</v>
      </c>
      <c r="AT252" s="216" t="s">
        <v>125</v>
      </c>
      <c r="AU252" s="216" t="s">
        <v>79</v>
      </c>
      <c r="AY252" s="16" t="s">
        <v>122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6" t="s">
        <v>77</v>
      </c>
      <c r="BK252" s="217">
        <f>ROUND(I252*H252,2)</f>
        <v>0</v>
      </c>
      <c r="BL252" s="16" t="s">
        <v>129</v>
      </c>
      <c r="BM252" s="216" t="s">
        <v>1081</v>
      </c>
    </row>
    <row r="253" s="2" customFormat="1">
      <c r="A253" s="37"/>
      <c r="B253" s="38"/>
      <c r="C253" s="39"/>
      <c r="D253" s="218" t="s">
        <v>131</v>
      </c>
      <c r="E253" s="39"/>
      <c r="F253" s="219" t="s">
        <v>631</v>
      </c>
      <c r="G253" s="39"/>
      <c r="H253" s="39"/>
      <c r="I253" s="220"/>
      <c r="J253" s="39"/>
      <c r="K253" s="39"/>
      <c r="L253" s="43"/>
      <c r="M253" s="221"/>
      <c r="N253" s="222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131</v>
      </c>
      <c r="AU253" s="16" t="s">
        <v>79</v>
      </c>
    </row>
    <row r="254" s="2" customFormat="1" ht="16.5" customHeight="1">
      <c r="A254" s="37"/>
      <c r="B254" s="38"/>
      <c r="C254" s="223" t="s">
        <v>645</v>
      </c>
      <c r="D254" s="223" t="s">
        <v>138</v>
      </c>
      <c r="E254" s="224" t="s">
        <v>633</v>
      </c>
      <c r="F254" s="225" t="s">
        <v>634</v>
      </c>
      <c r="G254" s="226" t="s">
        <v>128</v>
      </c>
      <c r="H254" s="227">
        <v>0</v>
      </c>
      <c r="I254" s="228"/>
      <c r="J254" s="229">
        <f>ROUND(I254*H254,2)</f>
        <v>0</v>
      </c>
      <c r="K254" s="230"/>
      <c r="L254" s="231"/>
      <c r="M254" s="232" t="s">
        <v>19</v>
      </c>
      <c r="N254" s="233" t="s">
        <v>40</v>
      </c>
      <c r="O254" s="83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6" t="s">
        <v>142</v>
      </c>
      <c r="AT254" s="216" t="s">
        <v>138</v>
      </c>
      <c r="AU254" s="216" t="s">
        <v>79</v>
      </c>
      <c r="AY254" s="16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6" t="s">
        <v>77</v>
      </c>
      <c r="BK254" s="217">
        <f>ROUND(I254*H254,2)</f>
        <v>0</v>
      </c>
      <c r="BL254" s="16" t="s">
        <v>129</v>
      </c>
      <c r="BM254" s="216" t="s">
        <v>1082</v>
      </c>
    </row>
    <row r="255" s="2" customFormat="1" ht="16.5" customHeight="1">
      <c r="A255" s="37"/>
      <c r="B255" s="38"/>
      <c r="C255" s="223" t="s">
        <v>649</v>
      </c>
      <c r="D255" s="223" t="s">
        <v>138</v>
      </c>
      <c r="E255" s="224" t="s">
        <v>637</v>
      </c>
      <c r="F255" s="225" t="s">
        <v>638</v>
      </c>
      <c r="G255" s="226" t="s">
        <v>346</v>
      </c>
      <c r="H255" s="227">
        <v>1</v>
      </c>
      <c r="I255" s="228"/>
      <c r="J255" s="229">
        <f>ROUND(I255*H255,2)</f>
        <v>0</v>
      </c>
      <c r="K255" s="230"/>
      <c r="L255" s="231"/>
      <c r="M255" s="232" t="s">
        <v>19</v>
      </c>
      <c r="N255" s="233" t="s">
        <v>40</v>
      </c>
      <c r="O255" s="83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6" t="s">
        <v>142</v>
      </c>
      <c r="AT255" s="216" t="s">
        <v>138</v>
      </c>
      <c r="AU255" s="216" t="s">
        <v>79</v>
      </c>
      <c r="AY255" s="16" t="s">
        <v>122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6" t="s">
        <v>77</v>
      </c>
      <c r="BK255" s="217">
        <f>ROUND(I255*H255,2)</f>
        <v>0</v>
      </c>
      <c r="BL255" s="16" t="s">
        <v>129</v>
      </c>
      <c r="BM255" s="216" t="s">
        <v>1083</v>
      </c>
    </row>
    <row r="256" s="2" customFormat="1" ht="16.5" customHeight="1">
      <c r="A256" s="37"/>
      <c r="B256" s="38"/>
      <c r="C256" s="204" t="s">
        <v>654</v>
      </c>
      <c r="D256" s="204" t="s">
        <v>125</v>
      </c>
      <c r="E256" s="205" t="s">
        <v>641</v>
      </c>
      <c r="F256" s="206" t="s">
        <v>642</v>
      </c>
      <c r="G256" s="207" t="s">
        <v>128</v>
      </c>
      <c r="H256" s="208">
        <v>1</v>
      </c>
      <c r="I256" s="209"/>
      <c r="J256" s="210">
        <f>ROUND(I256*H256,2)</f>
        <v>0</v>
      </c>
      <c r="K256" s="211"/>
      <c r="L256" s="43"/>
      <c r="M256" s="212" t="s">
        <v>19</v>
      </c>
      <c r="N256" s="213" t="s">
        <v>40</v>
      </c>
      <c r="O256" s="83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6" t="s">
        <v>129</v>
      </c>
      <c r="AT256" s="216" t="s">
        <v>125</v>
      </c>
      <c r="AU256" s="216" t="s">
        <v>79</v>
      </c>
      <c r="AY256" s="16" t="s">
        <v>122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6" t="s">
        <v>77</v>
      </c>
      <c r="BK256" s="217">
        <f>ROUND(I256*H256,2)</f>
        <v>0</v>
      </c>
      <c r="BL256" s="16" t="s">
        <v>129</v>
      </c>
      <c r="BM256" s="216" t="s">
        <v>1084</v>
      </c>
    </row>
    <row r="257" s="2" customFormat="1">
      <c r="A257" s="37"/>
      <c r="B257" s="38"/>
      <c r="C257" s="39"/>
      <c r="D257" s="218" t="s">
        <v>131</v>
      </c>
      <c r="E257" s="39"/>
      <c r="F257" s="219" t="s">
        <v>644</v>
      </c>
      <c r="G257" s="39"/>
      <c r="H257" s="39"/>
      <c r="I257" s="220"/>
      <c r="J257" s="39"/>
      <c r="K257" s="39"/>
      <c r="L257" s="43"/>
      <c r="M257" s="221"/>
      <c r="N257" s="222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131</v>
      </c>
      <c r="AU257" s="16" t="s">
        <v>79</v>
      </c>
    </row>
    <row r="258" s="2" customFormat="1" ht="16.5" customHeight="1">
      <c r="A258" s="37"/>
      <c r="B258" s="38"/>
      <c r="C258" s="223" t="s">
        <v>658</v>
      </c>
      <c r="D258" s="223" t="s">
        <v>138</v>
      </c>
      <c r="E258" s="224" t="s">
        <v>646</v>
      </c>
      <c r="F258" s="225" t="s">
        <v>647</v>
      </c>
      <c r="G258" s="226" t="s">
        <v>128</v>
      </c>
      <c r="H258" s="227">
        <v>1</v>
      </c>
      <c r="I258" s="228"/>
      <c r="J258" s="229">
        <f>ROUND(I258*H258,2)</f>
        <v>0</v>
      </c>
      <c r="K258" s="230"/>
      <c r="L258" s="231"/>
      <c r="M258" s="232" t="s">
        <v>19</v>
      </c>
      <c r="N258" s="233" t="s">
        <v>40</v>
      </c>
      <c r="O258" s="83"/>
      <c r="P258" s="214">
        <f>O258*H258</f>
        <v>0</v>
      </c>
      <c r="Q258" s="214">
        <v>0.013599999999999999</v>
      </c>
      <c r="R258" s="214">
        <f>Q258*H258</f>
        <v>0.013599999999999999</v>
      </c>
      <c r="S258" s="214">
        <v>0</v>
      </c>
      <c r="T258" s="21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6" t="s">
        <v>142</v>
      </c>
      <c r="AT258" s="216" t="s">
        <v>138</v>
      </c>
      <c r="AU258" s="216" t="s">
        <v>79</v>
      </c>
      <c r="AY258" s="16" t="s">
        <v>122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6" t="s">
        <v>77</v>
      </c>
      <c r="BK258" s="217">
        <f>ROUND(I258*H258,2)</f>
        <v>0</v>
      </c>
      <c r="BL258" s="16" t="s">
        <v>129</v>
      </c>
      <c r="BM258" s="216" t="s">
        <v>1085</v>
      </c>
    </row>
    <row r="259" s="2" customFormat="1" ht="16.5" customHeight="1">
      <c r="A259" s="37"/>
      <c r="B259" s="38"/>
      <c r="C259" s="204" t="s">
        <v>663</v>
      </c>
      <c r="D259" s="204" t="s">
        <v>125</v>
      </c>
      <c r="E259" s="205" t="s">
        <v>650</v>
      </c>
      <c r="F259" s="206" t="s">
        <v>651</v>
      </c>
      <c r="G259" s="207" t="s">
        <v>128</v>
      </c>
      <c r="H259" s="208">
        <v>1</v>
      </c>
      <c r="I259" s="209"/>
      <c r="J259" s="210">
        <f>ROUND(I259*H259,2)</f>
        <v>0</v>
      </c>
      <c r="K259" s="211"/>
      <c r="L259" s="43"/>
      <c r="M259" s="212" t="s">
        <v>19</v>
      </c>
      <c r="N259" s="213" t="s">
        <v>40</v>
      </c>
      <c r="O259" s="83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6" t="s">
        <v>129</v>
      </c>
      <c r="AT259" s="216" t="s">
        <v>125</v>
      </c>
      <c r="AU259" s="216" t="s">
        <v>79</v>
      </c>
      <c r="AY259" s="16" t="s">
        <v>122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6" t="s">
        <v>77</v>
      </c>
      <c r="BK259" s="217">
        <f>ROUND(I259*H259,2)</f>
        <v>0</v>
      </c>
      <c r="BL259" s="16" t="s">
        <v>129</v>
      </c>
      <c r="BM259" s="216" t="s">
        <v>1086</v>
      </c>
    </row>
    <row r="260" s="2" customFormat="1">
      <c r="A260" s="37"/>
      <c r="B260" s="38"/>
      <c r="C260" s="39"/>
      <c r="D260" s="218" t="s">
        <v>131</v>
      </c>
      <c r="E260" s="39"/>
      <c r="F260" s="219" t="s">
        <v>653</v>
      </c>
      <c r="G260" s="39"/>
      <c r="H260" s="39"/>
      <c r="I260" s="220"/>
      <c r="J260" s="39"/>
      <c r="K260" s="39"/>
      <c r="L260" s="43"/>
      <c r="M260" s="221"/>
      <c r="N260" s="222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131</v>
      </c>
      <c r="AU260" s="16" t="s">
        <v>79</v>
      </c>
    </row>
    <row r="261" s="2" customFormat="1" ht="16.5" customHeight="1">
      <c r="A261" s="37"/>
      <c r="B261" s="38"/>
      <c r="C261" s="223" t="s">
        <v>667</v>
      </c>
      <c r="D261" s="223" t="s">
        <v>138</v>
      </c>
      <c r="E261" s="224" t="s">
        <v>655</v>
      </c>
      <c r="F261" s="225" t="s">
        <v>656</v>
      </c>
      <c r="G261" s="226" t="s">
        <v>128</v>
      </c>
      <c r="H261" s="227">
        <v>1</v>
      </c>
      <c r="I261" s="228"/>
      <c r="J261" s="229">
        <f>ROUND(I261*H261,2)</f>
        <v>0</v>
      </c>
      <c r="K261" s="230"/>
      <c r="L261" s="231"/>
      <c r="M261" s="232" t="s">
        <v>19</v>
      </c>
      <c r="N261" s="233" t="s">
        <v>40</v>
      </c>
      <c r="O261" s="83"/>
      <c r="P261" s="214">
        <f>O261*H261</f>
        <v>0</v>
      </c>
      <c r="Q261" s="214">
        <v>0.0025500000000000002</v>
      </c>
      <c r="R261" s="214">
        <f>Q261*H261</f>
        <v>0.0025500000000000002</v>
      </c>
      <c r="S261" s="214">
        <v>0</v>
      </c>
      <c r="T261" s="21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6" t="s">
        <v>142</v>
      </c>
      <c r="AT261" s="216" t="s">
        <v>138</v>
      </c>
      <c r="AU261" s="216" t="s">
        <v>79</v>
      </c>
      <c r="AY261" s="16" t="s">
        <v>122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6" t="s">
        <v>77</v>
      </c>
      <c r="BK261" s="217">
        <f>ROUND(I261*H261,2)</f>
        <v>0</v>
      </c>
      <c r="BL261" s="16" t="s">
        <v>129</v>
      </c>
      <c r="BM261" s="216" t="s">
        <v>1087</v>
      </c>
    </row>
    <row r="262" s="2" customFormat="1" ht="16.5" customHeight="1">
      <c r="A262" s="37"/>
      <c r="B262" s="38"/>
      <c r="C262" s="204" t="s">
        <v>672</v>
      </c>
      <c r="D262" s="204" t="s">
        <v>125</v>
      </c>
      <c r="E262" s="205" t="s">
        <v>659</v>
      </c>
      <c r="F262" s="206" t="s">
        <v>660</v>
      </c>
      <c r="G262" s="207" t="s">
        <v>128</v>
      </c>
      <c r="H262" s="208">
        <v>1</v>
      </c>
      <c r="I262" s="209"/>
      <c r="J262" s="210">
        <f>ROUND(I262*H262,2)</f>
        <v>0</v>
      </c>
      <c r="K262" s="211"/>
      <c r="L262" s="43"/>
      <c r="M262" s="212" t="s">
        <v>19</v>
      </c>
      <c r="N262" s="213" t="s">
        <v>40</v>
      </c>
      <c r="O262" s="83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6" t="s">
        <v>129</v>
      </c>
      <c r="AT262" s="216" t="s">
        <v>125</v>
      </c>
      <c r="AU262" s="216" t="s">
        <v>79</v>
      </c>
      <c r="AY262" s="16" t="s">
        <v>122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6" t="s">
        <v>77</v>
      </c>
      <c r="BK262" s="217">
        <f>ROUND(I262*H262,2)</f>
        <v>0</v>
      </c>
      <c r="BL262" s="16" t="s">
        <v>129</v>
      </c>
      <c r="BM262" s="216" t="s">
        <v>1088</v>
      </c>
    </row>
    <row r="263" s="2" customFormat="1">
      <c r="A263" s="37"/>
      <c r="B263" s="38"/>
      <c r="C263" s="39"/>
      <c r="D263" s="218" t="s">
        <v>131</v>
      </c>
      <c r="E263" s="39"/>
      <c r="F263" s="219" t="s">
        <v>662</v>
      </c>
      <c r="G263" s="39"/>
      <c r="H263" s="39"/>
      <c r="I263" s="220"/>
      <c r="J263" s="39"/>
      <c r="K263" s="39"/>
      <c r="L263" s="43"/>
      <c r="M263" s="221"/>
      <c r="N263" s="222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131</v>
      </c>
      <c r="AU263" s="16" t="s">
        <v>79</v>
      </c>
    </row>
    <row r="264" s="2" customFormat="1" ht="16.5" customHeight="1">
      <c r="A264" s="37"/>
      <c r="B264" s="38"/>
      <c r="C264" s="223" t="s">
        <v>676</v>
      </c>
      <c r="D264" s="223" t="s">
        <v>138</v>
      </c>
      <c r="E264" s="224" t="s">
        <v>664</v>
      </c>
      <c r="F264" s="225" t="s">
        <v>665</v>
      </c>
      <c r="G264" s="226" t="s">
        <v>128</v>
      </c>
      <c r="H264" s="227">
        <v>1</v>
      </c>
      <c r="I264" s="228"/>
      <c r="J264" s="229">
        <f>ROUND(I264*H264,2)</f>
        <v>0</v>
      </c>
      <c r="K264" s="230"/>
      <c r="L264" s="231"/>
      <c r="M264" s="232" t="s">
        <v>19</v>
      </c>
      <c r="N264" s="233" t="s">
        <v>40</v>
      </c>
      <c r="O264" s="83"/>
      <c r="P264" s="214">
        <f>O264*H264</f>
        <v>0</v>
      </c>
      <c r="Q264" s="214">
        <v>0.002</v>
      </c>
      <c r="R264" s="214">
        <f>Q264*H264</f>
        <v>0.002</v>
      </c>
      <c r="S264" s="214">
        <v>0</v>
      </c>
      <c r="T264" s="21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16" t="s">
        <v>142</v>
      </c>
      <c r="AT264" s="216" t="s">
        <v>138</v>
      </c>
      <c r="AU264" s="216" t="s">
        <v>79</v>
      </c>
      <c r="AY264" s="16" t="s">
        <v>122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6" t="s">
        <v>77</v>
      </c>
      <c r="BK264" s="217">
        <f>ROUND(I264*H264,2)</f>
        <v>0</v>
      </c>
      <c r="BL264" s="16" t="s">
        <v>129</v>
      </c>
      <c r="BM264" s="216" t="s">
        <v>1089</v>
      </c>
    </row>
    <row r="265" s="2" customFormat="1" ht="16.5" customHeight="1">
      <c r="A265" s="37"/>
      <c r="B265" s="38"/>
      <c r="C265" s="204" t="s">
        <v>681</v>
      </c>
      <c r="D265" s="204" t="s">
        <v>125</v>
      </c>
      <c r="E265" s="205" t="s">
        <v>668</v>
      </c>
      <c r="F265" s="206" t="s">
        <v>669</v>
      </c>
      <c r="G265" s="207" t="s">
        <v>128</v>
      </c>
      <c r="H265" s="208">
        <v>1</v>
      </c>
      <c r="I265" s="209"/>
      <c r="J265" s="210">
        <f>ROUND(I265*H265,2)</f>
        <v>0</v>
      </c>
      <c r="K265" s="211"/>
      <c r="L265" s="43"/>
      <c r="M265" s="212" t="s">
        <v>19</v>
      </c>
      <c r="N265" s="213" t="s">
        <v>40</v>
      </c>
      <c r="O265" s="83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6" t="s">
        <v>129</v>
      </c>
      <c r="AT265" s="216" t="s">
        <v>125</v>
      </c>
      <c r="AU265" s="216" t="s">
        <v>79</v>
      </c>
      <c r="AY265" s="16" t="s">
        <v>122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6" t="s">
        <v>77</v>
      </c>
      <c r="BK265" s="217">
        <f>ROUND(I265*H265,2)</f>
        <v>0</v>
      </c>
      <c r="BL265" s="16" t="s">
        <v>129</v>
      </c>
      <c r="BM265" s="216" t="s">
        <v>1090</v>
      </c>
    </row>
    <row r="266" s="2" customFormat="1">
      <c r="A266" s="37"/>
      <c r="B266" s="38"/>
      <c r="C266" s="39"/>
      <c r="D266" s="218" t="s">
        <v>131</v>
      </c>
      <c r="E266" s="39"/>
      <c r="F266" s="219" t="s">
        <v>671</v>
      </c>
      <c r="G266" s="39"/>
      <c r="H266" s="39"/>
      <c r="I266" s="220"/>
      <c r="J266" s="39"/>
      <c r="K266" s="39"/>
      <c r="L266" s="43"/>
      <c r="M266" s="221"/>
      <c r="N266" s="222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131</v>
      </c>
      <c r="AU266" s="16" t="s">
        <v>79</v>
      </c>
    </row>
    <row r="267" s="2" customFormat="1" ht="16.5" customHeight="1">
      <c r="A267" s="37"/>
      <c r="B267" s="38"/>
      <c r="C267" s="223" t="s">
        <v>685</v>
      </c>
      <c r="D267" s="223" t="s">
        <v>138</v>
      </c>
      <c r="E267" s="224" t="s">
        <v>673</v>
      </c>
      <c r="F267" s="225" t="s">
        <v>674</v>
      </c>
      <c r="G267" s="226" t="s">
        <v>128</v>
      </c>
      <c r="H267" s="227">
        <v>1</v>
      </c>
      <c r="I267" s="228"/>
      <c r="J267" s="229">
        <f>ROUND(I267*H267,2)</f>
        <v>0</v>
      </c>
      <c r="K267" s="230"/>
      <c r="L267" s="231"/>
      <c r="M267" s="232" t="s">
        <v>19</v>
      </c>
      <c r="N267" s="233" t="s">
        <v>40</v>
      </c>
      <c r="O267" s="83"/>
      <c r="P267" s="214">
        <f>O267*H267</f>
        <v>0</v>
      </c>
      <c r="Q267" s="214">
        <v>0.002</v>
      </c>
      <c r="R267" s="214">
        <f>Q267*H267</f>
        <v>0.002</v>
      </c>
      <c r="S267" s="214">
        <v>0</v>
      </c>
      <c r="T267" s="21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6" t="s">
        <v>142</v>
      </c>
      <c r="AT267" s="216" t="s">
        <v>138</v>
      </c>
      <c r="AU267" s="216" t="s">
        <v>79</v>
      </c>
      <c r="AY267" s="16" t="s">
        <v>122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6" t="s">
        <v>77</v>
      </c>
      <c r="BK267" s="217">
        <f>ROUND(I267*H267,2)</f>
        <v>0</v>
      </c>
      <c r="BL267" s="16" t="s">
        <v>129</v>
      </c>
      <c r="BM267" s="216" t="s">
        <v>1091</v>
      </c>
    </row>
    <row r="268" s="2" customFormat="1" ht="21.75" customHeight="1">
      <c r="A268" s="37"/>
      <c r="B268" s="38"/>
      <c r="C268" s="204" t="s">
        <v>690</v>
      </c>
      <c r="D268" s="204" t="s">
        <v>125</v>
      </c>
      <c r="E268" s="205" t="s">
        <v>677</v>
      </c>
      <c r="F268" s="206" t="s">
        <v>678</v>
      </c>
      <c r="G268" s="207" t="s">
        <v>128</v>
      </c>
      <c r="H268" s="208">
        <v>1</v>
      </c>
      <c r="I268" s="209"/>
      <c r="J268" s="210">
        <f>ROUND(I268*H268,2)</f>
        <v>0</v>
      </c>
      <c r="K268" s="211"/>
      <c r="L268" s="43"/>
      <c r="M268" s="212" t="s">
        <v>19</v>
      </c>
      <c r="N268" s="213" t="s">
        <v>40</v>
      </c>
      <c r="O268" s="83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6" t="s">
        <v>129</v>
      </c>
      <c r="AT268" s="216" t="s">
        <v>125</v>
      </c>
      <c r="AU268" s="216" t="s">
        <v>79</v>
      </c>
      <c r="AY268" s="16" t="s">
        <v>122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6" t="s">
        <v>77</v>
      </c>
      <c r="BK268" s="217">
        <f>ROUND(I268*H268,2)</f>
        <v>0</v>
      </c>
      <c r="BL268" s="16" t="s">
        <v>129</v>
      </c>
      <c r="BM268" s="216" t="s">
        <v>1092</v>
      </c>
    </row>
    <row r="269" s="2" customFormat="1">
      <c r="A269" s="37"/>
      <c r="B269" s="38"/>
      <c r="C269" s="39"/>
      <c r="D269" s="218" t="s">
        <v>131</v>
      </c>
      <c r="E269" s="39"/>
      <c r="F269" s="219" t="s">
        <v>680</v>
      </c>
      <c r="G269" s="39"/>
      <c r="H269" s="39"/>
      <c r="I269" s="220"/>
      <c r="J269" s="39"/>
      <c r="K269" s="39"/>
      <c r="L269" s="43"/>
      <c r="M269" s="221"/>
      <c r="N269" s="222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131</v>
      </c>
      <c r="AU269" s="16" t="s">
        <v>79</v>
      </c>
    </row>
    <row r="270" s="2" customFormat="1" ht="16.5" customHeight="1">
      <c r="A270" s="37"/>
      <c r="B270" s="38"/>
      <c r="C270" s="223" t="s">
        <v>694</v>
      </c>
      <c r="D270" s="223" t="s">
        <v>138</v>
      </c>
      <c r="E270" s="224" t="s">
        <v>682</v>
      </c>
      <c r="F270" s="225" t="s">
        <v>683</v>
      </c>
      <c r="G270" s="226" t="s">
        <v>128</v>
      </c>
      <c r="H270" s="227">
        <v>1</v>
      </c>
      <c r="I270" s="228"/>
      <c r="J270" s="229">
        <f>ROUND(I270*H270,2)</f>
        <v>0</v>
      </c>
      <c r="K270" s="230"/>
      <c r="L270" s="231"/>
      <c r="M270" s="232" t="s">
        <v>19</v>
      </c>
      <c r="N270" s="233" t="s">
        <v>40</v>
      </c>
      <c r="O270" s="83"/>
      <c r="P270" s="214">
        <f>O270*H270</f>
        <v>0</v>
      </c>
      <c r="Q270" s="214">
        <v>0.00010000000000000001</v>
      </c>
      <c r="R270" s="214">
        <f>Q270*H270</f>
        <v>0.00010000000000000001</v>
      </c>
      <c r="S270" s="214">
        <v>0</v>
      </c>
      <c r="T270" s="21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16" t="s">
        <v>142</v>
      </c>
      <c r="AT270" s="216" t="s">
        <v>138</v>
      </c>
      <c r="AU270" s="216" t="s">
        <v>79</v>
      </c>
      <c r="AY270" s="16" t="s">
        <v>122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6" t="s">
        <v>77</v>
      </c>
      <c r="BK270" s="217">
        <f>ROUND(I270*H270,2)</f>
        <v>0</v>
      </c>
      <c r="BL270" s="16" t="s">
        <v>129</v>
      </c>
      <c r="BM270" s="216" t="s">
        <v>1093</v>
      </c>
    </row>
    <row r="271" s="2" customFormat="1" ht="16.5" customHeight="1">
      <c r="A271" s="37"/>
      <c r="B271" s="38"/>
      <c r="C271" s="204" t="s">
        <v>699</v>
      </c>
      <c r="D271" s="204" t="s">
        <v>125</v>
      </c>
      <c r="E271" s="205" t="s">
        <v>686</v>
      </c>
      <c r="F271" s="206" t="s">
        <v>687</v>
      </c>
      <c r="G271" s="207" t="s">
        <v>128</v>
      </c>
      <c r="H271" s="208">
        <v>1</v>
      </c>
      <c r="I271" s="209"/>
      <c r="J271" s="210">
        <f>ROUND(I271*H271,2)</f>
        <v>0</v>
      </c>
      <c r="K271" s="211"/>
      <c r="L271" s="43"/>
      <c r="M271" s="212" t="s">
        <v>19</v>
      </c>
      <c r="N271" s="213" t="s">
        <v>40</v>
      </c>
      <c r="O271" s="8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6" t="s">
        <v>129</v>
      </c>
      <c r="AT271" s="216" t="s">
        <v>125</v>
      </c>
      <c r="AU271" s="216" t="s">
        <v>79</v>
      </c>
      <c r="AY271" s="16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6" t="s">
        <v>77</v>
      </c>
      <c r="BK271" s="217">
        <f>ROUND(I271*H271,2)</f>
        <v>0</v>
      </c>
      <c r="BL271" s="16" t="s">
        <v>129</v>
      </c>
      <c r="BM271" s="216" t="s">
        <v>1094</v>
      </c>
    </row>
    <row r="272" s="2" customFormat="1">
      <c r="A272" s="37"/>
      <c r="B272" s="38"/>
      <c r="C272" s="39"/>
      <c r="D272" s="218" t="s">
        <v>131</v>
      </c>
      <c r="E272" s="39"/>
      <c r="F272" s="219" t="s">
        <v>689</v>
      </c>
      <c r="G272" s="39"/>
      <c r="H272" s="39"/>
      <c r="I272" s="220"/>
      <c r="J272" s="39"/>
      <c r="K272" s="39"/>
      <c r="L272" s="43"/>
      <c r="M272" s="221"/>
      <c r="N272" s="222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79</v>
      </c>
    </row>
    <row r="273" s="2" customFormat="1" ht="16.5" customHeight="1">
      <c r="A273" s="37"/>
      <c r="B273" s="38"/>
      <c r="C273" s="223" t="s">
        <v>704</v>
      </c>
      <c r="D273" s="223" t="s">
        <v>138</v>
      </c>
      <c r="E273" s="224" t="s">
        <v>691</v>
      </c>
      <c r="F273" s="225" t="s">
        <v>692</v>
      </c>
      <c r="G273" s="226" t="s">
        <v>128</v>
      </c>
      <c r="H273" s="227">
        <v>1</v>
      </c>
      <c r="I273" s="228"/>
      <c r="J273" s="229">
        <f>ROUND(I273*H273,2)</f>
        <v>0</v>
      </c>
      <c r="K273" s="230"/>
      <c r="L273" s="231"/>
      <c r="M273" s="232" t="s">
        <v>19</v>
      </c>
      <c r="N273" s="233" t="s">
        <v>40</v>
      </c>
      <c r="O273" s="83"/>
      <c r="P273" s="214">
        <f>O273*H273</f>
        <v>0</v>
      </c>
      <c r="Q273" s="214">
        <v>0.00010000000000000001</v>
      </c>
      <c r="R273" s="214">
        <f>Q273*H273</f>
        <v>0.00010000000000000001</v>
      </c>
      <c r="S273" s="214">
        <v>0</v>
      </c>
      <c r="T273" s="21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6" t="s">
        <v>142</v>
      </c>
      <c r="AT273" s="216" t="s">
        <v>138</v>
      </c>
      <c r="AU273" s="216" t="s">
        <v>79</v>
      </c>
      <c r="AY273" s="16" t="s">
        <v>122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6" t="s">
        <v>77</v>
      </c>
      <c r="BK273" s="217">
        <f>ROUND(I273*H273,2)</f>
        <v>0</v>
      </c>
      <c r="BL273" s="16" t="s">
        <v>129</v>
      </c>
      <c r="BM273" s="216" t="s">
        <v>1095</v>
      </c>
    </row>
    <row r="274" s="2" customFormat="1" ht="16.5" customHeight="1">
      <c r="A274" s="37"/>
      <c r="B274" s="38"/>
      <c r="C274" s="204" t="s">
        <v>708</v>
      </c>
      <c r="D274" s="204" t="s">
        <v>125</v>
      </c>
      <c r="E274" s="205" t="s">
        <v>695</v>
      </c>
      <c r="F274" s="206" t="s">
        <v>696</v>
      </c>
      <c r="G274" s="207" t="s">
        <v>128</v>
      </c>
      <c r="H274" s="208">
        <v>1</v>
      </c>
      <c r="I274" s="209"/>
      <c r="J274" s="210">
        <f>ROUND(I274*H274,2)</f>
        <v>0</v>
      </c>
      <c r="K274" s="211"/>
      <c r="L274" s="43"/>
      <c r="M274" s="212" t="s">
        <v>19</v>
      </c>
      <c r="N274" s="213" t="s">
        <v>40</v>
      </c>
      <c r="O274" s="83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6" t="s">
        <v>129</v>
      </c>
      <c r="AT274" s="216" t="s">
        <v>125</v>
      </c>
      <c r="AU274" s="216" t="s">
        <v>79</v>
      </c>
      <c r="AY274" s="16" t="s">
        <v>122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6" t="s">
        <v>77</v>
      </c>
      <c r="BK274" s="217">
        <f>ROUND(I274*H274,2)</f>
        <v>0</v>
      </c>
      <c r="BL274" s="16" t="s">
        <v>129</v>
      </c>
      <c r="BM274" s="216" t="s">
        <v>1096</v>
      </c>
    </row>
    <row r="275" s="2" customFormat="1">
      <c r="A275" s="37"/>
      <c r="B275" s="38"/>
      <c r="C275" s="39"/>
      <c r="D275" s="218" t="s">
        <v>131</v>
      </c>
      <c r="E275" s="39"/>
      <c r="F275" s="219" t="s">
        <v>698</v>
      </c>
      <c r="G275" s="39"/>
      <c r="H275" s="39"/>
      <c r="I275" s="220"/>
      <c r="J275" s="39"/>
      <c r="K275" s="39"/>
      <c r="L275" s="43"/>
      <c r="M275" s="221"/>
      <c r="N275" s="222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131</v>
      </c>
      <c r="AU275" s="16" t="s">
        <v>79</v>
      </c>
    </row>
    <row r="276" s="2" customFormat="1" ht="16.5" customHeight="1">
      <c r="A276" s="37"/>
      <c r="B276" s="38"/>
      <c r="C276" s="204" t="s">
        <v>713</v>
      </c>
      <c r="D276" s="204" t="s">
        <v>125</v>
      </c>
      <c r="E276" s="205" t="s">
        <v>700</v>
      </c>
      <c r="F276" s="206" t="s">
        <v>701</v>
      </c>
      <c r="G276" s="207" t="s">
        <v>128</v>
      </c>
      <c r="H276" s="208">
        <v>5</v>
      </c>
      <c r="I276" s="209"/>
      <c r="J276" s="210">
        <f>ROUND(I276*H276,2)</f>
        <v>0</v>
      </c>
      <c r="K276" s="211"/>
      <c r="L276" s="43"/>
      <c r="M276" s="212" t="s">
        <v>19</v>
      </c>
      <c r="N276" s="213" t="s">
        <v>40</v>
      </c>
      <c r="O276" s="83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6" t="s">
        <v>129</v>
      </c>
      <c r="AT276" s="216" t="s">
        <v>125</v>
      </c>
      <c r="AU276" s="216" t="s">
        <v>79</v>
      </c>
      <c r="AY276" s="16" t="s">
        <v>122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6" t="s">
        <v>77</v>
      </c>
      <c r="BK276" s="217">
        <f>ROUND(I276*H276,2)</f>
        <v>0</v>
      </c>
      <c r="BL276" s="16" t="s">
        <v>129</v>
      </c>
      <c r="BM276" s="216" t="s">
        <v>1097</v>
      </c>
    </row>
    <row r="277" s="2" customFormat="1">
      <c r="A277" s="37"/>
      <c r="B277" s="38"/>
      <c r="C277" s="39"/>
      <c r="D277" s="218" t="s">
        <v>131</v>
      </c>
      <c r="E277" s="39"/>
      <c r="F277" s="219" t="s">
        <v>703</v>
      </c>
      <c r="G277" s="39"/>
      <c r="H277" s="39"/>
      <c r="I277" s="220"/>
      <c r="J277" s="39"/>
      <c r="K277" s="39"/>
      <c r="L277" s="43"/>
      <c r="M277" s="221"/>
      <c r="N277" s="222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79</v>
      </c>
    </row>
    <row r="278" s="2" customFormat="1" ht="24.15" customHeight="1">
      <c r="A278" s="37"/>
      <c r="B278" s="38"/>
      <c r="C278" s="204" t="s">
        <v>717</v>
      </c>
      <c r="D278" s="204" t="s">
        <v>125</v>
      </c>
      <c r="E278" s="205" t="s">
        <v>349</v>
      </c>
      <c r="F278" s="206" t="s">
        <v>350</v>
      </c>
      <c r="G278" s="207" t="s">
        <v>351</v>
      </c>
      <c r="H278" s="208">
        <v>0.57399999999999995</v>
      </c>
      <c r="I278" s="209"/>
      <c r="J278" s="210">
        <f>ROUND(I278*H278,2)</f>
        <v>0</v>
      </c>
      <c r="K278" s="211"/>
      <c r="L278" s="43"/>
      <c r="M278" s="212" t="s">
        <v>19</v>
      </c>
      <c r="N278" s="213" t="s">
        <v>40</v>
      </c>
      <c r="O278" s="83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6" t="s">
        <v>144</v>
      </c>
      <c r="AT278" s="216" t="s">
        <v>125</v>
      </c>
      <c r="AU278" s="216" t="s">
        <v>79</v>
      </c>
      <c r="AY278" s="16" t="s">
        <v>122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6" t="s">
        <v>77</v>
      </c>
      <c r="BK278" s="217">
        <f>ROUND(I278*H278,2)</f>
        <v>0</v>
      </c>
      <c r="BL278" s="16" t="s">
        <v>144</v>
      </c>
      <c r="BM278" s="216" t="s">
        <v>1098</v>
      </c>
    </row>
    <row r="279" s="2" customFormat="1">
      <c r="A279" s="37"/>
      <c r="B279" s="38"/>
      <c r="C279" s="39"/>
      <c r="D279" s="218" t="s">
        <v>131</v>
      </c>
      <c r="E279" s="39"/>
      <c r="F279" s="219" t="s">
        <v>353</v>
      </c>
      <c r="G279" s="39"/>
      <c r="H279" s="39"/>
      <c r="I279" s="220"/>
      <c r="J279" s="39"/>
      <c r="K279" s="39"/>
      <c r="L279" s="43"/>
      <c r="M279" s="221"/>
      <c r="N279" s="222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131</v>
      </c>
      <c r="AU279" s="16" t="s">
        <v>79</v>
      </c>
    </row>
    <row r="280" s="12" customFormat="1" ht="22.8" customHeight="1">
      <c r="A280" s="12"/>
      <c r="B280" s="188"/>
      <c r="C280" s="189"/>
      <c r="D280" s="190" t="s">
        <v>68</v>
      </c>
      <c r="E280" s="202" t="s">
        <v>706</v>
      </c>
      <c r="F280" s="202" t="s">
        <v>707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SUM(P281:P301)</f>
        <v>0</v>
      </c>
      <c r="Q280" s="196"/>
      <c r="R280" s="197">
        <f>SUM(R281:R301)</f>
        <v>0.19108500000000001</v>
      </c>
      <c r="S280" s="196"/>
      <c r="T280" s="198">
        <f>SUM(T281:T301)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9" t="s">
        <v>144</v>
      </c>
      <c r="AT280" s="200" t="s">
        <v>68</v>
      </c>
      <c r="AU280" s="200" t="s">
        <v>77</v>
      </c>
      <c r="AY280" s="199" t="s">
        <v>122</v>
      </c>
      <c r="BK280" s="201">
        <f>SUM(BK281:BK301)</f>
        <v>0</v>
      </c>
    </row>
    <row r="281" s="2" customFormat="1" ht="24.15" customHeight="1">
      <c r="A281" s="37"/>
      <c r="B281" s="38"/>
      <c r="C281" s="204" t="s">
        <v>722</v>
      </c>
      <c r="D281" s="204" t="s">
        <v>125</v>
      </c>
      <c r="E281" s="205" t="s">
        <v>709</v>
      </c>
      <c r="F281" s="206" t="s">
        <v>710</v>
      </c>
      <c r="G281" s="207" t="s">
        <v>185</v>
      </c>
      <c r="H281" s="208">
        <v>750</v>
      </c>
      <c r="I281" s="209"/>
      <c r="J281" s="210">
        <f>ROUND(I281*H281,2)</f>
        <v>0</v>
      </c>
      <c r="K281" s="211"/>
      <c r="L281" s="43"/>
      <c r="M281" s="212" t="s">
        <v>19</v>
      </c>
      <c r="N281" s="213" t="s">
        <v>40</v>
      </c>
      <c r="O281" s="83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6" t="s">
        <v>129</v>
      </c>
      <c r="AT281" s="216" t="s">
        <v>125</v>
      </c>
      <c r="AU281" s="216" t="s">
        <v>79</v>
      </c>
      <c r="AY281" s="16" t="s">
        <v>122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6" t="s">
        <v>77</v>
      </c>
      <c r="BK281" s="217">
        <f>ROUND(I281*H281,2)</f>
        <v>0</v>
      </c>
      <c r="BL281" s="16" t="s">
        <v>129</v>
      </c>
      <c r="BM281" s="216" t="s">
        <v>1099</v>
      </c>
    </row>
    <row r="282" s="2" customFormat="1">
      <c r="A282" s="37"/>
      <c r="B282" s="38"/>
      <c r="C282" s="39"/>
      <c r="D282" s="218" t="s">
        <v>131</v>
      </c>
      <c r="E282" s="39"/>
      <c r="F282" s="219" t="s">
        <v>712</v>
      </c>
      <c r="G282" s="39"/>
      <c r="H282" s="39"/>
      <c r="I282" s="220"/>
      <c r="J282" s="39"/>
      <c r="K282" s="39"/>
      <c r="L282" s="43"/>
      <c r="M282" s="221"/>
      <c r="N282" s="222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131</v>
      </c>
      <c r="AU282" s="16" t="s">
        <v>79</v>
      </c>
    </row>
    <row r="283" s="2" customFormat="1" ht="16.5" customHeight="1">
      <c r="A283" s="37"/>
      <c r="B283" s="38"/>
      <c r="C283" s="223" t="s">
        <v>725</v>
      </c>
      <c r="D283" s="223" t="s">
        <v>138</v>
      </c>
      <c r="E283" s="224" t="s">
        <v>714</v>
      </c>
      <c r="F283" s="225" t="s">
        <v>715</v>
      </c>
      <c r="G283" s="226" t="s">
        <v>185</v>
      </c>
      <c r="H283" s="227">
        <v>750</v>
      </c>
      <c r="I283" s="228"/>
      <c r="J283" s="229">
        <f>ROUND(I283*H283,2)</f>
        <v>0</v>
      </c>
      <c r="K283" s="230"/>
      <c r="L283" s="231"/>
      <c r="M283" s="232" t="s">
        <v>19</v>
      </c>
      <c r="N283" s="233" t="s">
        <v>40</v>
      </c>
      <c r="O283" s="83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6" t="s">
        <v>142</v>
      </c>
      <c r="AT283" s="216" t="s">
        <v>138</v>
      </c>
      <c r="AU283" s="216" t="s">
        <v>79</v>
      </c>
      <c r="AY283" s="16" t="s">
        <v>122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6" t="s">
        <v>77</v>
      </c>
      <c r="BK283" s="217">
        <f>ROUND(I283*H283,2)</f>
        <v>0</v>
      </c>
      <c r="BL283" s="16" t="s">
        <v>129</v>
      </c>
      <c r="BM283" s="216" t="s">
        <v>1100</v>
      </c>
    </row>
    <row r="284" s="2" customFormat="1" ht="24.15" customHeight="1">
      <c r="A284" s="37"/>
      <c r="B284" s="38"/>
      <c r="C284" s="204" t="s">
        <v>731</v>
      </c>
      <c r="D284" s="204" t="s">
        <v>125</v>
      </c>
      <c r="E284" s="205" t="s">
        <v>718</v>
      </c>
      <c r="F284" s="206" t="s">
        <v>719</v>
      </c>
      <c r="G284" s="207" t="s">
        <v>185</v>
      </c>
      <c r="H284" s="208">
        <v>750</v>
      </c>
      <c r="I284" s="209"/>
      <c r="J284" s="210">
        <f>ROUND(I284*H284,2)</f>
        <v>0</v>
      </c>
      <c r="K284" s="211"/>
      <c r="L284" s="43"/>
      <c r="M284" s="212" t="s">
        <v>19</v>
      </c>
      <c r="N284" s="213" t="s">
        <v>40</v>
      </c>
      <c r="O284" s="83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6" t="s">
        <v>129</v>
      </c>
      <c r="AT284" s="216" t="s">
        <v>125</v>
      </c>
      <c r="AU284" s="216" t="s">
        <v>79</v>
      </c>
      <c r="AY284" s="16" t="s">
        <v>122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6" t="s">
        <v>77</v>
      </c>
      <c r="BK284" s="217">
        <f>ROUND(I284*H284,2)</f>
        <v>0</v>
      </c>
      <c r="BL284" s="16" t="s">
        <v>129</v>
      </c>
      <c r="BM284" s="216" t="s">
        <v>1101</v>
      </c>
    </row>
    <row r="285" s="2" customFormat="1">
      <c r="A285" s="37"/>
      <c r="B285" s="38"/>
      <c r="C285" s="39"/>
      <c r="D285" s="218" t="s">
        <v>131</v>
      </c>
      <c r="E285" s="39"/>
      <c r="F285" s="219" t="s">
        <v>721</v>
      </c>
      <c r="G285" s="39"/>
      <c r="H285" s="39"/>
      <c r="I285" s="220"/>
      <c r="J285" s="39"/>
      <c r="K285" s="39"/>
      <c r="L285" s="43"/>
      <c r="M285" s="221"/>
      <c r="N285" s="222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131</v>
      </c>
      <c r="AU285" s="16" t="s">
        <v>79</v>
      </c>
    </row>
    <row r="286" s="2" customFormat="1" ht="16.5" customHeight="1">
      <c r="A286" s="37"/>
      <c r="B286" s="38"/>
      <c r="C286" s="223" t="s">
        <v>735</v>
      </c>
      <c r="D286" s="223" t="s">
        <v>138</v>
      </c>
      <c r="E286" s="224" t="s">
        <v>510</v>
      </c>
      <c r="F286" s="225" t="s">
        <v>511</v>
      </c>
      <c r="G286" s="226" t="s">
        <v>185</v>
      </c>
      <c r="H286" s="227">
        <v>862.5</v>
      </c>
      <c r="I286" s="228"/>
      <c r="J286" s="229">
        <f>ROUND(I286*H286,2)</f>
        <v>0</v>
      </c>
      <c r="K286" s="230"/>
      <c r="L286" s="231"/>
      <c r="M286" s="232" t="s">
        <v>19</v>
      </c>
      <c r="N286" s="233" t="s">
        <v>40</v>
      </c>
      <c r="O286" s="83"/>
      <c r="P286" s="214">
        <f>O286*H286</f>
        <v>0</v>
      </c>
      <c r="Q286" s="214">
        <v>0.00017000000000000001</v>
      </c>
      <c r="R286" s="214">
        <f>Q286*H286</f>
        <v>0.14662500000000001</v>
      </c>
      <c r="S286" s="214">
        <v>0</v>
      </c>
      <c r="T286" s="21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16" t="s">
        <v>142</v>
      </c>
      <c r="AT286" s="216" t="s">
        <v>138</v>
      </c>
      <c r="AU286" s="216" t="s">
        <v>79</v>
      </c>
      <c r="AY286" s="16" t="s">
        <v>122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6" t="s">
        <v>77</v>
      </c>
      <c r="BK286" s="217">
        <f>ROUND(I286*H286,2)</f>
        <v>0</v>
      </c>
      <c r="BL286" s="16" t="s">
        <v>129</v>
      </c>
      <c r="BM286" s="216" t="s">
        <v>1102</v>
      </c>
    </row>
    <row r="287" s="2" customFormat="1">
      <c r="A287" s="37"/>
      <c r="B287" s="38"/>
      <c r="C287" s="39"/>
      <c r="D287" s="234" t="s">
        <v>192</v>
      </c>
      <c r="E287" s="39"/>
      <c r="F287" s="235" t="s">
        <v>513</v>
      </c>
      <c r="G287" s="39"/>
      <c r="H287" s="39"/>
      <c r="I287" s="220"/>
      <c r="J287" s="39"/>
      <c r="K287" s="39"/>
      <c r="L287" s="43"/>
      <c r="M287" s="221"/>
      <c r="N287" s="222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192</v>
      </c>
      <c r="AU287" s="16" t="s">
        <v>79</v>
      </c>
    </row>
    <row r="288" s="13" customFormat="1">
      <c r="A288" s="13"/>
      <c r="B288" s="241"/>
      <c r="C288" s="242"/>
      <c r="D288" s="234" t="s">
        <v>338</v>
      </c>
      <c r="E288" s="242"/>
      <c r="F288" s="243" t="s">
        <v>724</v>
      </c>
      <c r="G288" s="242"/>
      <c r="H288" s="244">
        <v>862.5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338</v>
      </c>
      <c r="AU288" s="250" t="s">
        <v>79</v>
      </c>
      <c r="AV288" s="13" t="s">
        <v>79</v>
      </c>
      <c r="AW288" s="13" t="s">
        <v>4</v>
      </c>
      <c r="AX288" s="13" t="s">
        <v>77</v>
      </c>
      <c r="AY288" s="250" t="s">
        <v>122</v>
      </c>
    </row>
    <row r="289" s="2" customFormat="1" ht="16.5" customHeight="1">
      <c r="A289" s="37"/>
      <c r="B289" s="38"/>
      <c r="C289" s="204" t="s">
        <v>739</v>
      </c>
      <c r="D289" s="204" t="s">
        <v>125</v>
      </c>
      <c r="E289" s="205" t="s">
        <v>726</v>
      </c>
      <c r="F289" s="206" t="s">
        <v>727</v>
      </c>
      <c r="G289" s="207" t="s">
        <v>185</v>
      </c>
      <c r="H289" s="208">
        <v>126</v>
      </c>
      <c r="I289" s="209"/>
      <c r="J289" s="210">
        <f>ROUND(I289*H289,2)</f>
        <v>0</v>
      </c>
      <c r="K289" s="211"/>
      <c r="L289" s="43"/>
      <c r="M289" s="212" t="s">
        <v>19</v>
      </c>
      <c r="N289" s="213" t="s">
        <v>40</v>
      </c>
      <c r="O289" s="83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6" t="s">
        <v>129</v>
      </c>
      <c r="AT289" s="216" t="s">
        <v>125</v>
      </c>
      <c r="AU289" s="216" t="s">
        <v>79</v>
      </c>
      <c r="AY289" s="16" t="s">
        <v>122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6" t="s">
        <v>77</v>
      </c>
      <c r="BK289" s="217">
        <f>ROUND(I289*H289,2)</f>
        <v>0</v>
      </c>
      <c r="BL289" s="16" t="s">
        <v>129</v>
      </c>
      <c r="BM289" s="216" t="s">
        <v>1103</v>
      </c>
    </row>
    <row r="290" s="2" customFormat="1">
      <c r="A290" s="37"/>
      <c r="B290" s="38"/>
      <c r="C290" s="39"/>
      <c r="D290" s="218" t="s">
        <v>131</v>
      </c>
      <c r="E290" s="39"/>
      <c r="F290" s="219" t="s">
        <v>729</v>
      </c>
      <c r="G290" s="39"/>
      <c r="H290" s="39"/>
      <c r="I290" s="220"/>
      <c r="J290" s="39"/>
      <c r="K290" s="39"/>
      <c r="L290" s="43"/>
      <c r="M290" s="221"/>
      <c r="N290" s="222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79</v>
      </c>
    </row>
    <row r="291" s="13" customFormat="1">
      <c r="A291" s="13"/>
      <c r="B291" s="241"/>
      <c r="C291" s="242"/>
      <c r="D291" s="234" t="s">
        <v>338</v>
      </c>
      <c r="E291" s="242"/>
      <c r="F291" s="243" t="s">
        <v>730</v>
      </c>
      <c r="G291" s="242"/>
      <c r="H291" s="244">
        <v>126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338</v>
      </c>
      <c r="AU291" s="250" t="s">
        <v>79</v>
      </c>
      <c r="AV291" s="13" t="s">
        <v>79</v>
      </c>
      <c r="AW291" s="13" t="s">
        <v>4</v>
      </c>
      <c r="AX291" s="13" t="s">
        <v>77</v>
      </c>
      <c r="AY291" s="250" t="s">
        <v>122</v>
      </c>
    </row>
    <row r="292" s="2" customFormat="1" ht="16.5" customHeight="1">
      <c r="A292" s="37"/>
      <c r="B292" s="38"/>
      <c r="C292" s="223" t="s">
        <v>744</v>
      </c>
      <c r="D292" s="223" t="s">
        <v>138</v>
      </c>
      <c r="E292" s="224" t="s">
        <v>732</v>
      </c>
      <c r="F292" s="225" t="s">
        <v>733</v>
      </c>
      <c r="G292" s="226" t="s">
        <v>629</v>
      </c>
      <c r="H292" s="227">
        <v>18</v>
      </c>
      <c r="I292" s="228"/>
      <c r="J292" s="229">
        <f>ROUND(I292*H292,2)</f>
        <v>0</v>
      </c>
      <c r="K292" s="230"/>
      <c r="L292" s="231"/>
      <c r="M292" s="232" t="s">
        <v>19</v>
      </c>
      <c r="N292" s="233" t="s">
        <v>40</v>
      </c>
      <c r="O292" s="83"/>
      <c r="P292" s="214">
        <f>O292*H292</f>
        <v>0</v>
      </c>
      <c r="Q292" s="214">
        <v>0.001</v>
      </c>
      <c r="R292" s="214">
        <f>Q292*H292</f>
        <v>0.018000000000000002</v>
      </c>
      <c r="S292" s="214">
        <v>0</v>
      </c>
      <c r="T292" s="21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16" t="s">
        <v>142</v>
      </c>
      <c r="AT292" s="216" t="s">
        <v>138</v>
      </c>
      <c r="AU292" s="216" t="s">
        <v>79</v>
      </c>
      <c r="AY292" s="16" t="s">
        <v>122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6" t="s">
        <v>77</v>
      </c>
      <c r="BK292" s="217">
        <f>ROUND(I292*H292,2)</f>
        <v>0</v>
      </c>
      <c r="BL292" s="16" t="s">
        <v>129</v>
      </c>
      <c r="BM292" s="216" t="s">
        <v>1104</v>
      </c>
    </row>
    <row r="293" s="2" customFormat="1" ht="16.5" customHeight="1">
      <c r="A293" s="37"/>
      <c r="B293" s="38"/>
      <c r="C293" s="223" t="s">
        <v>749</v>
      </c>
      <c r="D293" s="223" t="s">
        <v>138</v>
      </c>
      <c r="E293" s="224" t="s">
        <v>736</v>
      </c>
      <c r="F293" s="225" t="s">
        <v>737</v>
      </c>
      <c r="G293" s="226" t="s">
        <v>128</v>
      </c>
      <c r="H293" s="227">
        <v>126</v>
      </c>
      <c r="I293" s="228"/>
      <c r="J293" s="229">
        <f>ROUND(I293*H293,2)</f>
        <v>0</v>
      </c>
      <c r="K293" s="230"/>
      <c r="L293" s="231"/>
      <c r="M293" s="232" t="s">
        <v>19</v>
      </c>
      <c r="N293" s="233" t="s">
        <v>40</v>
      </c>
      <c r="O293" s="83"/>
      <c r="P293" s="214">
        <f>O293*H293</f>
        <v>0</v>
      </c>
      <c r="Q293" s="214">
        <v>0.00021000000000000001</v>
      </c>
      <c r="R293" s="214">
        <f>Q293*H293</f>
        <v>0.026460000000000001</v>
      </c>
      <c r="S293" s="214">
        <v>0</v>
      </c>
      <c r="T293" s="21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6" t="s">
        <v>142</v>
      </c>
      <c r="AT293" s="216" t="s">
        <v>138</v>
      </c>
      <c r="AU293" s="216" t="s">
        <v>79</v>
      </c>
      <c r="AY293" s="16" t="s">
        <v>122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6" t="s">
        <v>77</v>
      </c>
      <c r="BK293" s="217">
        <f>ROUND(I293*H293,2)</f>
        <v>0</v>
      </c>
      <c r="BL293" s="16" t="s">
        <v>129</v>
      </c>
      <c r="BM293" s="216" t="s">
        <v>1105</v>
      </c>
    </row>
    <row r="294" s="2" customFormat="1" ht="16.5" customHeight="1">
      <c r="A294" s="37"/>
      <c r="B294" s="38"/>
      <c r="C294" s="204" t="s">
        <v>754</v>
      </c>
      <c r="D294" s="204" t="s">
        <v>125</v>
      </c>
      <c r="E294" s="205" t="s">
        <v>740</v>
      </c>
      <c r="F294" s="206" t="s">
        <v>741</v>
      </c>
      <c r="G294" s="207" t="s">
        <v>128</v>
      </c>
      <c r="H294" s="208">
        <v>100</v>
      </c>
      <c r="I294" s="209"/>
      <c r="J294" s="210">
        <f>ROUND(I294*H294,2)</f>
        <v>0</v>
      </c>
      <c r="K294" s="211"/>
      <c r="L294" s="43"/>
      <c r="M294" s="212" t="s">
        <v>19</v>
      </c>
      <c r="N294" s="213" t="s">
        <v>40</v>
      </c>
      <c r="O294" s="83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16" t="s">
        <v>129</v>
      </c>
      <c r="AT294" s="216" t="s">
        <v>125</v>
      </c>
      <c r="AU294" s="216" t="s">
        <v>79</v>
      </c>
      <c r="AY294" s="16" t="s">
        <v>122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6" t="s">
        <v>77</v>
      </c>
      <c r="BK294" s="217">
        <f>ROUND(I294*H294,2)</f>
        <v>0</v>
      </c>
      <c r="BL294" s="16" t="s">
        <v>129</v>
      </c>
      <c r="BM294" s="216" t="s">
        <v>1106</v>
      </c>
    </row>
    <row r="295" s="2" customFormat="1">
      <c r="A295" s="37"/>
      <c r="B295" s="38"/>
      <c r="C295" s="39"/>
      <c r="D295" s="218" t="s">
        <v>131</v>
      </c>
      <c r="E295" s="39"/>
      <c r="F295" s="219" t="s">
        <v>743</v>
      </c>
      <c r="G295" s="39"/>
      <c r="H295" s="39"/>
      <c r="I295" s="220"/>
      <c r="J295" s="39"/>
      <c r="K295" s="39"/>
      <c r="L295" s="43"/>
      <c r="M295" s="221"/>
      <c r="N295" s="222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131</v>
      </c>
      <c r="AU295" s="16" t="s">
        <v>79</v>
      </c>
    </row>
    <row r="296" s="2" customFormat="1" ht="16.5" customHeight="1">
      <c r="A296" s="37"/>
      <c r="B296" s="38"/>
      <c r="C296" s="223" t="s">
        <v>758</v>
      </c>
      <c r="D296" s="223" t="s">
        <v>138</v>
      </c>
      <c r="E296" s="224" t="s">
        <v>745</v>
      </c>
      <c r="F296" s="225" t="s">
        <v>746</v>
      </c>
      <c r="G296" s="226" t="s">
        <v>128</v>
      </c>
      <c r="H296" s="227">
        <v>100</v>
      </c>
      <c r="I296" s="228"/>
      <c r="J296" s="229">
        <f>ROUND(I296*H296,2)</f>
        <v>0</v>
      </c>
      <c r="K296" s="230"/>
      <c r="L296" s="231"/>
      <c r="M296" s="232" t="s">
        <v>19</v>
      </c>
      <c r="N296" s="233" t="s">
        <v>40</v>
      </c>
      <c r="O296" s="83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16" t="s">
        <v>142</v>
      </c>
      <c r="AT296" s="216" t="s">
        <v>138</v>
      </c>
      <c r="AU296" s="216" t="s">
        <v>79</v>
      </c>
      <c r="AY296" s="16" t="s">
        <v>122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6" t="s">
        <v>77</v>
      </c>
      <c r="BK296" s="217">
        <f>ROUND(I296*H296,2)</f>
        <v>0</v>
      </c>
      <c r="BL296" s="16" t="s">
        <v>129</v>
      </c>
      <c r="BM296" s="216" t="s">
        <v>1107</v>
      </c>
    </row>
    <row r="297" s="2" customFormat="1">
      <c r="A297" s="37"/>
      <c r="B297" s="38"/>
      <c r="C297" s="39"/>
      <c r="D297" s="234" t="s">
        <v>192</v>
      </c>
      <c r="E297" s="39"/>
      <c r="F297" s="235" t="s">
        <v>748</v>
      </c>
      <c r="G297" s="39"/>
      <c r="H297" s="39"/>
      <c r="I297" s="220"/>
      <c r="J297" s="39"/>
      <c r="K297" s="39"/>
      <c r="L297" s="43"/>
      <c r="M297" s="221"/>
      <c r="N297" s="222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192</v>
      </c>
      <c r="AU297" s="16" t="s">
        <v>79</v>
      </c>
    </row>
    <row r="298" s="2" customFormat="1" ht="16.5" customHeight="1">
      <c r="A298" s="37"/>
      <c r="B298" s="38"/>
      <c r="C298" s="204" t="s">
        <v>763</v>
      </c>
      <c r="D298" s="204" t="s">
        <v>125</v>
      </c>
      <c r="E298" s="205" t="s">
        <v>750</v>
      </c>
      <c r="F298" s="206" t="s">
        <v>751</v>
      </c>
      <c r="G298" s="207" t="s">
        <v>128</v>
      </c>
      <c r="H298" s="208">
        <v>35</v>
      </c>
      <c r="I298" s="209"/>
      <c r="J298" s="210">
        <f>ROUND(I298*H298,2)</f>
        <v>0</v>
      </c>
      <c r="K298" s="211"/>
      <c r="L298" s="43"/>
      <c r="M298" s="212" t="s">
        <v>19</v>
      </c>
      <c r="N298" s="213" t="s">
        <v>40</v>
      </c>
      <c r="O298" s="83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6" t="s">
        <v>129</v>
      </c>
      <c r="AT298" s="216" t="s">
        <v>125</v>
      </c>
      <c r="AU298" s="216" t="s">
        <v>79</v>
      </c>
      <c r="AY298" s="16" t="s">
        <v>122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6" t="s">
        <v>77</v>
      </c>
      <c r="BK298" s="217">
        <f>ROUND(I298*H298,2)</f>
        <v>0</v>
      </c>
      <c r="BL298" s="16" t="s">
        <v>129</v>
      </c>
      <c r="BM298" s="216" t="s">
        <v>1108</v>
      </c>
    </row>
    <row r="299" s="2" customFormat="1">
      <c r="A299" s="37"/>
      <c r="B299" s="38"/>
      <c r="C299" s="39"/>
      <c r="D299" s="218" t="s">
        <v>131</v>
      </c>
      <c r="E299" s="39"/>
      <c r="F299" s="219" t="s">
        <v>753</v>
      </c>
      <c r="G299" s="39"/>
      <c r="H299" s="39"/>
      <c r="I299" s="220"/>
      <c r="J299" s="39"/>
      <c r="K299" s="39"/>
      <c r="L299" s="43"/>
      <c r="M299" s="221"/>
      <c r="N299" s="222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131</v>
      </c>
      <c r="AU299" s="16" t="s">
        <v>79</v>
      </c>
    </row>
    <row r="300" s="2" customFormat="1" ht="24.15" customHeight="1">
      <c r="A300" s="37"/>
      <c r="B300" s="38"/>
      <c r="C300" s="204" t="s">
        <v>768</v>
      </c>
      <c r="D300" s="204" t="s">
        <v>125</v>
      </c>
      <c r="E300" s="205" t="s">
        <v>349</v>
      </c>
      <c r="F300" s="206" t="s">
        <v>350</v>
      </c>
      <c r="G300" s="207" t="s">
        <v>351</v>
      </c>
      <c r="H300" s="208">
        <v>0.191</v>
      </c>
      <c r="I300" s="209"/>
      <c r="J300" s="210">
        <f>ROUND(I300*H300,2)</f>
        <v>0</v>
      </c>
      <c r="K300" s="211"/>
      <c r="L300" s="43"/>
      <c r="M300" s="212" t="s">
        <v>19</v>
      </c>
      <c r="N300" s="213" t="s">
        <v>40</v>
      </c>
      <c r="O300" s="83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16" t="s">
        <v>129</v>
      </c>
      <c r="AT300" s="216" t="s">
        <v>125</v>
      </c>
      <c r="AU300" s="216" t="s">
        <v>79</v>
      </c>
      <c r="AY300" s="16" t="s">
        <v>122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6" t="s">
        <v>77</v>
      </c>
      <c r="BK300" s="217">
        <f>ROUND(I300*H300,2)</f>
        <v>0</v>
      </c>
      <c r="BL300" s="16" t="s">
        <v>129</v>
      </c>
      <c r="BM300" s="216" t="s">
        <v>1109</v>
      </c>
    </row>
    <row r="301" s="2" customFormat="1">
      <c r="A301" s="37"/>
      <c r="B301" s="38"/>
      <c r="C301" s="39"/>
      <c r="D301" s="218" t="s">
        <v>131</v>
      </c>
      <c r="E301" s="39"/>
      <c r="F301" s="219" t="s">
        <v>353</v>
      </c>
      <c r="G301" s="39"/>
      <c r="H301" s="39"/>
      <c r="I301" s="220"/>
      <c r="J301" s="39"/>
      <c r="K301" s="39"/>
      <c r="L301" s="43"/>
      <c r="M301" s="221"/>
      <c r="N301" s="222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131</v>
      </c>
      <c r="AU301" s="16" t="s">
        <v>79</v>
      </c>
    </row>
    <row r="302" s="12" customFormat="1" ht="22.8" customHeight="1">
      <c r="A302" s="12"/>
      <c r="B302" s="188"/>
      <c r="C302" s="189"/>
      <c r="D302" s="190" t="s">
        <v>68</v>
      </c>
      <c r="E302" s="202" t="s">
        <v>756</v>
      </c>
      <c r="F302" s="202" t="s">
        <v>757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SUM(P303:P326)</f>
        <v>0</v>
      </c>
      <c r="Q302" s="196"/>
      <c r="R302" s="197">
        <f>SUM(R303:R326)</f>
        <v>0.036434999999999995</v>
      </c>
      <c r="S302" s="196"/>
      <c r="T302" s="198">
        <f>SUM(T303:T326)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79</v>
      </c>
      <c r="AT302" s="200" t="s">
        <v>68</v>
      </c>
      <c r="AU302" s="200" t="s">
        <v>77</v>
      </c>
      <c r="AY302" s="199" t="s">
        <v>122</v>
      </c>
      <c r="BK302" s="201">
        <f>SUM(BK303:BK326)</f>
        <v>0</v>
      </c>
    </row>
    <row r="303" s="2" customFormat="1" ht="24.15" customHeight="1">
      <c r="A303" s="37"/>
      <c r="B303" s="38"/>
      <c r="C303" s="204" t="s">
        <v>773</v>
      </c>
      <c r="D303" s="204" t="s">
        <v>125</v>
      </c>
      <c r="E303" s="205" t="s">
        <v>759</v>
      </c>
      <c r="F303" s="206" t="s">
        <v>760</v>
      </c>
      <c r="G303" s="207" t="s">
        <v>185</v>
      </c>
      <c r="H303" s="208">
        <v>105</v>
      </c>
      <c r="I303" s="209"/>
      <c r="J303" s="210">
        <f>ROUND(I303*H303,2)</f>
        <v>0</v>
      </c>
      <c r="K303" s="211"/>
      <c r="L303" s="43"/>
      <c r="M303" s="212" t="s">
        <v>19</v>
      </c>
      <c r="N303" s="213" t="s">
        <v>40</v>
      </c>
      <c r="O303" s="83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16" t="s">
        <v>129</v>
      </c>
      <c r="AT303" s="216" t="s">
        <v>125</v>
      </c>
      <c r="AU303" s="216" t="s">
        <v>79</v>
      </c>
      <c r="AY303" s="16" t="s">
        <v>122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6" t="s">
        <v>77</v>
      </c>
      <c r="BK303" s="217">
        <f>ROUND(I303*H303,2)</f>
        <v>0</v>
      </c>
      <c r="BL303" s="16" t="s">
        <v>129</v>
      </c>
      <c r="BM303" s="216" t="s">
        <v>1110</v>
      </c>
    </row>
    <row r="304" s="2" customFormat="1">
      <c r="A304" s="37"/>
      <c r="B304" s="38"/>
      <c r="C304" s="39"/>
      <c r="D304" s="218" t="s">
        <v>131</v>
      </c>
      <c r="E304" s="39"/>
      <c r="F304" s="219" t="s">
        <v>762</v>
      </c>
      <c r="G304" s="39"/>
      <c r="H304" s="39"/>
      <c r="I304" s="220"/>
      <c r="J304" s="39"/>
      <c r="K304" s="39"/>
      <c r="L304" s="43"/>
      <c r="M304" s="221"/>
      <c r="N304" s="222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131</v>
      </c>
      <c r="AU304" s="16" t="s">
        <v>79</v>
      </c>
    </row>
    <row r="305" s="2" customFormat="1" ht="24.15" customHeight="1">
      <c r="A305" s="37"/>
      <c r="B305" s="38"/>
      <c r="C305" s="223" t="s">
        <v>778</v>
      </c>
      <c r="D305" s="223" t="s">
        <v>138</v>
      </c>
      <c r="E305" s="224" t="s">
        <v>764</v>
      </c>
      <c r="F305" s="225" t="s">
        <v>765</v>
      </c>
      <c r="G305" s="226" t="s">
        <v>185</v>
      </c>
      <c r="H305" s="227">
        <v>105</v>
      </c>
      <c r="I305" s="228"/>
      <c r="J305" s="229">
        <f>ROUND(I305*H305,2)</f>
        <v>0</v>
      </c>
      <c r="K305" s="230"/>
      <c r="L305" s="231"/>
      <c r="M305" s="232" t="s">
        <v>19</v>
      </c>
      <c r="N305" s="233" t="s">
        <v>40</v>
      </c>
      <c r="O305" s="83"/>
      <c r="P305" s="214">
        <f>O305*H305</f>
        <v>0</v>
      </c>
      <c r="Q305" s="214">
        <v>0.00016000000000000001</v>
      </c>
      <c r="R305" s="214">
        <f>Q305*H305</f>
        <v>0.016800000000000002</v>
      </c>
      <c r="S305" s="214">
        <v>0</v>
      </c>
      <c r="T305" s="21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16" t="s">
        <v>142</v>
      </c>
      <c r="AT305" s="216" t="s">
        <v>138</v>
      </c>
      <c r="AU305" s="216" t="s">
        <v>79</v>
      </c>
      <c r="AY305" s="16" t="s">
        <v>122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6" t="s">
        <v>77</v>
      </c>
      <c r="BK305" s="217">
        <f>ROUND(I305*H305,2)</f>
        <v>0</v>
      </c>
      <c r="BL305" s="16" t="s">
        <v>129</v>
      </c>
      <c r="BM305" s="216" t="s">
        <v>1111</v>
      </c>
    </row>
    <row r="306" s="2" customFormat="1">
      <c r="A306" s="37"/>
      <c r="B306" s="38"/>
      <c r="C306" s="39"/>
      <c r="D306" s="234" t="s">
        <v>192</v>
      </c>
      <c r="E306" s="39"/>
      <c r="F306" s="235" t="s">
        <v>767</v>
      </c>
      <c r="G306" s="39"/>
      <c r="H306" s="39"/>
      <c r="I306" s="220"/>
      <c r="J306" s="39"/>
      <c r="K306" s="39"/>
      <c r="L306" s="43"/>
      <c r="M306" s="221"/>
      <c r="N306" s="222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192</v>
      </c>
      <c r="AU306" s="16" t="s">
        <v>79</v>
      </c>
    </row>
    <row r="307" s="2" customFormat="1" ht="16.5" customHeight="1">
      <c r="A307" s="37"/>
      <c r="B307" s="38"/>
      <c r="C307" s="204" t="s">
        <v>783</v>
      </c>
      <c r="D307" s="204" t="s">
        <v>125</v>
      </c>
      <c r="E307" s="205" t="s">
        <v>769</v>
      </c>
      <c r="F307" s="206" t="s">
        <v>770</v>
      </c>
      <c r="G307" s="207" t="s">
        <v>128</v>
      </c>
      <c r="H307" s="208">
        <v>1</v>
      </c>
      <c r="I307" s="209"/>
      <c r="J307" s="210">
        <f>ROUND(I307*H307,2)</f>
        <v>0</v>
      </c>
      <c r="K307" s="211"/>
      <c r="L307" s="43"/>
      <c r="M307" s="212" t="s">
        <v>19</v>
      </c>
      <c r="N307" s="213" t="s">
        <v>40</v>
      </c>
      <c r="O307" s="83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16" t="s">
        <v>129</v>
      </c>
      <c r="AT307" s="216" t="s">
        <v>125</v>
      </c>
      <c r="AU307" s="216" t="s">
        <v>79</v>
      </c>
      <c r="AY307" s="16" t="s">
        <v>122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6" t="s">
        <v>77</v>
      </c>
      <c r="BK307" s="217">
        <f>ROUND(I307*H307,2)</f>
        <v>0</v>
      </c>
      <c r="BL307" s="16" t="s">
        <v>129</v>
      </c>
      <c r="BM307" s="216" t="s">
        <v>1112</v>
      </c>
    </row>
    <row r="308" s="2" customFormat="1">
      <c r="A308" s="37"/>
      <c r="B308" s="38"/>
      <c r="C308" s="39"/>
      <c r="D308" s="218" t="s">
        <v>131</v>
      </c>
      <c r="E308" s="39"/>
      <c r="F308" s="219" t="s">
        <v>772</v>
      </c>
      <c r="G308" s="39"/>
      <c r="H308" s="39"/>
      <c r="I308" s="220"/>
      <c r="J308" s="39"/>
      <c r="K308" s="39"/>
      <c r="L308" s="43"/>
      <c r="M308" s="221"/>
      <c r="N308" s="222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131</v>
      </c>
      <c r="AU308" s="16" t="s">
        <v>79</v>
      </c>
    </row>
    <row r="309" s="2" customFormat="1" ht="16.5" customHeight="1">
      <c r="A309" s="37"/>
      <c r="B309" s="38"/>
      <c r="C309" s="223" t="s">
        <v>787</v>
      </c>
      <c r="D309" s="223" t="s">
        <v>138</v>
      </c>
      <c r="E309" s="224" t="s">
        <v>774</v>
      </c>
      <c r="F309" s="225" t="s">
        <v>775</v>
      </c>
      <c r="G309" s="226" t="s">
        <v>141</v>
      </c>
      <c r="H309" s="227">
        <v>1</v>
      </c>
      <c r="I309" s="228"/>
      <c r="J309" s="229">
        <f>ROUND(I309*H309,2)</f>
        <v>0</v>
      </c>
      <c r="K309" s="230"/>
      <c r="L309" s="231"/>
      <c r="M309" s="232" t="s">
        <v>19</v>
      </c>
      <c r="N309" s="233" t="s">
        <v>40</v>
      </c>
      <c r="O309" s="83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6" t="s">
        <v>142</v>
      </c>
      <c r="AT309" s="216" t="s">
        <v>138</v>
      </c>
      <c r="AU309" s="216" t="s">
        <v>79</v>
      </c>
      <c r="AY309" s="16" t="s">
        <v>122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6" t="s">
        <v>77</v>
      </c>
      <c r="BK309" s="217">
        <f>ROUND(I309*H309,2)</f>
        <v>0</v>
      </c>
      <c r="BL309" s="16" t="s">
        <v>129</v>
      </c>
      <c r="BM309" s="216" t="s">
        <v>1113</v>
      </c>
    </row>
    <row r="310" s="2" customFormat="1">
      <c r="A310" s="37"/>
      <c r="B310" s="38"/>
      <c r="C310" s="39"/>
      <c r="D310" s="234" t="s">
        <v>192</v>
      </c>
      <c r="E310" s="39"/>
      <c r="F310" s="235" t="s">
        <v>1114</v>
      </c>
      <c r="G310" s="39"/>
      <c r="H310" s="39"/>
      <c r="I310" s="220"/>
      <c r="J310" s="39"/>
      <c r="K310" s="39"/>
      <c r="L310" s="43"/>
      <c r="M310" s="221"/>
      <c r="N310" s="222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192</v>
      </c>
      <c r="AU310" s="16" t="s">
        <v>79</v>
      </c>
    </row>
    <row r="311" s="2" customFormat="1" ht="16.5" customHeight="1">
      <c r="A311" s="37"/>
      <c r="B311" s="38"/>
      <c r="C311" s="204" t="s">
        <v>792</v>
      </c>
      <c r="D311" s="204" t="s">
        <v>125</v>
      </c>
      <c r="E311" s="205" t="s">
        <v>779</v>
      </c>
      <c r="F311" s="206" t="s">
        <v>780</v>
      </c>
      <c r="G311" s="207" t="s">
        <v>128</v>
      </c>
      <c r="H311" s="208">
        <v>2</v>
      </c>
      <c r="I311" s="209"/>
      <c r="J311" s="210">
        <f>ROUND(I311*H311,2)</f>
        <v>0</v>
      </c>
      <c r="K311" s="211"/>
      <c r="L311" s="43"/>
      <c r="M311" s="212" t="s">
        <v>19</v>
      </c>
      <c r="N311" s="213" t="s">
        <v>40</v>
      </c>
      <c r="O311" s="83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6" t="s">
        <v>129</v>
      </c>
      <c r="AT311" s="216" t="s">
        <v>125</v>
      </c>
      <c r="AU311" s="216" t="s">
        <v>79</v>
      </c>
      <c r="AY311" s="16" t="s">
        <v>122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6" t="s">
        <v>77</v>
      </c>
      <c r="BK311" s="217">
        <f>ROUND(I311*H311,2)</f>
        <v>0</v>
      </c>
      <c r="BL311" s="16" t="s">
        <v>129</v>
      </c>
      <c r="BM311" s="216" t="s">
        <v>1115</v>
      </c>
    </row>
    <row r="312" s="2" customFormat="1">
      <c r="A312" s="37"/>
      <c r="B312" s="38"/>
      <c r="C312" s="39"/>
      <c r="D312" s="218" t="s">
        <v>131</v>
      </c>
      <c r="E312" s="39"/>
      <c r="F312" s="219" t="s">
        <v>782</v>
      </c>
      <c r="G312" s="39"/>
      <c r="H312" s="39"/>
      <c r="I312" s="220"/>
      <c r="J312" s="39"/>
      <c r="K312" s="39"/>
      <c r="L312" s="43"/>
      <c r="M312" s="221"/>
      <c r="N312" s="222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131</v>
      </c>
      <c r="AU312" s="16" t="s">
        <v>79</v>
      </c>
    </row>
    <row r="313" s="2" customFormat="1" ht="16.5" customHeight="1">
      <c r="A313" s="37"/>
      <c r="B313" s="38"/>
      <c r="C313" s="223" t="s">
        <v>796</v>
      </c>
      <c r="D313" s="223" t="s">
        <v>138</v>
      </c>
      <c r="E313" s="224" t="s">
        <v>784</v>
      </c>
      <c r="F313" s="225" t="s">
        <v>785</v>
      </c>
      <c r="G313" s="226" t="s">
        <v>128</v>
      </c>
      <c r="H313" s="227">
        <v>2</v>
      </c>
      <c r="I313" s="228"/>
      <c r="J313" s="229">
        <f>ROUND(I313*H313,2)</f>
        <v>0</v>
      </c>
      <c r="K313" s="230"/>
      <c r="L313" s="231"/>
      <c r="M313" s="232" t="s">
        <v>19</v>
      </c>
      <c r="N313" s="233" t="s">
        <v>40</v>
      </c>
      <c r="O313" s="83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16" t="s">
        <v>142</v>
      </c>
      <c r="AT313" s="216" t="s">
        <v>138</v>
      </c>
      <c r="AU313" s="216" t="s">
        <v>79</v>
      </c>
      <c r="AY313" s="16" t="s">
        <v>122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6" t="s">
        <v>77</v>
      </c>
      <c r="BK313" s="217">
        <f>ROUND(I313*H313,2)</f>
        <v>0</v>
      </c>
      <c r="BL313" s="16" t="s">
        <v>129</v>
      </c>
      <c r="BM313" s="216" t="s">
        <v>1116</v>
      </c>
    </row>
    <row r="314" s="2" customFormat="1" ht="21.75" customHeight="1">
      <c r="A314" s="37"/>
      <c r="B314" s="38"/>
      <c r="C314" s="204" t="s">
        <v>801</v>
      </c>
      <c r="D314" s="204" t="s">
        <v>125</v>
      </c>
      <c r="E314" s="205" t="s">
        <v>788</v>
      </c>
      <c r="F314" s="206" t="s">
        <v>789</v>
      </c>
      <c r="G314" s="207" t="s">
        <v>128</v>
      </c>
      <c r="H314" s="208">
        <v>1</v>
      </c>
      <c r="I314" s="209"/>
      <c r="J314" s="210">
        <f>ROUND(I314*H314,2)</f>
        <v>0</v>
      </c>
      <c r="K314" s="211"/>
      <c r="L314" s="43"/>
      <c r="M314" s="212" t="s">
        <v>19</v>
      </c>
      <c r="N314" s="213" t="s">
        <v>40</v>
      </c>
      <c r="O314" s="83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6" t="s">
        <v>129</v>
      </c>
      <c r="AT314" s="216" t="s">
        <v>125</v>
      </c>
      <c r="AU314" s="216" t="s">
        <v>79</v>
      </c>
      <c r="AY314" s="16" t="s">
        <v>122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6" t="s">
        <v>77</v>
      </c>
      <c r="BK314" s="217">
        <f>ROUND(I314*H314,2)</f>
        <v>0</v>
      </c>
      <c r="BL314" s="16" t="s">
        <v>129</v>
      </c>
      <c r="BM314" s="216" t="s">
        <v>1117</v>
      </c>
    </row>
    <row r="315" s="2" customFormat="1">
      <c r="A315" s="37"/>
      <c r="B315" s="38"/>
      <c r="C315" s="39"/>
      <c r="D315" s="218" t="s">
        <v>131</v>
      </c>
      <c r="E315" s="39"/>
      <c r="F315" s="219" t="s">
        <v>791</v>
      </c>
      <c r="G315" s="39"/>
      <c r="H315" s="39"/>
      <c r="I315" s="220"/>
      <c r="J315" s="39"/>
      <c r="K315" s="39"/>
      <c r="L315" s="43"/>
      <c r="M315" s="221"/>
      <c r="N315" s="222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131</v>
      </c>
      <c r="AU315" s="16" t="s">
        <v>79</v>
      </c>
    </row>
    <row r="316" s="2" customFormat="1" ht="16.5" customHeight="1">
      <c r="A316" s="37"/>
      <c r="B316" s="38"/>
      <c r="C316" s="223" t="s">
        <v>806</v>
      </c>
      <c r="D316" s="223" t="s">
        <v>138</v>
      </c>
      <c r="E316" s="224" t="s">
        <v>793</v>
      </c>
      <c r="F316" s="225" t="s">
        <v>794</v>
      </c>
      <c r="G316" s="226" t="s">
        <v>128</v>
      </c>
      <c r="H316" s="227">
        <v>1</v>
      </c>
      <c r="I316" s="228"/>
      <c r="J316" s="229">
        <f>ROUND(I316*H316,2)</f>
        <v>0</v>
      </c>
      <c r="K316" s="230"/>
      <c r="L316" s="231"/>
      <c r="M316" s="232" t="s">
        <v>19</v>
      </c>
      <c r="N316" s="233" t="s">
        <v>40</v>
      </c>
      <c r="O316" s="83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16" t="s">
        <v>142</v>
      </c>
      <c r="AT316" s="216" t="s">
        <v>138</v>
      </c>
      <c r="AU316" s="216" t="s">
        <v>79</v>
      </c>
      <c r="AY316" s="16" t="s">
        <v>122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6" t="s">
        <v>77</v>
      </c>
      <c r="BK316" s="217">
        <f>ROUND(I316*H316,2)</f>
        <v>0</v>
      </c>
      <c r="BL316" s="16" t="s">
        <v>129</v>
      </c>
      <c r="BM316" s="216" t="s">
        <v>1118</v>
      </c>
    </row>
    <row r="317" s="2" customFormat="1" ht="16.5" customHeight="1">
      <c r="A317" s="37"/>
      <c r="B317" s="38"/>
      <c r="C317" s="204" t="s">
        <v>811</v>
      </c>
      <c r="D317" s="204" t="s">
        <v>125</v>
      </c>
      <c r="E317" s="205" t="s">
        <v>797</v>
      </c>
      <c r="F317" s="206" t="s">
        <v>798</v>
      </c>
      <c r="G317" s="207" t="s">
        <v>185</v>
      </c>
      <c r="H317" s="208">
        <v>70</v>
      </c>
      <c r="I317" s="209"/>
      <c r="J317" s="210">
        <f>ROUND(I317*H317,2)</f>
        <v>0</v>
      </c>
      <c r="K317" s="211"/>
      <c r="L317" s="43"/>
      <c r="M317" s="212" t="s">
        <v>19</v>
      </c>
      <c r="N317" s="213" t="s">
        <v>40</v>
      </c>
      <c r="O317" s="83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16" t="s">
        <v>129</v>
      </c>
      <c r="AT317" s="216" t="s">
        <v>125</v>
      </c>
      <c r="AU317" s="216" t="s">
        <v>79</v>
      </c>
      <c r="AY317" s="16" t="s">
        <v>122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6" t="s">
        <v>77</v>
      </c>
      <c r="BK317" s="217">
        <f>ROUND(I317*H317,2)</f>
        <v>0</v>
      </c>
      <c r="BL317" s="16" t="s">
        <v>129</v>
      </c>
      <c r="BM317" s="216" t="s">
        <v>1119</v>
      </c>
    </row>
    <row r="318" s="2" customFormat="1">
      <c r="A318" s="37"/>
      <c r="B318" s="38"/>
      <c r="C318" s="39"/>
      <c r="D318" s="218" t="s">
        <v>131</v>
      </c>
      <c r="E318" s="39"/>
      <c r="F318" s="219" t="s">
        <v>800</v>
      </c>
      <c r="G318" s="39"/>
      <c r="H318" s="39"/>
      <c r="I318" s="220"/>
      <c r="J318" s="39"/>
      <c r="K318" s="39"/>
      <c r="L318" s="43"/>
      <c r="M318" s="221"/>
      <c r="N318" s="222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131</v>
      </c>
      <c r="AU318" s="16" t="s">
        <v>79</v>
      </c>
    </row>
    <row r="319" s="2" customFormat="1" ht="16.5" customHeight="1">
      <c r="A319" s="37"/>
      <c r="B319" s="38"/>
      <c r="C319" s="223" t="s">
        <v>815</v>
      </c>
      <c r="D319" s="223" t="s">
        <v>138</v>
      </c>
      <c r="E319" s="224" t="s">
        <v>802</v>
      </c>
      <c r="F319" s="225" t="s">
        <v>803</v>
      </c>
      <c r="G319" s="226" t="s">
        <v>185</v>
      </c>
      <c r="H319" s="227">
        <v>73.5</v>
      </c>
      <c r="I319" s="228"/>
      <c r="J319" s="229">
        <f>ROUND(I319*H319,2)</f>
        <v>0</v>
      </c>
      <c r="K319" s="230"/>
      <c r="L319" s="231"/>
      <c r="M319" s="232" t="s">
        <v>19</v>
      </c>
      <c r="N319" s="233" t="s">
        <v>40</v>
      </c>
      <c r="O319" s="83"/>
      <c r="P319" s="214">
        <f>O319*H319</f>
        <v>0</v>
      </c>
      <c r="Q319" s="214">
        <v>0.00021000000000000001</v>
      </c>
      <c r="R319" s="214">
        <f>Q319*H319</f>
        <v>0.015435000000000001</v>
      </c>
      <c r="S319" s="214">
        <v>0</v>
      </c>
      <c r="T319" s="21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6" t="s">
        <v>142</v>
      </c>
      <c r="AT319" s="216" t="s">
        <v>138</v>
      </c>
      <c r="AU319" s="216" t="s">
        <v>79</v>
      </c>
      <c r="AY319" s="16" t="s">
        <v>122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6" t="s">
        <v>77</v>
      </c>
      <c r="BK319" s="217">
        <f>ROUND(I319*H319,2)</f>
        <v>0</v>
      </c>
      <c r="BL319" s="16" t="s">
        <v>129</v>
      </c>
      <c r="BM319" s="216" t="s">
        <v>1120</v>
      </c>
    </row>
    <row r="320" s="13" customFormat="1">
      <c r="A320" s="13"/>
      <c r="B320" s="241"/>
      <c r="C320" s="242"/>
      <c r="D320" s="234" t="s">
        <v>338</v>
      </c>
      <c r="E320" s="242"/>
      <c r="F320" s="243" t="s">
        <v>1121</v>
      </c>
      <c r="G320" s="242"/>
      <c r="H320" s="244">
        <v>73.5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338</v>
      </c>
      <c r="AU320" s="250" t="s">
        <v>79</v>
      </c>
      <c r="AV320" s="13" t="s">
        <v>79</v>
      </c>
      <c r="AW320" s="13" t="s">
        <v>4</v>
      </c>
      <c r="AX320" s="13" t="s">
        <v>77</v>
      </c>
      <c r="AY320" s="250" t="s">
        <v>122</v>
      </c>
    </row>
    <row r="321" s="2" customFormat="1" ht="16.5" customHeight="1">
      <c r="A321" s="37"/>
      <c r="B321" s="38"/>
      <c r="C321" s="204" t="s">
        <v>820</v>
      </c>
      <c r="D321" s="204" t="s">
        <v>125</v>
      </c>
      <c r="E321" s="205" t="s">
        <v>807</v>
      </c>
      <c r="F321" s="206" t="s">
        <v>808</v>
      </c>
      <c r="G321" s="207" t="s">
        <v>128</v>
      </c>
      <c r="H321" s="208">
        <v>210</v>
      </c>
      <c r="I321" s="209"/>
      <c r="J321" s="210">
        <f>ROUND(I321*H321,2)</f>
        <v>0</v>
      </c>
      <c r="K321" s="211"/>
      <c r="L321" s="43"/>
      <c r="M321" s="212" t="s">
        <v>19</v>
      </c>
      <c r="N321" s="213" t="s">
        <v>40</v>
      </c>
      <c r="O321" s="83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6" t="s">
        <v>129</v>
      </c>
      <c r="AT321" s="216" t="s">
        <v>125</v>
      </c>
      <c r="AU321" s="216" t="s">
        <v>79</v>
      </c>
      <c r="AY321" s="16" t="s">
        <v>122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6" t="s">
        <v>77</v>
      </c>
      <c r="BK321" s="217">
        <f>ROUND(I321*H321,2)</f>
        <v>0</v>
      </c>
      <c r="BL321" s="16" t="s">
        <v>129</v>
      </c>
      <c r="BM321" s="216" t="s">
        <v>1122</v>
      </c>
    </row>
    <row r="322" s="2" customFormat="1">
      <c r="A322" s="37"/>
      <c r="B322" s="38"/>
      <c r="C322" s="39"/>
      <c r="D322" s="218" t="s">
        <v>131</v>
      </c>
      <c r="E322" s="39"/>
      <c r="F322" s="219" t="s">
        <v>810</v>
      </c>
      <c r="G322" s="39"/>
      <c r="H322" s="39"/>
      <c r="I322" s="220"/>
      <c r="J322" s="39"/>
      <c r="K322" s="39"/>
      <c r="L322" s="43"/>
      <c r="M322" s="221"/>
      <c r="N322" s="222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131</v>
      </c>
      <c r="AU322" s="16" t="s">
        <v>79</v>
      </c>
    </row>
    <row r="323" s="2" customFormat="1" ht="16.5" customHeight="1">
      <c r="A323" s="37"/>
      <c r="B323" s="38"/>
      <c r="C323" s="223" t="s">
        <v>824</v>
      </c>
      <c r="D323" s="223" t="s">
        <v>138</v>
      </c>
      <c r="E323" s="224" t="s">
        <v>812</v>
      </c>
      <c r="F323" s="225" t="s">
        <v>813</v>
      </c>
      <c r="G323" s="226" t="s">
        <v>128</v>
      </c>
      <c r="H323" s="227">
        <v>210</v>
      </c>
      <c r="I323" s="228"/>
      <c r="J323" s="229">
        <f>ROUND(I323*H323,2)</f>
        <v>0</v>
      </c>
      <c r="K323" s="230"/>
      <c r="L323" s="231"/>
      <c r="M323" s="232" t="s">
        <v>19</v>
      </c>
      <c r="N323" s="233" t="s">
        <v>40</v>
      </c>
      <c r="O323" s="83"/>
      <c r="P323" s="214">
        <f>O323*H323</f>
        <v>0</v>
      </c>
      <c r="Q323" s="214">
        <v>1.0000000000000001E-05</v>
      </c>
      <c r="R323" s="214">
        <f>Q323*H323</f>
        <v>0.0021000000000000003</v>
      </c>
      <c r="S323" s="214">
        <v>0</v>
      </c>
      <c r="T323" s="21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16" t="s">
        <v>142</v>
      </c>
      <c r="AT323" s="216" t="s">
        <v>138</v>
      </c>
      <c r="AU323" s="216" t="s">
        <v>79</v>
      </c>
      <c r="AY323" s="16" t="s">
        <v>122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6" t="s">
        <v>77</v>
      </c>
      <c r="BK323" s="217">
        <f>ROUND(I323*H323,2)</f>
        <v>0</v>
      </c>
      <c r="BL323" s="16" t="s">
        <v>129</v>
      </c>
      <c r="BM323" s="216" t="s">
        <v>1123</v>
      </c>
    </row>
    <row r="324" s="2" customFormat="1" ht="16.5" customHeight="1">
      <c r="A324" s="37"/>
      <c r="B324" s="38"/>
      <c r="C324" s="223" t="s">
        <v>830</v>
      </c>
      <c r="D324" s="223" t="s">
        <v>138</v>
      </c>
      <c r="E324" s="224" t="s">
        <v>816</v>
      </c>
      <c r="F324" s="225" t="s">
        <v>817</v>
      </c>
      <c r="G324" s="226" t="s">
        <v>818</v>
      </c>
      <c r="H324" s="227">
        <v>2.1000000000000001</v>
      </c>
      <c r="I324" s="228"/>
      <c r="J324" s="229">
        <f>ROUND(I324*H324,2)</f>
        <v>0</v>
      </c>
      <c r="K324" s="230"/>
      <c r="L324" s="231"/>
      <c r="M324" s="232" t="s">
        <v>19</v>
      </c>
      <c r="N324" s="233" t="s">
        <v>40</v>
      </c>
      <c r="O324" s="83"/>
      <c r="P324" s="214">
        <f>O324*H324</f>
        <v>0</v>
      </c>
      <c r="Q324" s="214">
        <v>0.001</v>
      </c>
      <c r="R324" s="214">
        <f>Q324*H324</f>
        <v>0.0021000000000000003</v>
      </c>
      <c r="S324" s="214">
        <v>0</v>
      </c>
      <c r="T324" s="21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6" t="s">
        <v>142</v>
      </c>
      <c r="AT324" s="216" t="s">
        <v>138</v>
      </c>
      <c r="AU324" s="216" t="s">
        <v>79</v>
      </c>
      <c r="AY324" s="16" t="s">
        <v>122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6" t="s">
        <v>77</v>
      </c>
      <c r="BK324" s="217">
        <f>ROUND(I324*H324,2)</f>
        <v>0</v>
      </c>
      <c r="BL324" s="16" t="s">
        <v>129</v>
      </c>
      <c r="BM324" s="216" t="s">
        <v>1124</v>
      </c>
    </row>
    <row r="325" s="2" customFormat="1" ht="16.5" customHeight="1">
      <c r="A325" s="37"/>
      <c r="B325" s="38"/>
      <c r="C325" s="204" t="s">
        <v>835</v>
      </c>
      <c r="D325" s="204" t="s">
        <v>125</v>
      </c>
      <c r="E325" s="205" t="s">
        <v>821</v>
      </c>
      <c r="F325" s="206" t="s">
        <v>822</v>
      </c>
      <c r="G325" s="207" t="s">
        <v>141</v>
      </c>
      <c r="H325" s="208">
        <v>1</v>
      </c>
      <c r="I325" s="209"/>
      <c r="J325" s="210">
        <f>ROUND(I325*H325,2)</f>
        <v>0</v>
      </c>
      <c r="K325" s="211"/>
      <c r="L325" s="43"/>
      <c r="M325" s="212" t="s">
        <v>19</v>
      </c>
      <c r="N325" s="213" t="s">
        <v>40</v>
      </c>
      <c r="O325" s="83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16" t="s">
        <v>129</v>
      </c>
      <c r="AT325" s="216" t="s">
        <v>125</v>
      </c>
      <c r="AU325" s="216" t="s">
        <v>79</v>
      </c>
      <c r="AY325" s="16" t="s">
        <v>122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6" t="s">
        <v>77</v>
      </c>
      <c r="BK325" s="217">
        <f>ROUND(I325*H325,2)</f>
        <v>0</v>
      </c>
      <c r="BL325" s="16" t="s">
        <v>129</v>
      </c>
      <c r="BM325" s="216" t="s">
        <v>1125</v>
      </c>
    </row>
    <row r="326" s="2" customFormat="1" ht="16.5" customHeight="1">
      <c r="A326" s="37"/>
      <c r="B326" s="38"/>
      <c r="C326" s="204" t="s">
        <v>839</v>
      </c>
      <c r="D326" s="204" t="s">
        <v>125</v>
      </c>
      <c r="E326" s="205" t="s">
        <v>825</v>
      </c>
      <c r="F326" s="206" t="s">
        <v>826</v>
      </c>
      <c r="G326" s="207" t="s">
        <v>141</v>
      </c>
      <c r="H326" s="208">
        <v>1</v>
      </c>
      <c r="I326" s="209"/>
      <c r="J326" s="210">
        <f>ROUND(I326*H326,2)</f>
        <v>0</v>
      </c>
      <c r="K326" s="211"/>
      <c r="L326" s="43"/>
      <c r="M326" s="212" t="s">
        <v>19</v>
      </c>
      <c r="N326" s="213" t="s">
        <v>40</v>
      </c>
      <c r="O326" s="83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6" t="s">
        <v>129</v>
      </c>
      <c r="AT326" s="216" t="s">
        <v>125</v>
      </c>
      <c r="AU326" s="216" t="s">
        <v>79</v>
      </c>
      <c r="AY326" s="16" t="s">
        <v>122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6" t="s">
        <v>77</v>
      </c>
      <c r="BK326" s="217">
        <f>ROUND(I326*H326,2)</f>
        <v>0</v>
      </c>
      <c r="BL326" s="16" t="s">
        <v>129</v>
      </c>
      <c r="BM326" s="216" t="s">
        <v>1126</v>
      </c>
    </row>
    <row r="327" s="12" customFormat="1" ht="22.8" customHeight="1">
      <c r="A327" s="12"/>
      <c r="B327" s="188"/>
      <c r="C327" s="189"/>
      <c r="D327" s="190" t="s">
        <v>68</v>
      </c>
      <c r="E327" s="202" t="s">
        <v>828</v>
      </c>
      <c r="F327" s="202" t="s">
        <v>829</v>
      </c>
      <c r="G327" s="189"/>
      <c r="H327" s="189"/>
      <c r="I327" s="192"/>
      <c r="J327" s="203">
        <f>BK327</f>
        <v>0</v>
      </c>
      <c r="K327" s="189"/>
      <c r="L327" s="194"/>
      <c r="M327" s="195"/>
      <c r="N327" s="196"/>
      <c r="O327" s="196"/>
      <c r="P327" s="197">
        <f>SUM(P328:P335)</f>
        <v>0</v>
      </c>
      <c r="Q327" s="196"/>
      <c r="R327" s="197">
        <f>SUM(R328:R335)</f>
        <v>0</v>
      </c>
      <c r="S327" s="196"/>
      <c r="T327" s="198">
        <f>SUM(T328:T335)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99" t="s">
        <v>79</v>
      </c>
      <c r="AT327" s="200" t="s">
        <v>68</v>
      </c>
      <c r="AU327" s="200" t="s">
        <v>77</v>
      </c>
      <c r="AY327" s="199" t="s">
        <v>122</v>
      </c>
      <c r="BK327" s="201">
        <f>SUM(BK328:BK335)</f>
        <v>0</v>
      </c>
    </row>
    <row r="328" s="2" customFormat="1" ht="24.15" customHeight="1">
      <c r="A328" s="37"/>
      <c r="B328" s="38"/>
      <c r="C328" s="204" t="s">
        <v>843</v>
      </c>
      <c r="D328" s="204" t="s">
        <v>125</v>
      </c>
      <c r="E328" s="205" t="s">
        <v>831</v>
      </c>
      <c r="F328" s="206" t="s">
        <v>832</v>
      </c>
      <c r="G328" s="207" t="s">
        <v>128</v>
      </c>
      <c r="H328" s="208">
        <v>1</v>
      </c>
      <c r="I328" s="209"/>
      <c r="J328" s="210">
        <f>ROUND(I328*H328,2)</f>
        <v>0</v>
      </c>
      <c r="K328" s="211"/>
      <c r="L328" s="43"/>
      <c r="M328" s="212" t="s">
        <v>19</v>
      </c>
      <c r="N328" s="213" t="s">
        <v>40</v>
      </c>
      <c r="O328" s="83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16" t="s">
        <v>129</v>
      </c>
      <c r="AT328" s="216" t="s">
        <v>125</v>
      </c>
      <c r="AU328" s="216" t="s">
        <v>79</v>
      </c>
      <c r="AY328" s="16" t="s">
        <v>122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6" t="s">
        <v>77</v>
      </c>
      <c r="BK328" s="217">
        <f>ROUND(I328*H328,2)</f>
        <v>0</v>
      </c>
      <c r="BL328" s="16" t="s">
        <v>129</v>
      </c>
      <c r="BM328" s="216" t="s">
        <v>1127</v>
      </c>
    </row>
    <row r="329" s="2" customFormat="1">
      <c r="A329" s="37"/>
      <c r="B329" s="38"/>
      <c r="C329" s="39"/>
      <c r="D329" s="218" t="s">
        <v>131</v>
      </c>
      <c r="E329" s="39"/>
      <c r="F329" s="219" t="s">
        <v>834</v>
      </c>
      <c r="G329" s="39"/>
      <c r="H329" s="39"/>
      <c r="I329" s="220"/>
      <c r="J329" s="39"/>
      <c r="K329" s="39"/>
      <c r="L329" s="43"/>
      <c r="M329" s="221"/>
      <c r="N329" s="222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131</v>
      </c>
      <c r="AU329" s="16" t="s">
        <v>79</v>
      </c>
    </row>
    <row r="330" s="2" customFormat="1" ht="16.5" customHeight="1">
      <c r="A330" s="37"/>
      <c r="B330" s="38"/>
      <c r="C330" s="223" t="s">
        <v>847</v>
      </c>
      <c r="D330" s="223" t="s">
        <v>138</v>
      </c>
      <c r="E330" s="224" t="s">
        <v>836</v>
      </c>
      <c r="F330" s="225" t="s">
        <v>837</v>
      </c>
      <c r="G330" s="226" t="s">
        <v>141</v>
      </c>
      <c r="H330" s="227">
        <v>1</v>
      </c>
      <c r="I330" s="228"/>
      <c r="J330" s="229">
        <f>ROUND(I330*H330,2)</f>
        <v>0</v>
      </c>
      <c r="K330" s="230"/>
      <c r="L330" s="231"/>
      <c r="M330" s="232" t="s">
        <v>19</v>
      </c>
      <c r="N330" s="233" t="s">
        <v>40</v>
      </c>
      <c r="O330" s="83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16" t="s">
        <v>142</v>
      </c>
      <c r="AT330" s="216" t="s">
        <v>138</v>
      </c>
      <c r="AU330" s="216" t="s">
        <v>79</v>
      </c>
      <c r="AY330" s="16" t="s">
        <v>122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6" t="s">
        <v>77</v>
      </c>
      <c r="BK330" s="217">
        <f>ROUND(I330*H330,2)</f>
        <v>0</v>
      </c>
      <c r="BL330" s="16" t="s">
        <v>129</v>
      </c>
      <c r="BM330" s="216" t="s">
        <v>1128</v>
      </c>
    </row>
    <row r="331" s="2" customFormat="1" ht="16.5" customHeight="1">
      <c r="A331" s="37"/>
      <c r="B331" s="38"/>
      <c r="C331" s="204" t="s">
        <v>851</v>
      </c>
      <c r="D331" s="204" t="s">
        <v>125</v>
      </c>
      <c r="E331" s="205" t="s">
        <v>840</v>
      </c>
      <c r="F331" s="206" t="s">
        <v>841</v>
      </c>
      <c r="G331" s="207" t="s">
        <v>210</v>
      </c>
      <c r="H331" s="236"/>
      <c r="I331" s="209"/>
      <c r="J331" s="210">
        <f>ROUND(I331*H331,2)</f>
        <v>0</v>
      </c>
      <c r="K331" s="211"/>
      <c r="L331" s="43"/>
      <c r="M331" s="212" t="s">
        <v>19</v>
      </c>
      <c r="N331" s="213" t="s">
        <v>40</v>
      </c>
      <c r="O331" s="83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16" t="s">
        <v>129</v>
      </c>
      <c r="AT331" s="216" t="s">
        <v>125</v>
      </c>
      <c r="AU331" s="216" t="s">
        <v>79</v>
      </c>
      <c r="AY331" s="16" t="s">
        <v>122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6" t="s">
        <v>77</v>
      </c>
      <c r="BK331" s="217">
        <f>ROUND(I331*H331,2)</f>
        <v>0</v>
      </c>
      <c r="BL331" s="16" t="s">
        <v>129</v>
      </c>
      <c r="BM331" s="216" t="s">
        <v>1129</v>
      </c>
    </row>
    <row r="332" s="2" customFormat="1" ht="24.15" customHeight="1">
      <c r="A332" s="37"/>
      <c r="B332" s="38"/>
      <c r="C332" s="204" t="s">
        <v>855</v>
      </c>
      <c r="D332" s="204" t="s">
        <v>125</v>
      </c>
      <c r="E332" s="205" t="s">
        <v>848</v>
      </c>
      <c r="F332" s="206" t="s">
        <v>849</v>
      </c>
      <c r="G332" s="207" t="s">
        <v>141</v>
      </c>
      <c r="H332" s="208">
        <v>1</v>
      </c>
      <c r="I332" s="209"/>
      <c r="J332" s="210">
        <f>ROUND(I332*H332,2)</f>
        <v>0</v>
      </c>
      <c r="K332" s="211"/>
      <c r="L332" s="43"/>
      <c r="M332" s="212" t="s">
        <v>19</v>
      </c>
      <c r="N332" s="213" t="s">
        <v>40</v>
      </c>
      <c r="O332" s="83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6" t="s">
        <v>129</v>
      </c>
      <c r="AT332" s="216" t="s">
        <v>125</v>
      </c>
      <c r="AU332" s="216" t="s">
        <v>79</v>
      </c>
      <c r="AY332" s="16" t="s">
        <v>122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6" t="s">
        <v>77</v>
      </c>
      <c r="BK332" s="217">
        <f>ROUND(I332*H332,2)</f>
        <v>0</v>
      </c>
      <c r="BL332" s="16" t="s">
        <v>129</v>
      </c>
      <c r="BM332" s="216" t="s">
        <v>1130</v>
      </c>
    </row>
    <row r="333" s="2" customFormat="1" ht="33" customHeight="1">
      <c r="A333" s="37"/>
      <c r="B333" s="38"/>
      <c r="C333" s="204" t="s">
        <v>861</v>
      </c>
      <c r="D333" s="204" t="s">
        <v>125</v>
      </c>
      <c r="E333" s="205" t="s">
        <v>852</v>
      </c>
      <c r="F333" s="206" t="s">
        <v>853</v>
      </c>
      <c r="G333" s="207" t="s">
        <v>141</v>
      </c>
      <c r="H333" s="208">
        <v>1</v>
      </c>
      <c r="I333" s="209"/>
      <c r="J333" s="210">
        <f>ROUND(I333*H333,2)</f>
        <v>0</v>
      </c>
      <c r="K333" s="211"/>
      <c r="L333" s="43"/>
      <c r="M333" s="212" t="s">
        <v>19</v>
      </c>
      <c r="N333" s="213" t="s">
        <v>40</v>
      </c>
      <c r="O333" s="83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16" t="s">
        <v>129</v>
      </c>
      <c r="AT333" s="216" t="s">
        <v>125</v>
      </c>
      <c r="AU333" s="216" t="s">
        <v>79</v>
      </c>
      <c r="AY333" s="16" t="s">
        <v>122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6" t="s">
        <v>77</v>
      </c>
      <c r="BK333" s="217">
        <f>ROUND(I333*H333,2)</f>
        <v>0</v>
      </c>
      <c r="BL333" s="16" t="s">
        <v>129</v>
      </c>
      <c r="BM333" s="216" t="s">
        <v>1131</v>
      </c>
    </row>
    <row r="334" s="2" customFormat="1" ht="16.5" customHeight="1">
      <c r="A334" s="37"/>
      <c r="B334" s="38"/>
      <c r="C334" s="204" t="s">
        <v>866</v>
      </c>
      <c r="D334" s="204" t="s">
        <v>125</v>
      </c>
      <c r="E334" s="205" t="s">
        <v>844</v>
      </c>
      <c r="F334" s="206" t="s">
        <v>845</v>
      </c>
      <c r="G334" s="207" t="s">
        <v>141</v>
      </c>
      <c r="H334" s="208">
        <v>1</v>
      </c>
      <c r="I334" s="209"/>
      <c r="J334" s="210">
        <f>ROUND(I334*H334,2)</f>
        <v>0</v>
      </c>
      <c r="K334" s="211"/>
      <c r="L334" s="43"/>
      <c r="M334" s="212" t="s">
        <v>19</v>
      </c>
      <c r="N334" s="213" t="s">
        <v>40</v>
      </c>
      <c r="O334" s="83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6" t="s">
        <v>129</v>
      </c>
      <c r="AT334" s="216" t="s">
        <v>125</v>
      </c>
      <c r="AU334" s="216" t="s">
        <v>79</v>
      </c>
      <c r="AY334" s="16" t="s">
        <v>122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6" t="s">
        <v>77</v>
      </c>
      <c r="BK334" s="217">
        <f>ROUND(I334*H334,2)</f>
        <v>0</v>
      </c>
      <c r="BL334" s="16" t="s">
        <v>129</v>
      </c>
      <c r="BM334" s="216" t="s">
        <v>1132</v>
      </c>
    </row>
    <row r="335" s="2" customFormat="1" ht="16.5" customHeight="1">
      <c r="A335" s="37"/>
      <c r="B335" s="38"/>
      <c r="C335" s="204" t="s">
        <v>871</v>
      </c>
      <c r="D335" s="204" t="s">
        <v>125</v>
      </c>
      <c r="E335" s="205" t="s">
        <v>856</v>
      </c>
      <c r="F335" s="206" t="s">
        <v>857</v>
      </c>
      <c r="G335" s="207" t="s">
        <v>141</v>
      </c>
      <c r="H335" s="208">
        <v>1</v>
      </c>
      <c r="I335" s="209"/>
      <c r="J335" s="210">
        <f>ROUND(I335*H335,2)</f>
        <v>0</v>
      </c>
      <c r="K335" s="211"/>
      <c r="L335" s="43"/>
      <c r="M335" s="212" t="s">
        <v>19</v>
      </c>
      <c r="N335" s="213" t="s">
        <v>40</v>
      </c>
      <c r="O335" s="83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16" t="s">
        <v>129</v>
      </c>
      <c r="AT335" s="216" t="s">
        <v>125</v>
      </c>
      <c r="AU335" s="216" t="s">
        <v>79</v>
      </c>
      <c r="AY335" s="16" t="s">
        <v>122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6" t="s">
        <v>77</v>
      </c>
      <c r="BK335" s="217">
        <f>ROUND(I335*H335,2)</f>
        <v>0</v>
      </c>
      <c r="BL335" s="16" t="s">
        <v>129</v>
      </c>
      <c r="BM335" s="216" t="s">
        <v>1133</v>
      </c>
    </row>
    <row r="336" s="12" customFormat="1" ht="22.8" customHeight="1">
      <c r="A336" s="12"/>
      <c r="B336" s="188"/>
      <c r="C336" s="189"/>
      <c r="D336" s="190" t="s">
        <v>68</v>
      </c>
      <c r="E336" s="202" t="s">
        <v>859</v>
      </c>
      <c r="F336" s="202" t="s">
        <v>860</v>
      </c>
      <c r="G336" s="189"/>
      <c r="H336" s="189"/>
      <c r="I336" s="192"/>
      <c r="J336" s="203">
        <f>BK336</f>
        <v>0</v>
      </c>
      <c r="K336" s="189"/>
      <c r="L336" s="194"/>
      <c r="M336" s="195"/>
      <c r="N336" s="196"/>
      <c r="O336" s="196"/>
      <c r="P336" s="197">
        <f>SUM(P337:P346)</f>
        <v>0</v>
      </c>
      <c r="Q336" s="196"/>
      <c r="R336" s="197">
        <f>SUM(R337:R346)</f>
        <v>0</v>
      </c>
      <c r="S336" s="196"/>
      <c r="T336" s="198">
        <f>SUM(T337:T346)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9" t="s">
        <v>79</v>
      </c>
      <c r="AT336" s="200" t="s">
        <v>68</v>
      </c>
      <c r="AU336" s="200" t="s">
        <v>77</v>
      </c>
      <c r="AY336" s="199" t="s">
        <v>122</v>
      </c>
      <c r="BK336" s="201">
        <f>SUM(BK337:BK346)</f>
        <v>0</v>
      </c>
    </row>
    <row r="337" s="2" customFormat="1" ht="24.15" customHeight="1">
      <c r="A337" s="37"/>
      <c r="B337" s="38"/>
      <c r="C337" s="204" t="s">
        <v>876</v>
      </c>
      <c r="D337" s="204" t="s">
        <v>125</v>
      </c>
      <c r="E337" s="205" t="s">
        <v>862</v>
      </c>
      <c r="F337" s="206" t="s">
        <v>863</v>
      </c>
      <c r="G337" s="207" t="s">
        <v>128</v>
      </c>
      <c r="H337" s="208">
        <v>1</v>
      </c>
      <c r="I337" s="209"/>
      <c r="J337" s="210">
        <f>ROUND(I337*H337,2)</f>
        <v>0</v>
      </c>
      <c r="K337" s="211"/>
      <c r="L337" s="43"/>
      <c r="M337" s="212" t="s">
        <v>19</v>
      </c>
      <c r="N337" s="213" t="s">
        <v>40</v>
      </c>
      <c r="O337" s="83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16" t="s">
        <v>129</v>
      </c>
      <c r="AT337" s="216" t="s">
        <v>125</v>
      </c>
      <c r="AU337" s="216" t="s">
        <v>79</v>
      </c>
      <c r="AY337" s="16" t="s">
        <v>122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6" t="s">
        <v>77</v>
      </c>
      <c r="BK337" s="217">
        <f>ROUND(I337*H337,2)</f>
        <v>0</v>
      </c>
      <c r="BL337" s="16" t="s">
        <v>129</v>
      </c>
      <c r="BM337" s="216" t="s">
        <v>1134</v>
      </c>
    </row>
    <row r="338" s="2" customFormat="1">
      <c r="A338" s="37"/>
      <c r="B338" s="38"/>
      <c r="C338" s="39"/>
      <c r="D338" s="218" t="s">
        <v>131</v>
      </c>
      <c r="E338" s="39"/>
      <c r="F338" s="219" t="s">
        <v>865</v>
      </c>
      <c r="G338" s="39"/>
      <c r="H338" s="39"/>
      <c r="I338" s="220"/>
      <c r="J338" s="39"/>
      <c r="K338" s="39"/>
      <c r="L338" s="43"/>
      <c r="M338" s="221"/>
      <c r="N338" s="222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131</v>
      </c>
      <c r="AU338" s="16" t="s">
        <v>79</v>
      </c>
    </row>
    <row r="339" s="2" customFormat="1" ht="33" customHeight="1">
      <c r="A339" s="37"/>
      <c r="B339" s="38"/>
      <c r="C339" s="204" t="s">
        <v>881</v>
      </c>
      <c r="D339" s="204" t="s">
        <v>125</v>
      </c>
      <c r="E339" s="205" t="s">
        <v>867</v>
      </c>
      <c r="F339" s="206" t="s">
        <v>868</v>
      </c>
      <c r="G339" s="207" t="s">
        <v>128</v>
      </c>
      <c r="H339" s="208">
        <v>8</v>
      </c>
      <c r="I339" s="209"/>
      <c r="J339" s="210">
        <f>ROUND(I339*H339,2)</f>
        <v>0</v>
      </c>
      <c r="K339" s="211"/>
      <c r="L339" s="43"/>
      <c r="M339" s="212" t="s">
        <v>19</v>
      </c>
      <c r="N339" s="213" t="s">
        <v>40</v>
      </c>
      <c r="O339" s="83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16" t="s">
        <v>129</v>
      </c>
      <c r="AT339" s="216" t="s">
        <v>125</v>
      </c>
      <c r="AU339" s="216" t="s">
        <v>79</v>
      </c>
      <c r="AY339" s="16" t="s">
        <v>122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6" t="s">
        <v>77</v>
      </c>
      <c r="BK339" s="217">
        <f>ROUND(I339*H339,2)</f>
        <v>0</v>
      </c>
      <c r="BL339" s="16" t="s">
        <v>129</v>
      </c>
      <c r="BM339" s="216" t="s">
        <v>1135</v>
      </c>
    </row>
    <row r="340" s="2" customFormat="1">
      <c r="A340" s="37"/>
      <c r="B340" s="38"/>
      <c r="C340" s="39"/>
      <c r="D340" s="218" t="s">
        <v>131</v>
      </c>
      <c r="E340" s="39"/>
      <c r="F340" s="219" t="s">
        <v>870</v>
      </c>
      <c r="G340" s="39"/>
      <c r="H340" s="39"/>
      <c r="I340" s="220"/>
      <c r="J340" s="39"/>
      <c r="K340" s="39"/>
      <c r="L340" s="43"/>
      <c r="M340" s="221"/>
      <c r="N340" s="222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131</v>
      </c>
      <c r="AU340" s="16" t="s">
        <v>79</v>
      </c>
    </row>
    <row r="341" s="2" customFormat="1" ht="21.75" customHeight="1">
      <c r="A341" s="37"/>
      <c r="B341" s="38"/>
      <c r="C341" s="204" t="s">
        <v>887</v>
      </c>
      <c r="D341" s="204" t="s">
        <v>125</v>
      </c>
      <c r="E341" s="205" t="s">
        <v>872</v>
      </c>
      <c r="F341" s="206" t="s">
        <v>873</v>
      </c>
      <c r="G341" s="207" t="s">
        <v>128</v>
      </c>
      <c r="H341" s="208">
        <v>2</v>
      </c>
      <c r="I341" s="209"/>
      <c r="J341" s="210">
        <f>ROUND(I341*H341,2)</f>
        <v>0</v>
      </c>
      <c r="K341" s="211"/>
      <c r="L341" s="43"/>
      <c r="M341" s="212" t="s">
        <v>19</v>
      </c>
      <c r="N341" s="213" t="s">
        <v>40</v>
      </c>
      <c r="O341" s="83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16" t="s">
        <v>129</v>
      </c>
      <c r="AT341" s="216" t="s">
        <v>125</v>
      </c>
      <c r="AU341" s="216" t="s">
        <v>79</v>
      </c>
      <c r="AY341" s="16" t="s">
        <v>122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6" t="s">
        <v>77</v>
      </c>
      <c r="BK341" s="217">
        <f>ROUND(I341*H341,2)</f>
        <v>0</v>
      </c>
      <c r="BL341" s="16" t="s">
        <v>129</v>
      </c>
      <c r="BM341" s="216" t="s">
        <v>1136</v>
      </c>
    </row>
    <row r="342" s="2" customFormat="1">
      <c r="A342" s="37"/>
      <c r="B342" s="38"/>
      <c r="C342" s="39"/>
      <c r="D342" s="218" t="s">
        <v>131</v>
      </c>
      <c r="E342" s="39"/>
      <c r="F342" s="219" t="s">
        <v>875</v>
      </c>
      <c r="G342" s="39"/>
      <c r="H342" s="39"/>
      <c r="I342" s="220"/>
      <c r="J342" s="39"/>
      <c r="K342" s="39"/>
      <c r="L342" s="43"/>
      <c r="M342" s="221"/>
      <c r="N342" s="222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131</v>
      </c>
      <c r="AU342" s="16" t="s">
        <v>79</v>
      </c>
    </row>
    <row r="343" s="2" customFormat="1" ht="24.15" customHeight="1">
      <c r="A343" s="37"/>
      <c r="B343" s="38"/>
      <c r="C343" s="204" t="s">
        <v>893</v>
      </c>
      <c r="D343" s="204" t="s">
        <v>125</v>
      </c>
      <c r="E343" s="205" t="s">
        <v>877</v>
      </c>
      <c r="F343" s="206" t="s">
        <v>878</v>
      </c>
      <c r="G343" s="207" t="s">
        <v>128</v>
      </c>
      <c r="H343" s="208">
        <v>1</v>
      </c>
      <c r="I343" s="209"/>
      <c r="J343" s="210">
        <f>ROUND(I343*H343,2)</f>
        <v>0</v>
      </c>
      <c r="K343" s="211"/>
      <c r="L343" s="43"/>
      <c r="M343" s="212" t="s">
        <v>19</v>
      </c>
      <c r="N343" s="213" t="s">
        <v>40</v>
      </c>
      <c r="O343" s="83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16" t="s">
        <v>129</v>
      </c>
      <c r="AT343" s="216" t="s">
        <v>125</v>
      </c>
      <c r="AU343" s="216" t="s">
        <v>79</v>
      </c>
      <c r="AY343" s="16" t="s">
        <v>122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6" t="s">
        <v>77</v>
      </c>
      <c r="BK343" s="217">
        <f>ROUND(I343*H343,2)</f>
        <v>0</v>
      </c>
      <c r="BL343" s="16" t="s">
        <v>129</v>
      </c>
      <c r="BM343" s="216" t="s">
        <v>1137</v>
      </c>
    </row>
    <row r="344" s="2" customFormat="1">
      <c r="A344" s="37"/>
      <c r="B344" s="38"/>
      <c r="C344" s="39"/>
      <c r="D344" s="218" t="s">
        <v>131</v>
      </c>
      <c r="E344" s="39"/>
      <c r="F344" s="219" t="s">
        <v>880</v>
      </c>
      <c r="G344" s="39"/>
      <c r="H344" s="39"/>
      <c r="I344" s="220"/>
      <c r="J344" s="39"/>
      <c r="K344" s="39"/>
      <c r="L344" s="43"/>
      <c r="M344" s="221"/>
      <c r="N344" s="222"/>
      <c r="O344" s="83"/>
      <c r="P344" s="83"/>
      <c r="Q344" s="83"/>
      <c r="R344" s="83"/>
      <c r="S344" s="83"/>
      <c r="T344" s="84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131</v>
      </c>
      <c r="AU344" s="16" t="s">
        <v>79</v>
      </c>
    </row>
    <row r="345" s="2" customFormat="1" ht="16.5" customHeight="1">
      <c r="A345" s="37"/>
      <c r="B345" s="38"/>
      <c r="C345" s="204" t="s">
        <v>921</v>
      </c>
      <c r="D345" s="204" t="s">
        <v>125</v>
      </c>
      <c r="E345" s="205" t="s">
        <v>882</v>
      </c>
      <c r="F345" s="206" t="s">
        <v>883</v>
      </c>
      <c r="G345" s="207" t="s">
        <v>884</v>
      </c>
      <c r="H345" s="208">
        <v>48.299999999999997</v>
      </c>
      <c r="I345" s="209"/>
      <c r="J345" s="210">
        <f>ROUND(I345*H345,2)</f>
        <v>0</v>
      </c>
      <c r="K345" s="211"/>
      <c r="L345" s="43"/>
      <c r="M345" s="212" t="s">
        <v>19</v>
      </c>
      <c r="N345" s="213" t="s">
        <v>40</v>
      </c>
      <c r="O345" s="83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16" t="s">
        <v>129</v>
      </c>
      <c r="AT345" s="216" t="s">
        <v>125</v>
      </c>
      <c r="AU345" s="216" t="s">
        <v>79</v>
      </c>
      <c r="AY345" s="16" t="s">
        <v>122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6" t="s">
        <v>77</v>
      </c>
      <c r="BK345" s="217">
        <f>ROUND(I345*H345,2)</f>
        <v>0</v>
      </c>
      <c r="BL345" s="16" t="s">
        <v>129</v>
      </c>
      <c r="BM345" s="216" t="s">
        <v>1138</v>
      </c>
    </row>
    <row r="346" s="13" customFormat="1">
      <c r="A346" s="13"/>
      <c r="B346" s="241"/>
      <c r="C346" s="242"/>
      <c r="D346" s="234" t="s">
        <v>338</v>
      </c>
      <c r="E346" s="251" t="s">
        <v>19</v>
      </c>
      <c r="F346" s="243" t="s">
        <v>1139</v>
      </c>
      <c r="G346" s="242"/>
      <c r="H346" s="244">
        <v>48.299999999999997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338</v>
      </c>
      <c r="AU346" s="250" t="s">
        <v>79</v>
      </c>
      <c r="AV346" s="13" t="s">
        <v>79</v>
      </c>
      <c r="AW346" s="13" t="s">
        <v>31</v>
      </c>
      <c r="AX346" s="13" t="s">
        <v>77</v>
      </c>
      <c r="AY346" s="250" t="s">
        <v>122</v>
      </c>
    </row>
    <row r="347" s="12" customFormat="1" ht="25.92" customHeight="1">
      <c r="A347" s="12"/>
      <c r="B347" s="188"/>
      <c r="C347" s="189"/>
      <c r="D347" s="190" t="s">
        <v>68</v>
      </c>
      <c r="E347" s="191" t="s">
        <v>213</v>
      </c>
      <c r="F347" s="191" t="s">
        <v>214</v>
      </c>
      <c r="G347" s="189"/>
      <c r="H347" s="189"/>
      <c r="I347" s="192"/>
      <c r="J347" s="193">
        <f>BK347</f>
        <v>0</v>
      </c>
      <c r="K347" s="189"/>
      <c r="L347" s="194"/>
      <c r="M347" s="195"/>
      <c r="N347" s="196"/>
      <c r="O347" s="196"/>
      <c r="P347" s="197">
        <f>P348+P354+P363+P384+P390+P395</f>
        <v>0</v>
      </c>
      <c r="Q347" s="196"/>
      <c r="R347" s="197">
        <f>R348+R354+R363+R384+R390+R395</f>
        <v>0</v>
      </c>
      <c r="S347" s="196"/>
      <c r="T347" s="198">
        <f>T348+T354+T363+T384+T390+T395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99" t="s">
        <v>148</v>
      </c>
      <c r="AT347" s="200" t="s">
        <v>68</v>
      </c>
      <c r="AU347" s="200" t="s">
        <v>69</v>
      </c>
      <c r="AY347" s="199" t="s">
        <v>122</v>
      </c>
      <c r="BK347" s="201">
        <f>BK348+BK354+BK363+BK384+BK390+BK395</f>
        <v>0</v>
      </c>
    </row>
    <row r="348" s="12" customFormat="1" ht="22.8" customHeight="1">
      <c r="A348" s="12"/>
      <c r="B348" s="188"/>
      <c r="C348" s="189"/>
      <c r="D348" s="190" t="s">
        <v>68</v>
      </c>
      <c r="E348" s="202" t="s">
        <v>215</v>
      </c>
      <c r="F348" s="202" t="s">
        <v>216</v>
      </c>
      <c r="G348" s="189"/>
      <c r="H348" s="189"/>
      <c r="I348" s="192"/>
      <c r="J348" s="203">
        <f>BK348</f>
        <v>0</v>
      </c>
      <c r="K348" s="189"/>
      <c r="L348" s="194"/>
      <c r="M348" s="195"/>
      <c r="N348" s="196"/>
      <c r="O348" s="196"/>
      <c r="P348" s="197">
        <f>SUM(P349:P353)</f>
        <v>0</v>
      </c>
      <c r="Q348" s="196"/>
      <c r="R348" s="197">
        <f>SUM(R349:R353)</f>
        <v>0</v>
      </c>
      <c r="S348" s="196"/>
      <c r="T348" s="198">
        <f>SUM(T349:T353)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99" t="s">
        <v>148</v>
      </c>
      <c r="AT348" s="200" t="s">
        <v>68</v>
      </c>
      <c r="AU348" s="200" t="s">
        <v>77</v>
      </c>
      <c r="AY348" s="199" t="s">
        <v>122</v>
      </c>
      <c r="BK348" s="201">
        <f>SUM(BK349:BK353)</f>
        <v>0</v>
      </c>
    </row>
    <row r="349" s="2" customFormat="1" ht="16.5" customHeight="1">
      <c r="A349" s="37"/>
      <c r="B349" s="38"/>
      <c r="C349" s="204" t="s">
        <v>950</v>
      </c>
      <c r="D349" s="204" t="s">
        <v>125</v>
      </c>
      <c r="E349" s="205" t="s">
        <v>888</v>
      </c>
      <c r="F349" s="206" t="s">
        <v>889</v>
      </c>
      <c r="G349" s="207" t="s">
        <v>228</v>
      </c>
      <c r="H349" s="208">
        <v>35</v>
      </c>
      <c r="I349" s="209"/>
      <c r="J349" s="210">
        <f>ROUND(I349*H349,2)</f>
        <v>0</v>
      </c>
      <c r="K349" s="211"/>
      <c r="L349" s="43"/>
      <c r="M349" s="212" t="s">
        <v>19</v>
      </c>
      <c r="N349" s="213" t="s">
        <v>40</v>
      </c>
      <c r="O349" s="83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16" t="s">
        <v>220</v>
      </c>
      <c r="AT349" s="216" t="s">
        <v>125</v>
      </c>
      <c r="AU349" s="216" t="s">
        <v>79</v>
      </c>
      <c r="AY349" s="16" t="s">
        <v>122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6" t="s">
        <v>77</v>
      </c>
      <c r="BK349" s="217">
        <f>ROUND(I349*H349,2)</f>
        <v>0</v>
      </c>
      <c r="BL349" s="16" t="s">
        <v>220</v>
      </c>
      <c r="BM349" s="216" t="s">
        <v>1140</v>
      </c>
    </row>
    <row r="350" s="2" customFormat="1">
      <c r="A350" s="37"/>
      <c r="B350" s="38"/>
      <c r="C350" s="39"/>
      <c r="D350" s="218" t="s">
        <v>131</v>
      </c>
      <c r="E350" s="39"/>
      <c r="F350" s="219" t="s">
        <v>891</v>
      </c>
      <c r="G350" s="39"/>
      <c r="H350" s="39"/>
      <c r="I350" s="220"/>
      <c r="J350" s="39"/>
      <c r="K350" s="39"/>
      <c r="L350" s="43"/>
      <c r="M350" s="221"/>
      <c r="N350" s="222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131</v>
      </c>
      <c r="AU350" s="16" t="s">
        <v>79</v>
      </c>
    </row>
    <row r="351" s="2" customFormat="1">
      <c r="A351" s="37"/>
      <c r="B351" s="38"/>
      <c r="C351" s="39"/>
      <c r="D351" s="234" t="s">
        <v>192</v>
      </c>
      <c r="E351" s="39"/>
      <c r="F351" s="235" t="s">
        <v>892</v>
      </c>
      <c r="G351" s="39"/>
      <c r="H351" s="39"/>
      <c r="I351" s="220"/>
      <c r="J351" s="39"/>
      <c r="K351" s="39"/>
      <c r="L351" s="43"/>
      <c r="M351" s="221"/>
      <c r="N351" s="222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192</v>
      </c>
      <c r="AU351" s="16" t="s">
        <v>79</v>
      </c>
    </row>
    <row r="352" s="2" customFormat="1" ht="24.15" customHeight="1">
      <c r="A352" s="37"/>
      <c r="B352" s="38"/>
      <c r="C352" s="204" t="s">
        <v>953</v>
      </c>
      <c r="D352" s="204" t="s">
        <v>125</v>
      </c>
      <c r="E352" s="205" t="s">
        <v>894</v>
      </c>
      <c r="F352" s="206" t="s">
        <v>895</v>
      </c>
      <c r="G352" s="207" t="s">
        <v>228</v>
      </c>
      <c r="H352" s="208">
        <v>133</v>
      </c>
      <c r="I352" s="209"/>
      <c r="J352" s="210">
        <f>ROUND(I352*H352,2)</f>
        <v>0</v>
      </c>
      <c r="K352" s="211"/>
      <c r="L352" s="43"/>
      <c r="M352" s="212" t="s">
        <v>19</v>
      </c>
      <c r="N352" s="213" t="s">
        <v>40</v>
      </c>
      <c r="O352" s="83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16" t="s">
        <v>220</v>
      </c>
      <c r="AT352" s="216" t="s">
        <v>125</v>
      </c>
      <c r="AU352" s="216" t="s">
        <v>79</v>
      </c>
      <c r="AY352" s="16" t="s">
        <v>122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6" t="s">
        <v>77</v>
      </c>
      <c r="BK352" s="217">
        <f>ROUND(I352*H352,2)</f>
        <v>0</v>
      </c>
      <c r="BL352" s="16" t="s">
        <v>220</v>
      </c>
      <c r="BM352" s="216" t="s">
        <v>1141</v>
      </c>
    </row>
    <row r="353" s="2" customFormat="1">
      <c r="A353" s="37"/>
      <c r="B353" s="38"/>
      <c r="C353" s="39"/>
      <c r="D353" s="234" t="s">
        <v>192</v>
      </c>
      <c r="E353" s="39"/>
      <c r="F353" s="235" t="s">
        <v>897</v>
      </c>
      <c r="G353" s="39"/>
      <c r="H353" s="39"/>
      <c r="I353" s="220"/>
      <c r="J353" s="39"/>
      <c r="K353" s="39"/>
      <c r="L353" s="43"/>
      <c r="M353" s="221"/>
      <c r="N353" s="222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192</v>
      </c>
      <c r="AU353" s="16" t="s">
        <v>79</v>
      </c>
    </row>
    <row r="354" s="12" customFormat="1" ht="22.8" customHeight="1">
      <c r="A354" s="12"/>
      <c r="B354" s="188"/>
      <c r="C354" s="189"/>
      <c r="D354" s="190" t="s">
        <v>68</v>
      </c>
      <c r="E354" s="202" t="s">
        <v>898</v>
      </c>
      <c r="F354" s="202" t="s">
        <v>899</v>
      </c>
      <c r="G354" s="189"/>
      <c r="H354" s="189"/>
      <c r="I354" s="192"/>
      <c r="J354" s="203">
        <f>BK354</f>
        <v>0</v>
      </c>
      <c r="K354" s="189"/>
      <c r="L354" s="194"/>
      <c r="M354" s="195"/>
      <c r="N354" s="196"/>
      <c r="O354" s="196"/>
      <c r="P354" s="197">
        <f>SUM(P355:P362)</f>
        <v>0</v>
      </c>
      <c r="Q354" s="196"/>
      <c r="R354" s="197">
        <f>SUM(R355:R362)</f>
        <v>0</v>
      </c>
      <c r="S354" s="196"/>
      <c r="T354" s="198">
        <f>SUM(T355:T362)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99" t="s">
        <v>148</v>
      </c>
      <c r="AT354" s="200" t="s">
        <v>68</v>
      </c>
      <c r="AU354" s="200" t="s">
        <v>77</v>
      </c>
      <c r="AY354" s="199" t="s">
        <v>122</v>
      </c>
      <c r="BK354" s="201">
        <f>SUM(BK355:BK362)</f>
        <v>0</v>
      </c>
    </row>
    <row r="355" s="2" customFormat="1" ht="16.5" customHeight="1">
      <c r="A355" s="37"/>
      <c r="B355" s="38"/>
      <c r="C355" s="204" t="s">
        <v>916</v>
      </c>
      <c r="D355" s="204" t="s">
        <v>125</v>
      </c>
      <c r="E355" s="205" t="s">
        <v>901</v>
      </c>
      <c r="F355" s="206" t="s">
        <v>902</v>
      </c>
      <c r="G355" s="207" t="s">
        <v>903</v>
      </c>
      <c r="H355" s="208">
        <v>2</v>
      </c>
      <c r="I355" s="209"/>
      <c r="J355" s="210">
        <f>ROUND(I355*H355,2)</f>
        <v>0</v>
      </c>
      <c r="K355" s="211"/>
      <c r="L355" s="43"/>
      <c r="M355" s="212" t="s">
        <v>19</v>
      </c>
      <c r="N355" s="213" t="s">
        <v>40</v>
      </c>
      <c r="O355" s="83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16" t="s">
        <v>220</v>
      </c>
      <c r="AT355" s="216" t="s">
        <v>125</v>
      </c>
      <c r="AU355" s="216" t="s">
        <v>79</v>
      </c>
      <c r="AY355" s="16" t="s">
        <v>122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6" t="s">
        <v>77</v>
      </c>
      <c r="BK355" s="217">
        <f>ROUND(I355*H355,2)</f>
        <v>0</v>
      </c>
      <c r="BL355" s="16" t="s">
        <v>220</v>
      </c>
      <c r="BM355" s="216" t="s">
        <v>1142</v>
      </c>
    </row>
    <row r="356" s="2" customFormat="1">
      <c r="A356" s="37"/>
      <c r="B356" s="38"/>
      <c r="C356" s="39"/>
      <c r="D356" s="218" t="s">
        <v>131</v>
      </c>
      <c r="E356" s="39"/>
      <c r="F356" s="219" t="s">
        <v>905</v>
      </c>
      <c r="G356" s="39"/>
      <c r="H356" s="39"/>
      <c r="I356" s="220"/>
      <c r="J356" s="39"/>
      <c r="K356" s="39"/>
      <c r="L356" s="43"/>
      <c r="M356" s="221"/>
      <c r="N356" s="222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131</v>
      </c>
      <c r="AU356" s="16" t="s">
        <v>79</v>
      </c>
    </row>
    <row r="357" s="2" customFormat="1" ht="16.5" customHeight="1">
      <c r="A357" s="37"/>
      <c r="B357" s="38"/>
      <c r="C357" s="204" t="s">
        <v>927</v>
      </c>
      <c r="D357" s="204" t="s">
        <v>125</v>
      </c>
      <c r="E357" s="205" t="s">
        <v>907</v>
      </c>
      <c r="F357" s="206" t="s">
        <v>908</v>
      </c>
      <c r="G357" s="207" t="s">
        <v>450</v>
      </c>
      <c r="H357" s="208">
        <v>100</v>
      </c>
      <c r="I357" s="209"/>
      <c r="J357" s="210">
        <f>ROUND(I357*H357,2)</f>
        <v>0</v>
      </c>
      <c r="K357" s="211"/>
      <c r="L357" s="43"/>
      <c r="M357" s="212" t="s">
        <v>19</v>
      </c>
      <c r="N357" s="213" t="s">
        <v>40</v>
      </c>
      <c r="O357" s="83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16" t="s">
        <v>220</v>
      </c>
      <c r="AT357" s="216" t="s">
        <v>125</v>
      </c>
      <c r="AU357" s="216" t="s">
        <v>79</v>
      </c>
      <c r="AY357" s="16" t="s">
        <v>122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6" t="s">
        <v>77</v>
      </c>
      <c r="BK357" s="217">
        <f>ROUND(I357*H357,2)</f>
        <v>0</v>
      </c>
      <c r="BL357" s="16" t="s">
        <v>220</v>
      </c>
      <c r="BM357" s="216" t="s">
        <v>1143</v>
      </c>
    </row>
    <row r="358" s="2" customFormat="1">
      <c r="A358" s="37"/>
      <c r="B358" s="38"/>
      <c r="C358" s="39"/>
      <c r="D358" s="218" t="s">
        <v>131</v>
      </c>
      <c r="E358" s="39"/>
      <c r="F358" s="219" t="s">
        <v>910</v>
      </c>
      <c r="G358" s="39"/>
      <c r="H358" s="39"/>
      <c r="I358" s="220"/>
      <c r="J358" s="39"/>
      <c r="K358" s="39"/>
      <c r="L358" s="43"/>
      <c r="M358" s="221"/>
      <c r="N358" s="222"/>
      <c r="O358" s="83"/>
      <c r="P358" s="83"/>
      <c r="Q358" s="83"/>
      <c r="R358" s="83"/>
      <c r="S358" s="83"/>
      <c r="T358" s="84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131</v>
      </c>
      <c r="AU358" s="16" t="s">
        <v>79</v>
      </c>
    </row>
    <row r="359" s="2" customFormat="1" ht="16.5" customHeight="1">
      <c r="A359" s="37"/>
      <c r="B359" s="38"/>
      <c r="C359" s="204" t="s">
        <v>932</v>
      </c>
      <c r="D359" s="204" t="s">
        <v>125</v>
      </c>
      <c r="E359" s="205" t="s">
        <v>912</v>
      </c>
      <c r="F359" s="206" t="s">
        <v>913</v>
      </c>
      <c r="G359" s="207" t="s">
        <v>185</v>
      </c>
      <c r="H359" s="208">
        <v>150</v>
      </c>
      <c r="I359" s="209"/>
      <c r="J359" s="210">
        <f>ROUND(I359*H359,2)</f>
        <v>0</v>
      </c>
      <c r="K359" s="211"/>
      <c r="L359" s="43"/>
      <c r="M359" s="212" t="s">
        <v>19</v>
      </c>
      <c r="N359" s="213" t="s">
        <v>40</v>
      </c>
      <c r="O359" s="83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6" t="s">
        <v>220</v>
      </c>
      <c r="AT359" s="216" t="s">
        <v>125</v>
      </c>
      <c r="AU359" s="216" t="s">
        <v>79</v>
      </c>
      <c r="AY359" s="16" t="s">
        <v>122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6" t="s">
        <v>77</v>
      </c>
      <c r="BK359" s="217">
        <f>ROUND(I359*H359,2)</f>
        <v>0</v>
      </c>
      <c r="BL359" s="16" t="s">
        <v>220</v>
      </c>
      <c r="BM359" s="216" t="s">
        <v>1144</v>
      </c>
    </row>
    <row r="360" s="2" customFormat="1">
      <c r="A360" s="37"/>
      <c r="B360" s="38"/>
      <c r="C360" s="39"/>
      <c r="D360" s="218" t="s">
        <v>131</v>
      </c>
      <c r="E360" s="39"/>
      <c r="F360" s="219" t="s">
        <v>915</v>
      </c>
      <c r="G360" s="39"/>
      <c r="H360" s="39"/>
      <c r="I360" s="220"/>
      <c r="J360" s="39"/>
      <c r="K360" s="39"/>
      <c r="L360" s="43"/>
      <c r="M360" s="221"/>
      <c r="N360" s="222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131</v>
      </c>
      <c r="AU360" s="16" t="s">
        <v>79</v>
      </c>
    </row>
    <row r="361" s="2" customFormat="1" ht="16.5" customHeight="1">
      <c r="A361" s="37"/>
      <c r="B361" s="38"/>
      <c r="C361" s="204" t="s">
        <v>937</v>
      </c>
      <c r="D361" s="204" t="s">
        <v>125</v>
      </c>
      <c r="E361" s="205" t="s">
        <v>917</v>
      </c>
      <c r="F361" s="206" t="s">
        <v>918</v>
      </c>
      <c r="G361" s="207" t="s">
        <v>903</v>
      </c>
      <c r="H361" s="208">
        <v>2</v>
      </c>
      <c r="I361" s="209"/>
      <c r="J361" s="210">
        <f>ROUND(I361*H361,2)</f>
        <v>0</v>
      </c>
      <c r="K361" s="211"/>
      <c r="L361" s="43"/>
      <c r="M361" s="212" t="s">
        <v>19</v>
      </c>
      <c r="N361" s="213" t="s">
        <v>40</v>
      </c>
      <c r="O361" s="83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16" t="s">
        <v>220</v>
      </c>
      <c r="AT361" s="216" t="s">
        <v>125</v>
      </c>
      <c r="AU361" s="216" t="s">
        <v>79</v>
      </c>
      <c r="AY361" s="16" t="s">
        <v>122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6" t="s">
        <v>77</v>
      </c>
      <c r="BK361" s="217">
        <f>ROUND(I361*H361,2)</f>
        <v>0</v>
      </c>
      <c r="BL361" s="16" t="s">
        <v>220</v>
      </c>
      <c r="BM361" s="216" t="s">
        <v>1145</v>
      </c>
    </row>
    <row r="362" s="2" customFormat="1">
      <c r="A362" s="37"/>
      <c r="B362" s="38"/>
      <c r="C362" s="39"/>
      <c r="D362" s="218" t="s">
        <v>131</v>
      </c>
      <c r="E362" s="39"/>
      <c r="F362" s="219" t="s">
        <v>920</v>
      </c>
      <c r="G362" s="39"/>
      <c r="H362" s="39"/>
      <c r="I362" s="220"/>
      <c r="J362" s="39"/>
      <c r="K362" s="39"/>
      <c r="L362" s="43"/>
      <c r="M362" s="221"/>
      <c r="N362" s="222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131</v>
      </c>
      <c r="AU362" s="16" t="s">
        <v>79</v>
      </c>
    </row>
    <row r="363" s="12" customFormat="1" ht="22.8" customHeight="1">
      <c r="A363" s="12"/>
      <c r="B363" s="188"/>
      <c r="C363" s="189"/>
      <c r="D363" s="190" t="s">
        <v>68</v>
      </c>
      <c r="E363" s="202" t="s">
        <v>223</v>
      </c>
      <c r="F363" s="202" t="s">
        <v>224</v>
      </c>
      <c r="G363" s="189"/>
      <c r="H363" s="189"/>
      <c r="I363" s="192"/>
      <c r="J363" s="203">
        <f>BK363</f>
        <v>0</v>
      </c>
      <c r="K363" s="189"/>
      <c r="L363" s="194"/>
      <c r="M363" s="195"/>
      <c r="N363" s="196"/>
      <c r="O363" s="196"/>
      <c r="P363" s="197">
        <f>SUM(P364:P383)</f>
        <v>0</v>
      </c>
      <c r="Q363" s="196"/>
      <c r="R363" s="197">
        <f>SUM(R364:R383)</f>
        <v>0</v>
      </c>
      <c r="S363" s="196"/>
      <c r="T363" s="198">
        <f>SUM(T364:T383)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9" t="s">
        <v>148</v>
      </c>
      <c r="AT363" s="200" t="s">
        <v>68</v>
      </c>
      <c r="AU363" s="200" t="s">
        <v>77</v>
      </c>
      <c r="AY363" s="199" t="s">
        <v>122</v>
      </c>
      <c r="BK363" s="201">
        <f>SUM(BK364:BK383)</f>
        <v>0</v>
      </c>
    </row>
    <row r="364" s="2" customFormat="1" ht="16.5" customHeight="1">
      <c r="A364" s="37"/>
      <c r="B364" s="38"/>
      <c r="C364" s="204" t="s">
        <v>955</v>
      </c>
      <c r="D364" s="204" t="s">
        <v>125</v>
      </c>
      <c r="E364" s="205" t="s">
        <v>922</v>
      </c>
      <c r="F364" s="206" t="s">
        <v>923</v>
      </c>
      <c r="G364" s="207" t="s">
        <v>228</v>
      </c>
      <c r="H364" s="208">
        <v>16</v>
      </c>
      <c r="I364" s="209"/>
      <c r="J364" s="210">
        <f>ROUND(I364*H364,2)</f>
        <v>0</v>
      </c>
      <c r="K364" s="211"/>
      <c r="L364" s="43"/>
      <c r="M364" s="212" t="s">
        <v>19</v>
      </c>
      <c r="N364" s="213" t="s">
        <v>40</v>
      </c>
      <c r="O364" s="83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16" t="s">
        <v>220</v>
      </c>
      <c r="AT364" s="216" t="s">
        <v>125</v>
      </c>
      <c r="AU364" s="216" t="s">
        <v>79</v>
      </c>
      <c r="AY364" s="16" t="s">
        <v>122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6" t="s">
        <v>77</v>
      </c>
      <c r="BK364" s="217">
        <f>ROUND(I364*H364,2)</f>
        <v>0</v>
      </c>
      <c r="BL364" s="16" t="s">
        <v>220</v>
      </c>
      <c r="BM364" s="216" t="s">
        <v>1146</v>
      </c>
    </row>
    <row r="365" s="2" customFormat="1">
      <c r="A365" s="37"/>
      <c r="B365" s="38"/>
      <c r="C365" s="39"/>
      <c r="D365" s="218" t="s">
        <v>131</v>
      </c>
      <c r="E365" s="39"/>
      <c r="F365" s="219" t="s">
        <v>925</v>
      </c>
      <c r="G365" s="39"/>
      <c r="H365" s="39"/>
      <c r="I365" s="220"/>
      <c r="J365" s="39"/>
      <c r="K365" s="39"/>
      <c r="L365" s="43"/>
      <c r="M365" s="221"/>
      <c r="N365" s="222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131</v>
      </c>
      <c r="AU365" s="16" t="s">
        <v>79</v>
      </c>
    </row>
    <row r="366" s="2" customFormat="1">
      <c r="A366" s="37"/>
      <c r="B366" s="38"/>
      <c r="C366" s="39"/>
      <c r="D366" s="234" t="s">
        <v>192</v>
      </c>
      <c r="E366" s="39"/>
      <c r="F366" s="235" t="s">
        <v>926</v>
      </c>
      <c r="G366" s="39"/>
      <c r="H366" s="39"/>
      <c r="I366" s="220"/>
      <c r="J366" s="39"/>
      <c r="K366" s="39"/>
      <c r="L366" s="43"/>
      <c r="M366" s="221"/>
      <c r="N366" s="222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192</v>
      </c>
      <c r="AU366" s="16" t="s">
        <v>79</v>
      </c>
    </row>
    <row r="367" s="2" customFormat="1" ht="16.5" customHeight="1">
      <c r="A367" s="37"/>
      <c r="B367" s="38"/>
      <c r="C367" s="204" t="s">
        <v>943</v>
      </c>
      <c r="D367" s="204" t="s">
        <v>125</v>
      </c>
      <c r="E367" s="205" t="s">
        <v>928</v>
      </c>
      <c r="F367" s="206" t="s">
        <v>929</v>
      </c>
      <c r="G367" s="207" t="s">
        <v>228</v>
      </c>
      <c r="H367" s="208">
        <v>300</v>
      </c>
      <c r="I367" s="209"/>
      <c r="J367" s="210">
        <f>ROUND(I367*H367,2)</f>
        <v>0</v>
      </c>
      <c r="K367" s="211"/>
      <c r="L367" s="43"/>
      <c r="M367" s="212" t="s">
        <v>19</v>
      </c>
      <c r="N367" s="213" t="s">
        <v>40</v>
      </c>
      <c r="O367" s="83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16" t="s">
        <v>220</v>
      </c>
      <c r="AT367" s="216" t="s">
        <v>125</v>
      </c>
      <c r="AU367" s="216" t="s">
        <v>79</v>
      </c>
      <c r="AY367" s="16" t="s">
        <v>122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6" t="s">
        <v>77</v>
      </c>
      <c r="BK367" s="217">
        <f>ROUND(I367*H367,2)</f>
        <v>0</v>
      </c>
      <c r="BL367" s="16" t="s">
        <v>220</v>
      </c>
      <c r="BM367" s="216" t="s">
        <v>1147</v>
      </c>
    </row>
    <row r="368" s="2" customFormat="1">
      <c r="A368" s="37"/>
      <c r="B368" s="38"/>
      <c r="C368" s="39"/>
      <c r="D368" s="218" t="s">
        <v>131</v>
      </c>
      <c r="E368" s="39"/>
      <c r="F368" s="219" t="s">
        <v>931</v>
      </c>
      <c r="G368" s="39"/>
      <c r="H368" s="39"/>
      <c r="I368" s="220"/>
      <c r="J368" s="39"/>
      <c r="K368" s="39"/>
      <c r="L368" s="43"/>
      <c r="M368" s="221"/>
      <c r="N368" s="222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131</v>
      </c>
      <c r="AU368" s="16" t="s">
        <v>79</v>
      </c>
    </row>
    <row r="369" s="2" customFormat="1" ht="16.5" customHeight="1">
      <c r="A369" s="37"/>
      <c r="B369" s="38"/>
      <c r="C369" s="204" t="s">
        <v>948</v>
      </c>
      <c r="D369" s="204" t="s">
        <v>125</v>
      </c>
      <c r="E369" s="205" t="s">
        <v>933</v>
      </c>
      <c r="F369" s="206" t="s">
        <v>934</v>
      </c>
      <c r="G369" s="207" t="s">
        <v>228</v>
      </c>
      <c r="H369" s="208">
        <v>100</v>
      </c>
      <c r="I369" s="209"/>
      <c r="J369" s="210">
        <f>ROUND(I369*H369,2)</f>
        <v>0</v>
      </c>
      <c r="K369" s="211"/>
      <c r="L369" s="43"/>
      <c r="M369" s="212" t="s">
        <v>19</v>
      </c>
      <c r="N369" s="213" t="s">
        <v>40</v>
      </c>
      <c r="O369" s="83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16" t="s">
        <v>220</v>
      </c>
      <c r="AT369" s="216" t="s">
        <v>125</v>
      </c>
      <c r="AU369" s="216" t="s">
        <v>79</v>
      </c>
      <c r="AY369" s="16" t="s">
        <v>122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6" t="s">
        <v>77</v>
      </c>
      <c r="BK369" s="217">
        <f>ROUND(I369*H369,2)</f>
        <v>0</v>
      </c>
      <c r="BL369" s="16" t="s">
        <v>220</v>
      </c>
      <c r="BM369" s="216" t="s">
        <v>1148</v>
      </c>
    </row>
    <row r="370" s="2" customFormat="1">
      <c r="A370" s="37"/>
      <c r="B370" s="38"/>
      <c r="C370" s="39"/>
      <c r="D370" s="218" t="s">
        <v>131</v>
      </c>
      <c r="E370" s="39"/>
      <c r="F370" s="219" t="s">
        <v>936</v>
      </c>
      <c r="G370" s="39"/>
      <c r="H370" s="39"/>
      <c r="I370" s="220"/>
      <c r="J370" s="39"/>
      <c r="K370" s="39"/>
      <c r="L370" s="43"/>
      <c r="M370" s="221"/>
      <c r="N370" s="222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131</v>
      </c>
      <c r="AU370" s="16" t="s">
        <v>79</v>
      </c>
    </row>
    <row r="371" s="2" customFormat="1" ht="16.5" customHeight="1">
      <c r="A371" s="37"/>
      <c r="B371" s="38"/>
      <c r="C371" s="204" t="s">
        <v>1149</v>
      </c>
      <c r="D371" s="204" t="s">
        <v>125</v>
      </c>
      <c r="E371" s="205" t="s">
        <v>938</v>
      </c>
      <c r="F371" s="206" t="s">
        <v>939</v>
      </c>
      <c r="G371" s="207" t="s">
        <v>228</v>
      </c>
      <c r="H371" s="208">
        <v>300</v>
      </c>
      <c r="I371" s="209"/>
      <c r="J371" s="210">
        <f>ROUND(I371*H371,2)</f>
        <v>0</v>
      </c>
      <c r="K371" s="211"/>
      <c r="L371" s="43"/>
      <c r="M371" s="212" t="s">
        <v>19</v>
      </c>
      <c r="N371" s="213" t="s">
        <v>40</v>
      </c>
      <c r="O371" s="83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16" t="s">
        <v>220</v>
      </c>
      <c r="AT371" s="216" t="s">
        <v>125</v>
      </c>
      <c r="AU371" s="216" t="s">
        <v>79</v>
      </c>
      <c r="AY371" s="16" t="s">
        <v>122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6" t="s">
        <v>77</v>
      </c>
      <c r="BK371" s="217">
        <f>ROUND(I371*H371,2)</f>
        <v>0</v>
      </c>
      <c r="BL371" s="16" t="s">
        <v>220</v>
      </c>
      <c r="BM371" s="216" t="s">
        <v>1150</v>
      </c>
    </row>
    <row r="372" s="2" customFormat="1">
      <c r="A372" s="37"/>
      <c r="B372" s="38"/>
      <c r="C372" s="39"/>
      <c r="D372" s="218" t="s">
        <v>131</v>
      </c>
      <c r="E372" s="39"/>
      <c r="F372" s="219" t="s">
        <v>941</v>
      </c>
      <c r="G372" s="39"/>
      <c r="H372" s="39"/>
      <c r="I372" s="220"/>
      <c r="J372" s="39"/>
      <c r="K372" s="39"/>
      <c r="L372" s="43"/>
      <c r="M372" s="221"/>
      <c r="N372" s="222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131</v>
      </c>
      <c r="AU372" s="16" t="s">
        <v>79</v>
      </c>
    </row>
    <row r="373" s="2" customFormat="1">
      <c r="A373" s="37"/>
      <c r="B373" s="38"/>
      <c r="C373" s="39"/>
      <c r="D373" s="234" t="s">
        <v>192</v>
      </c>
      <c r="E373" s="39"/>
      <c r="F373" s="235" t="s">
        <v>942</v>
      </c>
      <c r="G373" s="39"/>
      <c r="H373" s="39"/>
      <c r="I373" s="220"/>
      <c r="J373" s="39"/>
      <c r="K373" s="39"/>
      <c r="L373" s="43"/>
      <c r="M373" s="221"/>
      <c r="N373" s="222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192</v>
      </c>
      <c r="AU373" s="16" t="s">
        <v>79</v>
      </c>
    </row>
    <row r="374" s="2" customFormat="1" ht="16.5" customHeight="1">
      <c r="A374" s="37"/>
      <c r="B374" s="38"/>
      <c r="C374" s="204" t="s">
        <v>1151</v>
      </c>
      <c r="D374" s="204" t="s">
        <v>125</v>
      </c>
      <c r="E374" s="205" t="s">
        <v>944</v>
      </c>
      <c r="F374" s="206" t="s">
        <v>945</v>
      </c>
      <c r="G374" s="207" t="s">
        <v>228</v>
      </c>
      <c r="H374" s="208">
        <v>300</v>
      </c>
      <c r="I374" s="209"/>
      <c r="J374" s="210">
        <f>ROUND(I374*H374,2)</f>
        <v>0</v>
      </c>
      <c r="K374" s="211"/>
      <c r="L374" s="43"/>
      <c r="M374" s="212" t="s">
        <v>19</v>
      </c>
      <c r="N374" s="213" t="s">
        <v>40</v>
      </c>
      <c r="O374" s="83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16" t="s">
        <v>220</v>
      </c>
      <c r="AT374" s="216" t="s">
        <v>125</v>
      </c>
      <c r="AU374" s="216" t="s">
        <v>79</v>
      </c>
      <c r="AY374" s="16" t="s">
        <v>122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6" t="s">
        <v>77</v>
      </c>
      <c r="BK374" s="217">
        <f>ROUND(I374*H374,2)</f>
        <v>0</v>
      </c>
      <c r="BL374" s="16" t="s">
        <v>220</v>
      </c>
      <c r="BM374" s="216" t="s">
        <v>1152</v>
      </c>
    </row>
    <row r="375" s="2" customFormat="1">
      <c r="A375" s="37"/>
      <c r="B375" s="38"/>
      <c r="C375" s="39"/>
      <c r="D375" s="218" t="s">
        <v>131</v>
      </c>
      <c r="E375" s="39"/>
      <c r="F375" s="219" t="s">
        <v>947</v>
      </c>
      <c r="G375" s="39"/>
      <c r="H375" s="39"/>
      <c r="I375" s="220"/>
      <c r="J375" s="39"/>
      <c r="K375" s="39"/>
      <c r="L375" s="43"/>
      <c r="M375" s="221"/>
      <c r="N375" s="222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131</v>
      </c>
      <c r="AU375" s="16" t="s">
        <v>79</v>
      </c>
    </row>
    <row r="376" s="2" customFormat="1" ht="16.5" customHeight="1">
      <c r="A376" s="37"/>
      <c r="B376" s="38"/>
      <c r="C376" s="204" t="s">
        <v>1153</v>
      </c>
      <c r="D376" s="204" t="s">
        <v>125</v>
      </c>
      <c r="E376" s="205" t="s">
        <v>226</v>
      </c>
      <c r="F376" s="206" t="s">
        <v>227</v>
      </c>
      <c r="G376" s="207" t="s">
        <v>228</v>
      </c>
      <c r="H376" s="208">
        <v>50</v>
      </c>
      <c r="I376" s="209"/>
      <c r="J376" s="210">
        <f>ROUND(I376*H376,2)</f>
        <v>0</v>
      </c>
      <c r="K376" s="211"/>
      <c r="L376" s="43"/>
      <c r="M376" s="212" t="s">
        <v>19</v>
      </c>
      <c r="N376" s="213" t="s">
        <v>40</v>
      </c>
      <c r="O376" s="83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16" t="s">
        <v>220</v>
      </c>
      <c r="AT376" s="216" t="s">
        <v>125</v>
      </c>
      <c r="AU376" s="216" t="s">
        <v>79</v>
      </c>
      <c r="AY376" s="16" t="s">
        <v>122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6" t="s">
        <v>77</v>
      </c>
      <c r="BK376" s="217">
        <f>ROUND(I376*H376,2)</f>
        <v>0</v>
      </c>
      <c r="BL376" s="16" t="s">
        <v>220</v>
      </c>
      <c r="BM376" s="216" t="s">
        <v>1154</v>
      </c>
    </row>
    <row r="377" s="2" customFormat="1">
      <c r="A377" s="37"/>
      <c r="B377" s="38"/>
      <c r="C377" s="39"/>
      <c r="D377" s="218" t="s">
        <v>131</v>
      </c>
      <c r="E377" s="39"/>
      <c r="F377" s="219" t="s">
        <v>230</v>
      </c>
      <c r="G377" s="39"/>
      <c r="H377" s="39"/>
      <c r="I377" s="220"/>
      <c r="J377" s="39"/>
      <c r="K377" s="39"/>
      <c r="L377" s="43"/>
      <c r="M377" s="221"/>
      <c r="N377" s="222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131</v>
      </c>
      <c r="AU377" s="16" t="s">
        <v>79</v>
      </c>
    </row>
    <row r="378" s="2" customFormat="1" ht="16.5" customHeight="1">
      <c r="A378" s="37"/>
      <c r="B378" s="38"/>
      <c r="C378" s="204" t="s">
        <v>961</v>
      </c>
      <c r="D378" s="204" t="s">
        <v>125</v>
      </c>
      <c r="E378" s="205" t="s">
        <v>231</v>
      </c>
      <c r="F378" s="206" t="s">
        <v>232</v>
      </c>
      <c r="G378" s="207" t="s">
        <v>228</v>
      </c>
      <c r="H378" s="208">
        <v>80</v>
      </c>
      <c r="I378" s="209"/>
      <c r="J378" s="210">
        <f>ROUND(I378*H378,2)</f>
        <v>0</v>
      </c>
      <c r="K378" s="211"/>
      <c r="L378" s="43"/>
      <c r="M378" s="212" t="s">
        <v>19</v>
      </c>
      <c r="N378" s="213" t="s">
        <v>40</v>
      </c>
      <c r="O378" s="83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16" t="s">
        <v>220</v>
      </c>
      <c r="AT378" s="216" t="s">
        <v>125</v>
      </c>
      <c r="AU378" s="216" t="s">
        <v>79</v>
      </c>
      <c r="AY378" s="16" t="s">
        <v>122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6" t="s">
        <v>77</v>
      </c>
      <c r="BK378" s="217">
        <f>ROUND(I378*H378,2)</f>
        <v>0</v>
      </c>
      <c r="BL378" s="16" t="s">
        <v>220</v>
      </c>
      <c r="BM378" s="216" t="s">
        <v>1155</v>
      </c>
    </row>
    <row r="379" s="2" customFormat="1">
      <c r="A379" s="37"/>
      <c r="B379" s="38"/>
      <c r="C379" s="39"/>
      <c r="D379" s="218" t="s">
        <v>131</v>
      </c>
      <c r="E379" s="39"/>
      <c r="F379" s="219" t="s">
        <v>234</v>
      </c>
      <c r="G379" s="39"/>
      <c r="H379" s="39"/>
      <c r="I379" s="220"/>
      <c r="J379" s="39"/>
      <c r="K379" s="39"/>
      <c r="L379" s="43"/>
      <c r="M379" s="221"/>
      <c r="N379" s="222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131</v>
      </c>
      <c r="AU379" s="16" t="s">
        <v>79</v>
      </c>
    </row>
    <row r="380" s="2" customFormat="1">
      <c r="A380" s="37"/>
      <c r="B380" s="38"/>
      <c r="C380" s="39"/>
      <c r="D380" s="234" t="s">
        <v>192</v>
      </c>
      <c r="E380" s="39"/>
      <c r="F380" s="235" t="s">
        <v>1156</v>
      </c>
      <c r="G380" s="39"/>
      <c r="H380" s="39"/>
      <c r="I380" s="220"/>
      <c r="J380" s="39"/>
      <c r="K380" s="39"/>
      <c r="L380" s="43"/>
      <c r="M380" s="221"/>
      <c r="N380" s="222"/>
      <c r="O380" s="83"/>
      <c r="P380" s="83"/>
      <c r="Q380" s="83"/>
      <c r="R380" s="83"/>
      <c r="S380" s="83"/>
      <c r="T380" s="84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192</v>
      </c>
      <c r="AU380" s="16" t="s">
        <v>79</v>
      </c>
    </row>
    <row r="381" s="2" customFormat="1" ht="16.5" customHeight="1">
      <c r="A381" s="37"/>
      <c r="B381" s="38"/>
      <c r="C381" s="204" t="s">
        <v>964</v>
      </c>
      <c r="D381" s="204" t="s">
        <v>125</v>
      </c>
      <c r="E381" s="205" t="s">
        <v>237</v>
      </c>
      <c r="F381" s="206" t="s">
        <v>238</v>
      </c>
      <c r="G381" s="207" t="s">
        <v>228</v>
      </c>
      <c r="H381" s="208">
        <v>180</v>
      </c>
      <c r="I381" s="209"/>
      <c r="J381" s="210">
        <f>ROUND(I381*H381,2)</f>
        <v>0</v>
      </c>
      <c r="K381" s="211"/>
      <c r="L381" s="43"/>
      <c r="M381" s="212" t="s">
        <v>19</v>
      </c>
      <c r="N381" s="213" t="s">
        <v>40</v>
      </c>
      <c r="O381" s="83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16" t="s">
        <v>220</v>
      </c>
      <c r="AT381" s="216" t="s">
        <v>125</v>
      </c>
      <c r="AU381" s="216" t="s">
        <v>79</v>
      </c>
      <c r="AY381" s="16" t="s">
        <v>122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6" t="s">
        <v>77</v>
      </c>
      <c r="BK381" s="217">
        <f>ROUND(I381*H381,2)</f>
        <v>0</v>
      </c>
      <c r="BL381" s="16" t="s">
        <v>220</v>
      </c>
      <c r="BM381" s="216" t="s">
        <v>1157</v>
      </c>
    </row>
    <row r="382" s="2" customFormat="1">
      <c r="A382" s="37"/>
      <c r="B382" s="38"/>
      <c r="C382" s="39"/>
      <c r="D382" s="218" t="s">
        <v>131</v>
      </c>
      <c r="E382" s="39"/>
      <c r="F382" s="219" t="s">
        <v>240</v>
      </c>
      <c r="G382" s="39"/>
      <c r="H382" s="39"/>
      <c r="I382" s="220"/>
      <c r="J382" s="39"/>
      <c r="K382" s="39"/>
      <c r="L382" s="43"/>
      <c r="M382" s="221"/>
      <c r="N382" s="222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131</v>
      </c>
      <c r="AU382" s="16" t="s">
        <v>79</v>
      </c>
    </row>
    <row r="383" s="2" customFormat="1">
      <c r="A383" s="37"/>
      <c r="B383" s="38"/>
      <c r="C383" s="39"/>
      <c r="D383" s="234" t="s">
        <v>192</v>
      </c>
      <c r="E383" s="39"/>
      <c r="F383" s="235" t="s">
        <v>241</v>
      </c>
      <c r="G383" s="39"/>
      <c r="H383" s="39"/>
      <c r="I383" s="220"/>
      <c r="J383" s="39"/>
      <c r="K383" s="39"/>
      <c r="L383" s="43"/>
      <c r="M383" s="221"/>
      <c r="N383" s="222"/>
      <c r="O383" s="83"/>
      <c r="P383" s="83"/>
      <c r="Q383" s="83"/>
      <c r="R383" s="83"/>
      <c r="S383" s="83"/>
      <c r="T383" s="84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192</v>
      </c>
      <c r="AU383" s="16" t="s">
        <v>79</v>
      </c>
    </row>
    <row r="384" s="12" customFormat="1" ht="22.8" customHeight="1">
      <c r="A384" s="12"/>
      <c r="B384" s="188"/>
      <c r="C384" s="189"/>
      <c r="D384" s="190" t="s">
        <v>68</v>
      </c>
      <c r="E384" s="202" t="s">
        <v>242</v>
      </c>
      <c r="F384" s="202" t="s">
        <v>243</v>
      </c>
      <c r="G384" s="189"/>
      <c r="H384" s="189"/>
      <c r="I384" s="192"/>
      <c r="J384" s="203">
        <f>BK384</f>
        <v>0</v>
      </c>
      <c r="K384" s="189"/>
      <c r="L384" s="194"/>
      <c r="M384" s="195"/>
      <c r="N384" s="196"/>
      <c r="O384" s="196"/>
      <c r="P384" s="197">
        <f>SUM(P385:P389)</f>
        <v>0</v>
      </c>
      <c r="Q384" s="196"/>
      <c r="R384" s="197">
        <f>SUM(R385:R389)</f>
        <v>0</v>
      </c>
      <c r="S384" s="196"/>
      <c r="T384" s="198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99" t="s">
        <v>148</v>
      </c>
      <c r="AT384" s="200" t="s">
        <v>68</v>
      </c>
      <c r="AU384" s="200" t="s">
        <v>77</v>
      </c>
      <c r="AY384" s="199" t="s">
        <v>122</v>
      </c>
      <c r="BK384" s="201">
        <f>SUM(BK385:BK389)</f>
        <v>0</v>
      </c>
    </row>
    <row r="385" s="2" customFormat="1" ht="16.5" customHeight="1">
      <c r="A385" s="37"/>
      <c r="B385" s="38"/>
      <c r="C385" s="204" t="s">
        <v>967</v>
      </c>
      <c r="D385" s="204" t="s">
        <v>125</v>
      </c>
      <c r="E385" s="205" t="s">
        <v>956</v>
      </c>
      <c r="F385" s="206" t="s">
        <v>957</v>
      </c>
      <c r="G385" s="207" t="s">
        <v>141</v>
      </c>
      <c r="H385" s="208">
        <v>1</v>
      </c>
      <c r="I385" s="209"/>
      <c r="J385" s="210">
        <f>ROUND(I385*H385,2)</f>
        <v>0</v>
      </c>
      <c r="K385" s="211"/>
      <c r="L385" s="43"/>
      <c r="M385" s="212" t="s">
        <v>19</v>
      </c>
      <c r="N385" s="213" t="s">
        <v>40</v>
      </c>
      <c r="O385" s="83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16" t="s">
        <v>220</v>
      </c>
      <c r="AT385" s="216" t="s">
        <v>125</v>
      </c>
      <c r="AU385" s="216" t="s">
        <v>79</v>
      </c>
      <c r="AY385" s="16" t="s">
        <v>122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6" t="s">
        <v>77</v>
      </c>
      <c r="BK385" s="217">
        <f>ROUND(I385*H385,2)</f>
        <v>0</v>
      </c>
      <c r="BL385" s="16" t="s">
        <v>220</v>
      </c>
      <c r="BM385" s="216" t="s">
        <v>1158</v>
      </c>
    </row>
    <row r="386" s="2" customFormat="1">
      <c r="A386" s="37"/>
      <c r="B386" s="38"/>
      <c r="C386" s="39"/>
      <c r="D386" s="218" t="s">
        <v>131</v>
      </c>
      <c r="E386" s="39"/>
      <c r="F386" s="219" t="s">
        <v>959</v>
      </c>
      <c r="G386" s="39"/>
      <c r="H386" s="39"/>
      <c r="I386" s="220"/>
      <c r="J386" s="39"/>
      <c r="K386" s="39"/>
      <c r="L386" s="43"/>
      <c r="M386" s="221"/>
      <c r="N386" s="222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131</v>
      </c>
      <c r="AU386" s="16" t="s">
        <v>79</v>
      </c>
    </row>
    <row r="387" s="2" customFormat="1">
      <c r="A387" s="37"/>
      <c r="B387" s="38"/>
      <c r="C387" s="39"/>
      <c r="D387" s="234" t="s">
        <v>192</v>
      </c>
      <c r="E387" s="39"/>
      <c r="F387" s="235" t="s">
        <v>960</v>
      </c>
      <c r="G387" s="39"/>
      <c r="H387" s="39"/>
      <c r="I387" s="220"/>
      <c r="J387" s="39"/>
      <c r="K387" s="39"/>
      <c r="L387" s="43"/>
      <c r="M387" s="221"/>
      <c r="N387" s="222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192</v>
      </c>
      <c r="AU387" s="16" t="s">
        <v>79</v>
      </c>
    </row>
    <row r="388" s="2" customFormat="1" ht="16.5" customHeight="1">
      <c r="A388" s="37"/>
      <c r="B388" s="38"/>
      <c r="C388" s="204" t="s">
        <v>971</v>
      </c>
      <c r="D388" s="204" t="s">
        <v>125</v>
      </c>
      <c r="E388" s="205" t="s">
        <v>245</v>
      </c>
      <c r="F388" s="206" t="s">
        <v>246</v>
      </c>
      <c r="G388" s="207" t="s">
        <v>210</v>
      </c>
      <c r="H388" s="236"/>
      <c r="I388" s="209"/>
      <c r="J388" s="210">
        <f>ROUND(I388*H388,2)</f>
        <v>0</v>
      </c>
      <c r="K388" s="211"/>
      <c r="L388" s="43"/>
      <c r="M388" s="212" t="s">
        <v>19</v>
      </c>
      <c r="N388" s="213" t="s">
        <v>40</v>
      </c>
      <c r="O388" s="83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16" t="s">
        <v>220</v>
      </c>
      <c r="AT388" s="216" t="s">
        <v>125</v>
      </c>
      <c r="AU388" s="216" t="s">
        <v>79</v>
      </c>
      <c r="AY388" s="16" t="s">
        <v>122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6" t="s">
        <v>77</v>
      </c>
      <c r="BK388" s="217">
        <f>ROUND(I388*H388,2)</f>
        <v>0</v>
      </c>
      <c r="BL388" s="16" t="s">
        <v>220</v>
      </c>
      <c r="BM388" s="216" t="s">
        <v>1159</v>
      </c>
    </row>
    <row r="389" s="2" customFormat="1">
      <c r="A389" s="37"/>
      <c r="B389" s="38"/>
      <c r="C389" s="39"/>
      <c r="D389" s="218" t="s">
        <v>131</v>
      </c>
      <c r="E389" s="39"/>
      <c r="F389" s="219" t="s">
        <v>963</v>
      </c>
      <c r="G389" s="39"/>
      <c r="H389" s="39"/>
      <c r="I389" s="220"/>
      <c r="J389" s="39"/>
      <c r="K389" s="39"/>
      <c r="L389" s="43"/>
      <c r="M389" s="221"/>
      <c r="N389" s="222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131</v>
      </c>
      <c r="AU389" s="16" t="s">
        <v>79</v>
      </c>
    </row>
    <row r="390" s="12" customFormat="1" ht="22.8" customHeight="1">
      <c r="A390" s="12"/>
      <c r="B390" s="188"/>
      <c r="C390" s="189"/>
      <c r="D390" s="190" t="s">
        <v>68</v>
      </c>
      <c r="E390" s="202" t="s">
        <v>249</v>
      </c>
      <c r="F390" s="202" t="s">
        <v>250</v>
      </c>
      <c r="G390" s="189"/>
      <c r="H390" s="189"/>
      <c r="I390" s="192"/>
      <c r="J390" s="203">
        <f>BK390</f>
        <v>0</v>
      </c>
      <c r="K390" s="189"/>
      <c r="L390" s="194"/>
      <c r="M390" s="195"/>
      <c r="N390" s="196"/>
      <c r="O390" s="196"/>
      <c r="P390" s="197">
        <f>SUM(P391:P394)</f>
        <v>0</v>
      </c>
      <c r="Q390" s="196"/>
      <c r="R390" s="197">
        <f>SUM(R391:R394)</f>
        <v>0</v>
      </c>
      <c r="S390" s="196"/>
      <c r="T390" s="198">
        <f>SUM(T391:T394)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9" t="s">
        <v>148</v>
      </c>
      <c r="AT390" s="200" t="s">
        <v>68</v>
      </c>
      <c r="AU390" s="200" t="s">
        <v>77</v>
      </c>
      <c r="AY390" s="199" t="s">
        <v>122</v>
      </c>
      <c r="BK390" s="201">
        <f>SUM(BK391:BK394)</f>
        <v>0</v>
      </c>
    </row>
    <row r="391" s="2" customFormat="1" ht="16.5" customHeight="1">
      <c r="A391" s="37"/>
      <c r="B391" s="38"/>
      <c r="C391" s="204" t="s">
        <v>977</v>
      </c>
      <c r="D391" s="204" t="s">
        <v>125</v>
      </c>
      <c r="E391" s="205" t="s">
        <v>252</v>
      </c>
      <c r="F391" s="206" t="s">
        <v>253</v>
      </c>
      <c r="G391" s="207" t="s">
        <v>254</v>
      </c>
      <c r="H391" s="208">
        <v>60</v>
      </c>
      <c r="I391" s="209"/>
      <c r="J391" s="210">
        <f>ROUND(I391*H391,2)</f>
        <v>0</v>
      </c>
      <c r="K391" s="211"/>
      <c r="L391" s="43"/>
      <c r="M391" s="212" t="s">
        <v>19</v>
      </c>
      <c r="N391" s="213" t="s">
        <v>40</v>
      </c>
      <c r="O391" s="83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16" t="s">
        <v>220</v>
      </c>
      <c r="AT391" s="216" t="s">
        <v>125</v>
      </c>
      <c r="AU391" s="216" t="s">
        <v>79</v>
      </c>
      <c r="AY391" s="16" t="s">
        <v>122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6" t="s">
        <v>77</v>
      </c>
      <c r="BK391" s="217">
        <f>ROUND(I391*H391,2)</f>
        <v>0</v>
      </c>
      <c r="BL391" s="16" t="s">
        <v>220</v>
      </c>
      <c r="BM391" s="216" t="s">
        <v>1160</v>
      </c>
    </row>
    <row r="392" s="2" customFormat="1">
      <c r="A392" s="37"/>
      <c r="B392" s="38"/>
      <c r="C392" s="39"/>
      <c r="D392" s="218" t="s">
        <v>131</v>
      </c>
      <c r="E392" s="39"/>
      <c r="F392" s="219" t="s">
        <v>966</v>
      </c>
      <c r="G392" s="39"/>
      <c r="H392" s="39"/>
      <c r="I392" s="220"/>
      <c r="J392" s="39"/>
      <c r="K392" s="39"/>
      <c r="L392" s="43"/>
      <c r="M392" s="221"/>
      <c r="N392" s="222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131</v>
      </c>
      <c r="AU392" s="16" t="s">
        <v>79</v>
      </c>
    </row>
    <row r="393" s="2" customFormat="1" ht="16.5" customHeight="1">
      <c r="A393" s="37"/>
      <c r="B393" s="38"/>
      <c r="C393" s="204" t="s">
        <v>900</v>
      </c>
      <c r="D393" s="204" t="s">
        <v>125</v>
      </c>
      <c r="E393" s="205" t="s">
        <v>258</v>
      </c>
      <c r="F393" s="206" t="s">
        <v>259</v>
      </c>
      <c r="G393" s="207" t="s">
        <v>260</v>
      </c>
      <c r="H393" s="208">
        <v>90</v>
      </c>
      <c r="I393" s="209"/>
      <c r="J393" s="210">
        <f>ROUND(I393*H393,2)</f>
        <v>0</v>
      </c>
      <c r="K393" s="211"/>
      <c r="L393" s="43"/>
      <c r="M393" s="212" t="s">
        <v>19</v>
      </c>
      <c r="N393" s="213" t="s">
        <v>40</v>
      </c>
      <c r="O393" s="83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16" t="s">
        <v>220</v>
      </c>
      <c r="AT393" s="216" t="s">
        <v>125</v>
      </c>
      <c r="AU393" s="216" t="s">
        <v>79</v>
      </c>
      <c r="AY393" s="16" t="s">
        <v>122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6" t="s">
        <v>77</v>
      </c>
      <c r="BK393" s="217">
        <f>ROUND(I393*H393,2)</f>
        <v>0</v>
      </c>
      <c r="BL393" s="16" t="s">
        <v>220</v>
      </c>
      <c r="BM393" s="216" t="s">
        <v>1161</v>
      </c>
    </row>
    <row r="394" s="2" customFormat="1">
      <c r="A394" s="37"/>
      <c r="B394" s="38"/>
      <c r="C394" s="39"/>
      <c r="D394" s="218" t="s">
        <v>131</v>
      </c>
      <c r="E394" s="39"/>
      <c r="F394" s="219" t="s">
        <v>262</v>
      </c>
      <c r="G394" s="39"/>
      <c r="H394" s="39"/>
      <c r="I394" s="220"/>
      <c r="J394" s="39"/>
      <c r="K394" s="39"/>
      <c r="L394" s="43"/>
      <c r="M394" s="221"/>
      <c r="N394" s="222"/>
      <c r="O394" s="83"/>
      <c r="P394" s="83"/>
      <c r="Q394" s="83"/>
      <c r="R394" s="83"/>
      <c r="S394" s="83"/>
      <c r="T394" s="84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131</v>
      </c>
      <c r="AU394" s="16" t="s">
        <v>79</v>
      </c>
    </row>
    <row r="395" s="12" customFormat="1" ht="22.8" customHeight="1">
      <c r="A395" s="12"/>
      <c r="B395" s="188"/>
      <c r="C395" s="189"/>
      <c r="D395" s="190" t="s">
        <v>68</v>
      </c>
      <c r="E395" s="202" t="s">
        <v>969</v>
      </c>
      <c r="F395" s="202" t="s">
        <v>970</v>
      </c>
      <c r="G395" s="189"/>
      <c r="H395" s="189"/>
      <c r="I395" s="192"/>
      <c r="J395" s="203">
        <f>BK395</f>
        <v>0</v>
      </c>
      <c r="K395" s="189"/>
      <c r="L395" s="194"/>
      <c r="M395" s="195"/>
      <c r="N395" s="196"/>
      <c r="O395" s="196"/>
      <c r="P395" s="197">
        <f>SUM(P396:P401)</f>
        <v>0</v>
      </c>
      <c r="Q395" s="196"/>
      <c r="R395" s="197">
        <f>SUM(R396:R401)</f>
        <v>0</v>
      </c>
      <c r="S395" s="196"/>
      <c r="T395" s="198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9" t="s">
        <v>148</v>
      </c>
      <c r="AT395" s="200" t="s">
        <v>68</v>
      </c>
      <c r="AU395" s="200" t="s">
        <v>77</v>
      </c>
      <c r="AY395" s="199" t="s">
        <v>122</v>
      </c>
      <c r="BK395" s="201">
        <f>SUM(BK396:BK401)</f>
        <v>0</v>
      </c>
    </row>
    <row r="396" s="2" customFormat="1" ht="16.5" customHeight="1">
      <c r="A396" s="37"/>
      <c r="B396" s="38"/>
      <c r="C396" s="204" t="s">
        <v>906</v>
      </c>
      <c r="D396" s="204" t="s">
        <v>125</v>
      </c>
      <c r="E396" s="205" t="s">
        <v>972</v>
      </c>
      <c r="F396" s="206" t="s">
        <v>973</v>
      </c>
      <c r="G396" s="207" t="s">
        <v>141</v>
      </c>
      <c r="H396" s="208">
        <v>1</v>
      </c>
      <c r="I396" s="209"/>
      <c r="J396" s="210">
        <f>ROUND(I396*H396,2)</f>
        <v>0</v>
      </c>
      <c r="K396" s="211"/>
      <c r="L396" s="43"/>
      <c r="M396" s="212" t="s">
        <v>19</v>
      </c>
      <c r="N396" s="213" t="s">
        <v>40</v>
      </c>
      <c r="O396" s="83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16" t="s">
        <v>220</v>
      </c>
      <c r="AT396" s="216" t="s">
        <v>125</v>
      </c>
      <c r="AU396" s="216" t="s">
        <v>79</v>
      </c>
      <c r="AY396" s="16" t="s">
        <v>122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6" t="s">
        <v>77</v>
      </c>
      <c r="BK396" s="217">
        <f>ROUND(I396*H396,2)</f>
        <v>0</v>
      </c>
      <c r="BL396" s="16" t="s">
        <v>220</v>
      </c>
      <c r="BM396" s="216" t="s">
        <v>1162</v>
      </c>
    </row>
    <row r="397" s="2" customFormat="1">
      <c r="A397" s="37"/>
      <c r="B397" s="38"/>
      <c r="C397" s="39"/>
      <c r="D397" s="218" t="s">
        <v>131</v>
      </c>
      <c r="E397" s="39"/>
      <c r="F397" s="219" t="s">
        <v>975</v>
      </c>
      <c r="G397" s="39"/>
      <c r="H397" s="39"/>
      <c r="I397" s="220"/>
      <c r="J397" s="39"/>
      <c r="K397" s="39"/>
      <c r="L397" s="43"/>
      <c r="M397" s="221"/>
      <c r="N397" s="222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131</v>
      </c>
      <c r="AU397" s="16" t="s">
        <v>79</v>
      </c>
    </row>
    <row r="398" s="2" customFormat="1">
      <c r="A398" s="37"/>
      <c r="B398" s="38"/>
      <c r="C398" s="39"/>
      <c r="D398" s="234" t="s">
        <v>192</v>
      </c>
      <c r="E398" s="39"/>
      <c r="F398" s="235" t="s">
        <v>976</v>
      </c>
      <c r="G398" s="39"/>
      <c r="H398" s="39"/>
      <c r="I398" s="220"/>
      <c r="J398" s="39"/>
      <c r="K398" s="39"/>
      <c r="L398" s="43"/>
      <c r="M398" s="221"/>
      <c r="N398" s="222"/>
      <c r="O398" s="83"/>
      <c r="P398" s="83"/>
      <c r="Q398" s="83"/>
      <c r="R398" s="83"/>
      <c r="S398" s="83"/>
      <c r="T398" s="84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192</v>
      </c>
      <c r="AU398" s="16" t="s">
        <v>79</v>
      </c>
    </row>
    <row r="399" s="2" customFormat="1" ht="16.5" customHeight="1">
      <c r="A399" s="37"/>
      <c r="B399" s="38"/>
      <c r="C399" s="204" t="s">
        <v>911</v>
      </c>
      <c r="D399" s="204" t="s">
        <v>125</v>
      </c>
      <c r="E399" s="205" t="s">
        <v>978</v>
      </c>
      <c r="F399" s="206" t="s">
        <v>979</v>
      </c>
      <c r="G399" s="207" t="s">
        <v>210</v>
      </c>
      <c r="H399" s="236"/>
      <c r="I399" s="209"/>
      <c r="J399" s="210">
        <f>ROUND(I399*H399,2)</f>
        <v>0</v>
      </c>
      <c r="K399" s="211"/>
      <c r="L399" s="43"/>
      <c r="M399" s="212" t="s">
        <v>19</v>
      </c>
      <c r="N399" s="213" t="s">
        <v>40</v>
      </c>
      <c r="O399" s="83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16" t="s">
        <v>220</v>
      </c>
      <c r="AT399" s="216" t="s">
        <v>125</v>
      </c>
      <c r="AU399" s="216" t="s">
        <v>79</v>
      </c>
      <c r="AY399" s="16" t="s">
        <v>122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6" t="s">
        <v>77</v>
      </c>
      <c r="BK399" s="217">
        <f>ROUND(I399*H399,2)</f>
        <v>0</v>
      </c>
      <c r="BL399" s="16" t="s">
        <v>220</v>
      </c>
      <c r="BM399" s="216" t="s">
        <v>1163</v>
      </c>
    </row>
    <row r="400" s="2" customFormat="1">
      <c r="A400" s="37"/>
      <c r="B400" s="38"/>
      <c r="C400" s="39"/>
      <c r="D400" s="218" t="s">
        <v>131</v>
      </c>
      <c r="E400" s="39"/>
      <c r="F400" s="219" t="s">
        <v>981</v>
      </c>
      <c r="G400" s="39"/>
      <c r="H400" s="39"/>
      <c r="I400" s="220"/>
      <c r="J400" s="39"/>
      <c r="K400" s="39"/>
      <c r="L400" s="43"/>
      <c r="M400" s="221"/>
      <c r="N400" s="222"/>
      <c r="O400" s="83"/>
      <c r="P400" s="83"/>
      <c r="Q400" s="83"/>
      <c r="R400" s="83"/>
      <c r="S400" s="83"/>
      <c r="T400" s="84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131</v>
      </c>
      <c r="AU400" s="16" t="s">
        <v>79</v>
      </c>
    </row>
    <row r="401" s="2" customFormat="1">
      <c r="A401" s="37"/>
      <c r="B401" s="38"/>
      <c r="C401" s="39"/>
      <c r="D401" s="234" t="s">
        <v>192</v>
      </c>
      <c r="E401" s="39"/>
      <c r="F401" s="235" t="s">
        <v>982</v>
      </c>
      <c r="G401" s="39"/>
      <c r="H401" s="39"/>
      <c r="I401" s="220"/>
      <c r="J401" s="39"/>
      <c r="K401" s="39"/>
      <c r="L401" s="43"/>
      <c r="M401" s="237"/>
      <c r="N401" s="238"/>
      <c r="O401" s="239"/>
      <c r="P401" s="239"/>
      <c r="Q401" s="239"/>
      <c r="R401" s="239"/>
      <c r="S401" s="239"/>
      <c r="T401" s="240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192</v>
      </c>
      <c r="AU401" s="16" t="s">
        <v>79</v>
      </c>
    </row>
    <row r="402" s="2" customFormat="1" ht="6.96" customHeight="1">
      <c r="A402" s="37"/>
      <c r="B402" s="58"/>
      <c r="C402" s="59"/>
      <c r="D402" s="59"/>
      <c r="E402" s="59"/>
      <c r="F402" s="59"/>
      <c r="G402" s="59"/>
      <c r="H402" s="59"/>
      <c r="I402" s="59"/>
      <c r="J402" s="59"/>
      <c r="K402" s="59"/>
      <c r="L402" s="43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</sheetData>
  <sheetProtection sheet="1" autoFilter="0" formatColumns="0" formatRows="0" objects="1" scenarios="1" spinCount="100000" saltValue="4X/XbJqe6uu3k8TaaIy+GgdIXhQQa16zaChX8IA9iHrPtfON9HNr4E3O8PIEeNSk4niC8BtvMqMq3iFwgAlewg==" hashValue="YXUqQxlNntVaDExdVF3DbMkaiFyPphOnqYc9c36Z/aVE0N105rgSGnQdVlBRTq4uCWdrUwtMtSR1iRgSybIrRQ==" algorithmName="SHA-512" password="CC35"/>
  <autoFilter ref="C100:K40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1/977151118"/>
    <hyperlink ref="F109" r:id="rId2" display="https://podminky.urs.cz/item/CS_URS_2023_01/741711001"/>
    <hyperlink ref="F112" r:id="rId3" display="https://podminky.urs.cz/item/CS_URS_2023_01/741721201"/>
    <hyperlink ref="F115" r:id="rId4" display="https://podminky.urs.cz/item/CS_URS_2023_01/741730017"/>
    <hyperlink ref="F118" r:id="rId5" display="https://podminky.urs.cz/item/CS_URS_2023_01/741730018"/>
    <hyperlink ref="F121" r:id="rId6" display="https://podminky.urs.cz/item/CS_URS_2023_01/741732063"/>
    <hyperlink ref="F125" r:id="rId7" display="https://podminky.urs.cz/item/CS_URS_2023_01/741761002"/>
    <hyperlink ref="F129" r:id="rId8" display="https://podminky.urs.cz/item/CS_URS_2023_01/765125011"/>
    <hyperlink ref="F134" r:id="rId9" display="https://podminky.urs.cz/item/CS_URS_2023_01/765125402"/>
    <hyperlink ref="F138" r:id="rId10" display="https://podminky.urs.cz/item/CS_URS_2023_01/998741104"/>
    <hyperlink ref="F142" r:id="rId11" display="https://podminky.urs.cz/item/CS_URS_2023_01/741110042"/>
    <hyperlink ref="F146" r:id="rId12" display="https://podminky.urs.cz/item/CS_URS_2023_01/741120224"/>
    <hyperlink ref="F152" r:id="rId13" display="https://podminky.urs.cz/item/CS_URS_2023_01/741130420"/>
    <hyperlink ref="F163" r:id="rId14" display="https://podminky.urs.cz/item/CS_URS_2023_01/741910413"/>
    <hyperlink ref="F171" r:id="rId15" display="https://podminky.urs.cz/item/CS_URS_2023_01/741910421"/>
    <hyperlink ref="F174" r:id="rId16" display="https://podminky.urs.cz/item/CS_URS_2023_01/741920341"/>
    <hyperlink ref="F176" r:id="rId17" display="https://podminky.urs.cz/item/CS_URS_2023_01/998741104"/>
    <hyperlink ref="F179" r:id="rId18" display="https://podminky.urs.cz/item/CS_URS_2023_01/763113355"/>
    <hyperlink ref="F182" r:id="rId19" display="https://podminky.urs.cz/item/CS_URS_2023_01/767881135"/>
    <hyperlink ref="F186" r:id="rId20" display="https://podminky.urs.cz/item/CS_URS_2023_01/783801201"/>
    <hyperlink ref="F188" r:id="rId21" display="https://podminky.urs.cz/item/CS_URS_2023_01/783801403"/>
    <hyperlink ref="F190" r:id="rId22" display="https://podminky.urs.cz/item/CS_URS_2023_01/783813131"/>
    <hyperlink ref="F192" r:id="rId23" display="https://podminky.urs.cz/item/CS_URS_2023_01/783817421"/>
    <hyperlink ref="F195" r:id="rId24" display="https://podminky.urs.cz/item/CS_URS_2023_01/784211103"/>
    <hyperlink ref="F198" r:id="rId25" display="https://podminky.urs.cz/item/CS_URS_2023_01/741112132"/>
    <hyperlink ref="F201" r:id="rId26" display="https://podminky.urs.cz/item/CS_URS_2023_01/741120301"/>
    <hyperlink ref="F206" r:id="rId27" display="https://podminky.urs.cz/item/CS_URS_2023_01/741120303"/>
    <hyperlink ref="F211" r:id="rId28" display="https://podminky.urs.cz/item/CS_URS_2023_01/741122211"/>
    <hyperlink ref="F216" r:id="rId29" display="https://podminky.urs.cz/item/CS_URS_2023_01/741122226"/>
    <hyperlink ref="F220" r:id="rId30" display="https://podminky.urs.cz/item/CS_URS_2023_01/741122234"/>
    <hyperlink ref="F225" r:id="rId31" display="https://podminky.urs.cz/item/CS_URS_2023_01/741130005"/>
    <hyperlink ref="F227" r:id="rId32" display="https://podminky.urs.cz/item/CS_URS_2023_01/741130006"/>
    <hyperlink ref="F229" r:id="rId33" display="https://podminky.urs.cz/item/CS_URS_2023_01/741130008"/>
    <hyperlink ref="F231" r:id="rId34" display="https://podminky.urs.cz/item/CS_URS_2023_01/741130013"/>
    <hyperlink ref="F233" r:id="rId35" display="https://podminky.urs.cz/item/CS_URS_2023_01/741210106"/>
    <hyperlink ref="F237" r:id="rId36" display="https://podminky.urs.cz/item/CS_URS_2023_01/741313082"/>
    <hyperlink ref="F240" r:id="rId37" display="https://podminky.urs.cz/item/CS_URS_2023_01/741761072"/>
    <hyperlink ref="F244" r:id="rId38" display="https://podminky.urs.cz/item/CS_URS_2023_01/741910412"/>
    <hyperlink ref="F253" r:id="rId39" display="https://podminky.urs.cz/item/CS_URS_2023_01/741910502"/>
    <hyperlink ref="F257" r:id="rId40" display="https://podminky.urs.cz/item/CS_URS_2023_01/742330001"/>
    <hyperlink ref="F260" r:id="rId41" display="https://podminky.urs.cz/item/CS_URS_2023_01/742330012"/>
    <hyperlink ref="F263" r:id="rId42" display="https://podminky.urs.cz/item/CS_URS_2023_01/742330021"/>
    <hyperlink ref="F266" r:id="rId43" display="https://podminky.urs.cz/item/CS_URS_2023_01/742330022"/>
    <hyperlink ref="F269" r:id="rId44" display="https://podminky.urs.cz/item/CS_URS_2023_01/742330023"/>
    <hyperlink ref="F272" r:id="rId45" display="https://podminky.urs.cz/item/CS_URS_2023_01/742330024"/>
    <hyperlink ref="F275" r:id="rId46" display="https://podminky.urs.cz/item/CS_URS_2023_01/742330052"/>
    <hyperlink ref="F277" r:id="rId47" display="https://podminky.urs.cz/item/CS_URS_2023_01/742330101"/>
    <hyperlink ref="F279" r:id="rId48" display="https://podminky.urs.cz/item/CS_URS_2023_01/998741104"/>
    <hyperlink ref="F282" r:id="rId49" display="https://podminky.urs.cz/item/CS_URS_2023_01/741110041"/>
    <hyperlink ref="F285" r:id="rId50" display="https://podminky.urs.cz/item/CS_URS_2023_01/741120201"/>
    <hyperlink ref="F290" r:id="rId51" display="https://podminky.urs.cz/item/CS_URS_2023_01/741420001"/>
    <hyperlink ref="F295" r:id="rId52" display="https://podminky.urs.cz/item/CS_URS_2023_01/741420021"/>
    <hyperlink ref="F299" r:id="rId53" display="https://podminky.urs.cz/item/CS_URS_2023_01/741420054"/>
    <hyperlink ref="F301" r:id="rId54" display="https://podminky.urs.cz/item/CS_URS_2023_01/998741104"/>
    <hyperlink ref="F304" r:id="rId55" display="https://podminky.urs.cz/item/CS_URS_2023_01/741122601"/>
    <hyperlink ref="F308" r:id="rId56" display="https://podminky.urs.cz/item/CS_URS_2023_01/741220105"/>
    <hyperlink ref="F312" r:id="rId57" display="https://podminky.urs.cz/item/CS_URS_2023_01/741311033"/>
    <hyperlink ref="F315" r:id="rId58" display="https://podminky.urs.cz/item/CS_URS_2023_01/741320302"/>
    <hyperlink ref="F318" r:id="rId59" display="https://podminky.urs.cz/item/CS_URS_2023_01/742110041"/>
    <hyperlink ref="F322" r:id="rId60" display="https://podminky.urs.cz/item/CS_URS_2023_01/742111001"/>
    <hyperlink ref="F329" r:id="rId61" display="https://podminky.urs.cz/item/CS_URS_2023_01/741210702"/>
    <hyperlink ref="F338" r:id="rId62" display="https://podminky.urs.cz/item/CS_URS_2023_01/741810003"/>
    <hyperlink ref="F340" r:id="rId63" display="https://podminky.urs.cz/item/CS_URS_2023_01/741810011"/>
    <hyperlink ref="F342" r:id="rId64" display="https://podminky.urs.cz/item/CS_URS_2023_01/741811011"/>
    <hyperlink ref="F344" r:id="rId65" display="https://podminky.urs.cz/item/CS_URS_2023_01/741811021"/>
    <hyperlink ref="F350" r:id="rId66" display="https://podminky.urs.cz/item/CS_URS_2023_01/011514000"/>
    <hyperlink ref="F356" r:id="rId67" display="https://podminky.urs.cz/item/CS_URS_2023_01/032103000"/>
    <hyperlink ref="F358" r:id="rId68" display="https://podminky.urs.cz/item/CS_URS_2023_01/032503000"/>
    <hyperlink ref="F360" r:id="rId69" display="https://podminky.urs.cz/item/CS_URS_2023_01/034103000"/>
    <hyperlink ref="F362" r:id="rId70" display="https://podminky.urs.cz/item/CS_URS_2023_01/034503000"/>
    <hyperlink ref="F365" r:id="rId71" display="https://podminky.urs.cz/item/CS_URS_2023_01/041002000"/>
    <hyperlink ref="F368" r:id="rId72" display="https://podminky.urs.cz/item/CS_URS_2023_01/041103000"/>
    <hyperlink ref="F370" r:id="rId73" display="https://podminky.urs.cz/item/CS_URS_2023_01/041203000"/>
    <hyperlink ref="F372" r:id="rId74" display="https://podminky.urs.cz/item/CS_URS_2023_01/041303000"/>
    <hyperlink ref="F375" r:id="rId75" display="https://podminky.urs.cz/item/CS_URS_2023_01/041403000"/>
    <hyperlink ref="F377" r:id="rId76" display="https://podminky.urs.cz/item/CS_URS_2023_01/044002000"/>
    <hyperlink ref="F379" r:id="rId77" display="https://podminky.urs.cz/item/CS_URS_2022_01/045002000"/>
    <hyperlink ref="F382" r:id="rId78" display="https://podminky.urs.cz/item/CS_URS_2023_01/049002000"/>
    <hyperlink ref="F386" r:id="rId79" display="https://podminky.urs.cz/item/CS_URS_2023_01/063002000"/>
    <hyperlink ref="F389" r:id="rId80" display="https://podminky.urs.cz/item/CS_URS_2022_01/065002000"/>
    <hyperlink ref="F392" r:id="rId81" display="https://podminky.urs.cz/item/CS_URS_2022_01/081002000"/>
    <hyperlink ref="F394" r:id="rId82" display="https://podminky.urs.cz/item/CS_URS_2023_01/082002000"/>
    <hyperlink ref="F397" r:id="rId83" display="https://podminky.urs.cz/item/CS_URS_2023_01/091002000"/>
    <hyperlink ref="F400" r:id="rId84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FVE Nemocnice České Budějovice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1164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37"/>
      <c r="B27" s="138"/>
      <c r="C27" s="137"/>
      <c r="D27" s="137"/>
      <c r="E27" s="139" t="s">
        <v>95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ROUND(J101,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ROUND((SUM(BE101:BE396)),  2)</f>
        <v>0</v>
      </c>
      <c r="G33" s="37"/>
      <c r="H33" s="37"/>
      <c r="I33" s="147">
        <v>0.20999999999999999</v>
      </c>
      <c r="J33" s="146">
        <f>ROUND(((SUM(BE101:BE396))*I33),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ROUND((SUM(BF101:BF396)),  2)</f>
        <v>0</v>
      </c>
      <c r="G34" s="37"/>
      <c r="H34" s="37"/>
      <c r="I34" s="147">
        <v>0.14999999999999999</v>
      </c>
      <c r="J34" s="146">
        <f>ROUND(((SUM(BF101:BF396))*I34),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ROUND((SUM(BG101:BG396)),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ROUND((SUM(BH101:BH396)),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ROUND((SUM(BI101:BI396)),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FVE Nemocnice České Budějovice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SO03 - Budova L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J101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264</v>
      </c>
      <c r="E60" s="167"/>
      <c r="F60" s="167"/>
      <c r="G60" s="167"/>
      <c r="H60" s="167"/>
      <c r="I60" s="167"/>
      <c r="J60" s="168">
        <f>J102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265</v>
      </c>
      <c r="E61" s="173"/>
      <c r="F61" s="173"/>
      <c r="G61" s="173"/>
      <c r="H61" s="173"/>
      <c r="I61" s="173"/>
      <c r="J61" s="174">
        <f>J103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7"/>
      <c r="J62" s="168">
        <f>J106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266</v>
      </c>
      <c r="E63" s="173"/>
      <c r="F63" s="173"/>
      <c r="G63" s="173"/>
      <c r="H63" s="173"/>
      <c r="I63" s="173"/>
      <c r="J63" s="174">
        <f>J107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267</v>
      </c>
      <c r="E64" s="173"/>
      <c r="F64" s="173"/>
      <c r="G64" s="173"/>
      <c r="H64" s="173"/>
      <c r="I64" s="173"/>
      <c r="J64" s="174">
        <f>J136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268</v>
      </c>
      <c r="E65" s="173"/>
      <c r="F65" s="173"/>
      <c r="G65" s="173"/>
      <c r="H65" s="173"/>
      <c r="I65" s="173"/>
      <c r="J65" s="174">
        <f>J137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269</v>
      </c>
      <c r="E66" s="173"/>
      <c r="F66" s="173"/>
      <c r="G66" s="173"/>
      <c r="H66" s="173"/>
      <c r="I66" s="173"/>
      <c r="J66" s="174">
        <f>J172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0"/>
      <c r="C67" s="171"/>
      <c r="D67" s="172" t="s">
        <v>270</v>
      </c>
      <c r="E67" s="173"/>
      <c r="F67" s="173"/>
      <c r="G67" s="173"/>
      <c r="H67" s="173"/>
      <c r="I67" s="173"/>
      <c r="J67" s="174">
        <f>J175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0"/>
      <c r="C68" s="171"/>
      <c r="D68" s="172" t="s">
        <v>271</v>
      </c>
      <c r="E68" s="173"/>
      <c r="F68" s="173"/>
      <c r="G68" s="173"/>
      <c r="H68" s="173"/>
      <c r="I68" s="173"/>
      <c r="J68" s="174">
        <f>J179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0"/>
      <c r="C69" s="171"/>
      <c r="D69" s="172" t="s">
        <v>272</v>
      </c>
      <c r="E69" s="173"/>
      <c r="F69" s="173"/>
      <c r="G69" s="173"/>
      <c r="H69" s="173"/>
      <c r="I69" s="173"/>
      <c r="J69" s="174">
        <f>J188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273</v>
      </c>
      <c r="E70" s="173"/>
      <c r="F70" s="173"/>
      <c r="G70" s="173"/>
      <c r="H70" s="173"/>
      <c r="I70" s="173"/>
      <c r="J70" s="174">
        <f>J191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274</v>
      </c>
      <c r="E71" s="173"/>
      <c r="F71" s="173"/>
      <c r="G71" s="173"/>
      <c r="H71" s="173"/>
      <c r="I71" s="173"/>
      <c r="J71" s="174">
        <f>J275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275</v>
      </c>
      <c r="E72" s="173"/>
      <c r="F72" s="173"/>
      <c r="G72" s="173"/>
      <c r="H72" s="173"/>
      <c r="I72" s="173"/>
      <c r="J72" s="174">
        <f>J297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276</v>
      </c>
      <c r="E73" s="173"/>
      <c r="F73" s="173"/>
      <c r="G73" s="173"/>
      <c r="H73" s="173"/>
      <c r="I73" s="173"/>
      <c r="J73" s="174">
        <f>J322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277</v>
      </c>
      <c r="E74" s="173"/>
      <c r="F74" s="173"/>
      <c r="G74" s="173"/>
      <c r="H74" s="173"/>
      <c r="I74" s="173"/>
      <c r="J74" s="174">
        <f>J331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4"/>
      <c r="C75" s="165"/>
      <c r="D75" s="166" t="s">
        <v>102</v>
      </c>
      <c r="E75" s="167"/>
      <c r="F75" s="167"/>
      <c r="G75" s="167"/>
      <c r="H75" s="167"/>
      <c r="I75" s="167"/>
      <c r="J75" s="168">
        <f>J342</f>
        <v>0</v>
      </c>
      <c r="K75" s="165"/>
      <c r="L75" s="16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0"/>
      <c r="C76" s="171"/>
      <c r="D76" s="172" t="s">
        <v>103</v>
      </c>
      <c r="E76" s="173"/>
      <c r="F76" s="173"/>
      <c r="G76" s="173"/>
      <c r="H76" s="173"/>
      <c r="I76" s="173"/>
      <c r="J76" s="174">
        <f>J343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278</v>
      </c>
      <c r="E77" s="173"/>
      <c r="F77" s="173"/>
      <c r="G77" s="173"/>
      <c r="H77" s="173"/>
      <c r="I77" s="173"/>
      <c r="J77" s="174">
        <f>J349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104</v>
      </c>
      <c r="E78" s="173"/>
      <c r="F78" s="173"/>
      <c r="G78" s="173"/>
      <c r="H78" s="173"/>
      <c r="I78" s="173"/>
      <c r="J78" s="174">
        <f>J358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105</v>
      </c>
      <c r="E79" s="173"/>
      <c r="F79" s="173"/>
      <c r="G79" s="173"/>
      <c r="H79" s="173"/>
      <c r="I79" s="173"/>
      <c r="J79" s="174">
        <f>J379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106</v>
      </c>
      <c r="E80" s="173"/>
      <c r="F80" s="173"/>
      <c r="G80" s="173"/>
      <c r="H80" s="173"/>
      <c r="I80" s="173"/>
      <c r="J80" s="174">
        <f>J385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0"/>
      <c r="C81" s="171"/>
      <c r="D81" s="172" t="s">
        <v>279</v>
      </c>
      <c r="E81" s="173"/>
      <c r="F81" s="173"/>
      <c r="G81" s="173"/>
      <c r="H81" s="173"/>
      <c r="I81" s="173"/>
      <c r="J81" s="174">
        <f>J390</f>
        <v>0</v>
      </c>
      <c r="K81" s="171"/>
      <c r="L81" s="17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107</v>
      </c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59" t="str">
        <f>E7</f>
        <v>FVE Nemocnice České Budějovice</v>
      </c>
      <c r="F91" s="31"/>
      <c r="G91" s="31"/>
      <c r="H91" s="31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93</v>
      </c>
      <c r="D92" s="39"/>
      <c r="E92" s="39"/>
      <c r="F92" s="39"/>
      <c r="G92" s="39"/>
      <c r="H92" s="39"/>
      <c r="I92" s="39"/>
      <c r="J92" s="39"/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E9</f>
        <v>SO03 - Budova L</v>
      </c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F12</f>
        <v xml:space="preserve"> </v>
      </c>
      <c r="G95" s="39"/>
      <c r="H95" s="39"/>
      <c r="I95" s="31" t="s">
        <v>23</v>
      </c>
      <c r="J95" s="71" t="str">
        <f>IF(J12="","",J12)</f>
        <v>4. 4. 2023</v>
      </c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E15</f>
        <v xml:space="preserve"> </v>
      </c>
      <c r="G97" s="39"/>
      <c r="H97" s="39"/>
      <c r="I97" s="31" t="s">
        <v>30</v>
      </c>
      <c r="J97" s="35" t="str">
        <f>E21</f>
        <v xml:space="preserve"> </v>
      </c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28</v>
      </c>
      <c r="D98" s="39"/>
      <c r="E98" s="39"/>
      <c r="F98" s="26" t="str">
        <f>IF(E18="","",E18)</f>
        <v>Vyplň údaj</v>
      </c>
      <c r="G98" s="39"/>
      <c r="H98" s="39"/>
      <c r="I98" s="31" t="s">
        <v>32</v>
      </c>
      <c r="J98" s="35" t="str">
        <f>E24</f>
        <v xml:space="preserve"> </v>
      </c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3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76"/>
      <c r="B100" s="177"/>
      <c r="C100" s="178" t="s">
        <v>108</v>
      </c>
      <c r="D100" s="179" t="s">
        <v>54</v>
      </c>
      <c r="E100" s="179" t="s">
        <v>50</v>
      </c>
      <c r="F100" s="179" t="s">
        <v>51</v>
      </c>
      <c r="G100" s="179" t="s">
        <v>109</v>
      </c>
      <c r="H100" s="179" t="s">
        <v>110</v>
      </c>
      <c r="I100" s="179" t="s">
        <v>111</v>
      </c>
      <c r="J100" s="180" t="s">
        <v>98</v>
      </c>
      <c r="K100" s="181" t="s">
        <v>112</v>
      </c>
      <c r="L100" s="182"/>
      <c r="M100" s="91" t="s">
        <v>19</v>
      </c>
      <c r="N100" s="92" t="s">
        <v>39</v>
      </c>
      <c r="O100" s="92" t="s">
        <v>113</v>
      </c>
      <c r="P100" s="92" t="s">
        <v>114</v>
      </c>
      <c r="Q100" s="92" t="s">
        <v>115</v>
      </c>
      <c r="R100" s="92" t="s">
        <v>116</v>
      </c>
      <c r="S100" s="92" t="s">
        <v>117</v>
      </c>
      <c r="T100" s="93" t="s">
        <v>118</v>
      </c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</row>
    <row r="101" s="2" customFormat="1" ht="22.8" customHeight="1">
      <c r="A101" s="37"/>
      <c r="B101" s="38"/>
      <c r="C101" s="98" t="s">
        <v>119</v>
      </c>
      <c r="D101" s="39"/>
      <c r="E101" s="39"/>
      <c r="F101" s="39"/>
      <c r="G101" s="39"/>
      <c r="H101" s="39"/>
      <c r="I101" s="39"/>
      <c r="J101" s="183">
        <f>BK101</f>
        <v>0</v>
      </c>
      <c r="K101" s="39"/>
      <c r="L101" s="43"/>
      <c r="M101" s="94"/>
      <c r="N101" s="184"/>
      <c r="O101" s="95"/>
      <c r="P101" s="185">
        <f>P102+P106+P342</f>
        <v>0</v>
      </c>
      <c r="Q101" s="95"/>
      <c r="R101" s="185">
        <f>R102+R106+R342</f>
        <v>10.736704000000001</v>
      </c>
      <c r="S101" s="95"/>
      <c r="T101" s="186">
        <f>T102+T106+T342</f>
        <v>0.085000000000000006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68</v>
      </c>
      <c r="AU101" s="16" t="s">
        <v>99</v>
      </c>
      <c r="BK101" s="187">
        <f>BK102+BK106+BK342</f>
        <v>0</v>
      </c>
    </row>
    <row r="102" s="12" customFormat="1" ht="25.92" customHeight="1">
      <c r="A102" s="12"/>
      <c r="B102" s="188"/>
      <c r="C102" s="189"/>
      <c r="D102" s="190" t="s">
        <v>68</v>
      </c>
      <c r="E102" s="191" t="s">
        <v>280</v>
      </c>
      <c r="F102" s="191" t="s">
        <v>281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0.0061500000000000001</v>
      </c>
      <c r="S102" s="196"/>
      <c r="T102" s="198">
        <f>T103</f>
        <v>0.085000000000000006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69</v>
      </c>
      <c r="AY102" s="199" t="s">
        <v>122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68</v>
      </c>
      <c r="E103" s="202" t="s">
        <v>164</v>
      </c>
      <c r="F103" s="202" t="s">
        <v>282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0.0061500000000000001</v>
      </c>
      <c r="S103" s="196"/>
      <c r="T103" s="198">
        <f>SUM(T104:T105)</f>
        <v>0.085000000000000006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77</v>
      </c>
      <c r="AT103" s="200" t="s">
        <v>68</v>
      </c>
      <c r="AU103" s="200" t="s">
        <v>77</v>
      </c>
      <c r="AY103" s="199" t="s">
        <v>122</v>
      </c>
      <c r="BK103" s="201">
        <f>SUM(BK104:BK105)</f>
        <v>0</v>
      </c>
    </row>
    <row r="104" s="2" customFormat="1" ht="24.15" customHeight="1">
      <c r="A104" s="37"/>
      <c r="B104" s="38"/>
      <c r="C104" s="204" t="s">
        <v>77</v>
      </c>
      <c r="D104" s="204" t="s">
        <v>125</v>
      </c>
      <c r="E104" s="205" t="s">
        <v>283</v>
      </c>
      <c r="F104" s="206" t="s">
        <v>284</v>
      </c>
      <c r="G104" s="207" t="s">
        <v>185</v>
      </c>
      <c r="H104" s="208">
        <v>5</v>
      </c>
      <c r="I104" s="209"/>
      <c r="J104" s="210">
        <f>ROUND(I104*H104,2)</f>
        <v>0</v>
      </c>
      <c r="K104" s="211"/>
      <c r="L104" s="43"/>
      <c r="M104" s="212" t="s">
        <v>19</v>
      </c>
      <c r="N104" s="213" t="s">
        <v>40</v>
      </c>
      <c r="O104" s="83"/>
      <c r="P104" s="214">
        <f>O104*H104</f>
        <v>0</v>
      </c>
      <c r="Q104" s="214">
        <v>0.00123</v>
      </c>
      <c r="R104" s="214">
        <f>Q104*H104</f>
        <v>0.0061500000000000001</v>
      </c>
      <c r="S104" s="214">
        <v>0.017000000000000001</v>
      </c>
      <c r="T104" s="215">
        <f>S104*H104</f>
        <v>0.085000000000000006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144</v>
      </c>
      <c r="AT104" s="216" t="s">
        <v>125</v>
      </c>
      <c r="AU104" s="216" t="s">
        <v>79</v>
      </c>
      <c r="AY104" s="16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77</v>
      </c>
      <c r="BK104" s="217">
        <f>ROUND(I104*H104,2)</f>
        <v>0</v>
      </c>
      <c r="BL104" s="16" t="s">
        <v>144</v>
      </c>
      <c r="BM104" s="216" t="s">
        <v>1165</v>
      </c>
    </row>
    <row r="105" s="2" customFormat="1">
      <c r="A105" s="37"/>
      <c r="B105" s="38"/>
      <c r="C105" s="39"/>
      <c r="D105" s="218" t="s">
        <v>131</v>
      </c>
      <c r="E105" s="39"/>
      <c r="F105" s="219" t="s">
        <v>286</v>
      </c>
      <c r="G105" s="39"/>
      <c r="H105" s="39"/>
      <c r="I105" s="220"/>
      <c r="J105" s="39"/>
      <c r="K105" s="39"/>
      <c r="L105" s="43"/>
      <c r="M105" s="221"/>
      <c r="N105" s="22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79</v>
      </c>
    </row>
    <row r="106" s="12" customFormat="1" ht="25.92" customHeight="1">
      <c r="A106" s="12"/>
      <c r="B106" s="188"/>
      <c r="C106" s="189"/>
      <c r="D106" s="190" t="s">
        <v>68</v>
      </c>
      <c r="E106" s="191" t="s">
        <v>120</v>
      </c>
      <c r="F106" s="191" t="s">
        <v>121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P107+P136+P191+P275+P297+P322+P331</f>
        <v>0</v>
      </c>
      <c r="Q106" s="196"/>
      <c r="R106" s="197">
        <f>R107+R136+R191+R275+R297+R322+R331</f>
        <v>10.730554000000002</v>
      </c>
      <c r="S106" s="196"/>
      <c r="T106" s="198">
        <f>T107+T136+T191+T275+T297+T322+T331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79</v>
      </c>
      <c r="AT106" s="200" t="s">
        <v>68</v>
      </c>
      <c r="AU106" s="200" t="s">
        <v>69</v>
      </c>
      <c r="AY106" s="199" t="s">
        <v>122</v>
      </c>
      <c r="BK106" s="201">
        <f>BK107+BK136+BK191+BK275+BK297+BK322+BK331</f>
        <v>0</v>
      </c>
    </row>
    <row r="107" s="12" customFormat="1" ht="22.8" customHeight="1">
      <c r="A107" s="12"/>
      <c r="B107" s="188"/>
      <c r="C107" s="189"/>
      <c r="D107" s="190" t="s">
        <v>68</v>
      </c>
      <c r="E107" s="202" t="s">
        <v>287</v>
      </c>
      <c r="F107" s="202" t="s">
        <v>288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SUM(P108:P135)</f>
        <v>0</v>
      </c>
      <c r="Q107" s="196"/>
      <c r="R107" s="197">
        <f>SUM(R108:R135)</f>
        <v>7.4843480000000016</v>
      </c>
      <c r="S107" s="196"/>
      <c r="T107" s="198">
        <f>SUM(T108:T135)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79</v>
      </c>
      <c r="AT107" s="200" t="s">
        <v>68</v>
      </c>
      <c r="AU107" s="200" t="s">
        <v>77</v>
      </c>
      <c r="AY107" s="199" t="s">
        <v>122</v>
      </c>
      <c r="BK107" s="201">
        <f>SUM(BK108:BK135)</f>
        <v>0</v>
      </c>
    </row>
    <row r="108" s="2" customFormat="1" ht="24.15" customHeight="1">
      <c r="A108" s="37"/>
      <c r="B108" s="38"/>
      <c r="C108" s="204" t="s">
        <v>79</v>
      </c>
      <c r="D108" s="204" t="s">
        <v>125</v>
      </c>
      <c r="E108" s="205" t="s">
        <v>289</v>
      </c>
      <c r="F108" s="206" t="s">
        <v>290</v>
      </c>
      <c r="G108" s="207" t="s">
        <v>128</v>
      </c>
      <c r="H108" s="208">
        <v>228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40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129</v>
      </c>
      <c r="AT108" s="216" t="s">
        <v>125</v>
      </c>
      <c r="AU108" s="216" t="s">
        <v>79</v>
      </c>
      <c r="AY108" s="16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77</v>
      </c>
      <c r="BK108" s="217">
        <f>ROUND(I108*H108,2)</f>
        <v>0</v>
      </c>
      <c r="BL108" s="16" t="s">
        <v>129</v>
      </c>
      <c r="BM108" s="216" t="s">
        <v>291</v>
      </c>
    </row>
    <row r="109" s="2" customFormat="1">
      <c r="A109" s="37"/>
      <c r="B109" s="38"/>
      <c r="C109" s="39"/>
      <c r="D109" s="218" t="s">
        <v>131</v>
      </c>
      <c r="E109" s="39"/>
      <c r="F109" s="219" t="s">
        <v>292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79</v>
      </c>
    </row>
    <row r="110" s="2" customFormat="1" ht="24.15" customHeight="1">
      <c r="A110" s="37"/>
      <c r="B110" s="38"/>
      <c r="C110" s="223" t="s">
        <v>137</v>
      </c>
      <c r="D110" s="223" t="s">
        <v>138</v>
      </c>
      <c r="E110" s="224" t="s">
        <v>293</v>
      </c>
      <c r="F110" s="225" t="s">
        <v>294</v>
      </c>
      <c r="G110" s="226" t="s">
        <v>128</v>
      </c>
      <c r="H110" s="227">
        <v>228</v>
      </c>
      <c r="I110" s="228"/>
      <c r="J110" s="229">
        <f>ROUND(I110*H110,2)</f>
        <v>0</v>
      </c>
      <c r="K110" s="230"/>
      <c r="L110" s="231"/>
      <c r="M110" s="232" t="s">
        <v>19</v>
      </c>
      <c r="N110" s="233" t="s">
        <v>40</v>
      </c>
      <c r="O110" s="83"/>
      <c r="P110" s="214">
        <f>O110*H110</f>
        <v>0</v>
      </c>
      <c r="Q110" s="214">
        <v>0.01</v>
      </c>
      <c r="R110" s="214">
        <f>Q110*H110</f>
        <v>2.2800000000000002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142</v>
      </c>
      <c r="AT110" s="216" t="s">
        <v>138</v>
      </c>
      <c r="AU110" s="216" t="s">
        <v>79</v>
      </c>
      <c r="AY110" s="16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77</v>
      </c>
      <c r="BK110" s="217">
        <f>ROUND(I110*H110,2)</f>
        <v>0</v>
      </c>
      <c r="BL110" s="16" t="s">
        <v>129</v>
      </c>
      <c r="BM110" s="216" t="s">
        <v>295</v>
      </c>
    </row>
    <row r="111" s="2" customFormat="1" ht="16.5" customHeight="1">
      <c r="A111" s="37"/>
      <c r="B111" s="38"/>
      <c r="C111" s="204" t="s">
        <v>144</v>
      </c>
      <c r="D111" s="204" t="s">
        <v>125</v>
      </c>
      <c r="E111" s="205" t="s">
        <v>296</v>
      </c>
      <c r="F111" s="206" t="s">
        <v>297</v>
      </c>
      <c r="G111" s="207" t="s">
        <v>128</v>
      </c>
      <c r="H111" s="208">
        <v>228</v>
      </c>
      <c r="I111" s="209"/>
      <c r="J111" s="210">
        <f>ROUND(I111*H111,2)</f>
        <v>0</v>
      </c>
      <c r="K111" s="211"/>
      <c r="L111" s="43"/>
      <c r="M111" s="212" t="s">
        <v>19</v>
      </c>
      <c r="N111" s="213" t="s">
        <v>40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129</v>
      </c>
      <c r="AT111" s="216" t="s">
        <v>125</v>
      </c>
      <c r="AU111" s="216" t="s">
        <v>79</v>
      </c>
      <c r="AY111" s="16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77</v>
      </c>
      <c r="BK111" s="217">
        <f>ROUND(I111*H111,2)</f>
        <v>0</v>
      </c>
      <c r="BL111" s="16" t="s">
        <v>129</v>
      </c>
      <c r="BM111" s="216" t="s">
        <v>298</v>
      </c>
    </row>
    <row r="112" s="2" customFormat="1">
      <c r="A112" s="37"/>
      <c r="B112" s="38"/>
      <c r="C112" s="39"/>
      <c r="D112" s="218" t="s">
        <v>131</v>
      </c>
      <c r="E112" s="39"/>
      <c r="F112" s="219" t="s">
        <v>299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79</v>
      </c>
    </row>
    <row r="113" s="2" customFormat="1" ht="16.5" customHeight="1">
      <c r="A113" s="37"/>
      <c r="B113" s="38"/>
      <c r="C113" s="223" t="s">
        <v>148</v>
      </c>
      <c r="D113" s="223" t="s">
        <v>138</v>
      </c>
      <c r="E113" s="224" t="s">
        <v>300</v>
      </c>
      <c r="F113" s="225" t="s">
        <v>301</v>
      </c>
      <c r="G113" s="226" t="s">
        <v>128</v>
      </c>
      <c r="H113" s="227">
        <v>228</v>
      </c>
      <c r="I113" s="228"/>
      <c r="J113" s="229">
        <f>ROUND(I113*H113,2)</f>
        <v>0</v>
      </c>
      <c r="K113" s="230"/>
      <c r="L113" s="231"/>
      <c r="M113" s="232" t="s">
        <v>19</v>
      </c>
      <c r="N113" s="233" t="s">
        <v>40</v>
      </c>
      <c r="O113" s="83"/>
      <c r="P113" s="214">
        <f>O113*H113</f>
        <v>0</v>
      </c>
      <c r="Q113" s="214">
        <v>0.02</v>
      </c>
      <c r="R113" s="214">
        <f>Q113*H113</f>
        <v>4.5600000000000005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142</v>
      </c>
      <c r="AT113" s="216" t="s">
        <v>138</v>
      </c>
      <c r="AU113" s="216" t="s">
        <v>79</v>
      </c>
      <c r="AY113" s="16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77</v>
      </c>
      <c r="BK113" s="217">
        <f>ROUND(I113*H113,2)</f>
        <v>0</v>
      </c>
      <c r="BL113" s="16" t="s">
        <v>129</v>
      </c>
      <c r="BM113" s="216" t="s">
        <v>302</v>
      </c>
    </row>
    <row r="114" s="2" customFormat="1" ht="24.15" customHeight="1">
      <c r="A114" s="37"/>
      <c r="B114" s="38"/>
      <c r="C114" s="204" t="s">
        <v>152</v>
      </c>
      <c r="D114" s="204" t="s">
        <v>125</v>
      </c>
      <c r="E114" s="205" t="s">
        <v>303</v>
      </c>
      <c r="F114" s="206" t="s">
        <v>304</v>
      </c>
      <c r="G114" s="207" t="s">
        <v>128</v>
      </c>
      <c r="H114" s="208">
        <v>3</v>
      </c>
      <c r="I114" s="209"/>
      <c r="J114" s="210">
        <f>ROUND(I114*H114,2)</f>
        <v>0</v>
      </c>
      <c r="K114" s="211"/>
      <c r="L114" s="43"/>
      <c r="M114" s="212" t="s">
        <v>19</v>
      </c>
      <c r="N114" s="213" t="s">
        <v>40</v>
      </c>
      <c r="O114" s="83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129</v>
      </c>
      <c r="AT114" s="216" t="s">
        <v>125</v>
      </c>
      <c r="AU114" s="216" t="s">
        <v>79</v>
      </c>
      <c r="AY114" s="16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77</v>
      </c>
      <c r="BK114" s="217">
        <f>ROUND(I114*H114,2)</f>
        <v>0</v>
      </c>
      <c r="BL114" s="16" t="s">
        <v>129</v>
      </c>
      <c r="BM114" s="216" t="s">
        <v>305</v>
      </c>
    </row>
    <row r="115" s="2" customFormat="1">
      <c r="A115" s="37"/>
      <c r="B115" s="38"/>
      <c r="C115" s="39"/>
      <c r="D115" s="218" t="s">
        <v>131</v>
      </c>
      <c r="E115" s="39"/>
      <c r="F115" s="219" t="s">
        <v>306</v>
      </c>
      <c r="G115" s="39"/>
      <c r="H115" s="39"/>
      <c r="I115" s="220"/>
      <c r="J115" s="39"/>
      <c r="K115" s="39"/>
      <c r="L115" s="43"/>
      <c r="M115" s="221"/>
      <c r="N115" s="22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79</v>
      </c>
    </row>
    <row r="116" s="2" customFormat="1" ht="24.15" customHeight="1">
      <c r="A116" s="37"/>
      <c r="B116" s="38"/>
      <c r="C116" s="223" t="s">
        <v>156</v>
      </c>
      <c r="D116" s="223" t="s">
        <v>138</v>
      </c>
      <c r="E116" s="224" t="s">
        <v>307</v>
      </c>
      <c r="F116" s="225" t="s">
        <v>308</v>
      </c>
      <c r="G116" s="226" t="s">
        <v>128</v>
      </c>
      <c r="H116" s="227">
        <v>3</v>
      </c>
      <c r="I116" s="228"/>
      <c r="J116" s="229">
        <f>ROUND(I116*H116,2)</f>
        <v>0</v>
      </c>
      <c r="K116" s="230"/>
      <c r="L116" s="231"/>
      <c r="M116" s="232" t="s">
        <v>19</v>
      </c>
      <c r="N116" s="233" t="s">
        <v>40</v>
      </c>
      <c r="O116" s="83"/>
      <c r="P116" s="214">
        <f>O116*H116</f>
        <v>0</v>
      </c>
      <c r="Q116" s="214">
        <v>0.035999999999999997</v>
      </c>
      <c r="R116" s="214">
        <f>Q116*H116</f>
        <v>0.10799999999999999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142</v>
      </c>
      <c r="AT116" s="216" t="s">
        <v>138</v>
      </c>
      <c r="AU116" s="216" t="s">
        <v>79</v>
      </c>
      <c r="AY116" s="16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77</v>
      </c>
      <c r="BK116" s="217">
        <f>ROUND(I116*H116,2)</f>
        <v>0</v>
      </c>
      <c r="BL116" s="16" t="s">
        <v>129</v>
      </c>
      <c r="BM116" s="216" t="s">
        <v>309</v>
      </c>
    </row>
    <row r="117" s="2" customFormat="1" ht="16.5" customHeight="1">
      <c r="A117" s="37"/>
      <c r="B117" s="38"/>
      <c r="C117" s="204" t="s">
        <v>160</v>
      </c>
      <c r="D117" s="204" t="s">
        <v>125</v>
      </c>
      <c r="E117" s="205" t="s">
        <v>310</v>
      </c>
      <c r="F117" s="206" t="s">
        <v>311</v>
      </c>
      <c r="G117" s="207" t="s">
        <v>128</v>
      </c>
      <c r="H117" s="208">
        <v>1</v>
      </c>
      <c r="I117" s="209"/>
      <c r="J117" s="210">
        <f>ROUND(I117*H117,2)</f>
        <v>0</v>
      </c>
      <c r="K117" s="211"/>
      <c r="L117" s="43"/>
      <c r="M117" s="212" t="s">
        <v>19</v>
      </c>
      <c r="N117" s="213" t="s">
        <v>40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129</v>
      </c>
      <c r="AT117" s="216" t="s">
        <v>125</v>
      </c>
      <c r="AU117" s="216" t="s">
        <v>79</v>
      </c>
      <c r="AY117" s="16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77</v>
      </c>
      <c r="BK117" s="217">
        <f>ROUND(I117*H117,2)</f>
        <v>0</v>
      </c>
      <c r="BL117" s="16" t="s">
        <v>129</v>
      </c>
      <c r="BM117" s="216" t="s">
        <v>312</v>
      </c>
    </row>
    <row r="118" s="2" customFormat="1">
      <c r="A118" s="37"/>
      <c r="B118" s="38"/>
      <c r="C118" s="39"/>
      <c r="D118" s="218" t="s">
        <v>131</v>
      </c>
      <c r="E118" s="39"/>
      <c r="F118" s="219" t="s">
        <v>313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79</v>
      </c>
    </row>
    <row r="119" s="2" customFormat="1" ht="24.15" customHeight="1">
      <c r="A119" s="37"/>
      <c r="B119" s="38"/>
      <c r="C119" s="223" t="s">
        <v>164</v>
      </c>
      <c r="D119" s="223" t="s">
        <v>138</v>
      </c>
      <c r="E119" s="224" t="s">
        <v>314</v>
      </c>
      <c r="F119" s="225" t="s">
        <v>315</v>
      </c>
      <c r="G119" s="226" t="s">
        <v>128</v>
      </c>
      <c r="H119" s="227">
        <v>1</v>
      </c>
      <c r="I119" s="228"/>
      <c r="J119" s="229">
        <f>ROUND(I119*H119,2)</f>
        <v>0</v>
      </c>
      <c r="K119" s="230"/>
      <c r="L119" s="231"/>
      <c r="M119" s="232" t="s">
        <v>19</v>
      </c>
      <c r="N119" s="233" t="s">
        <v>40</v>
      </c>
      <c r="O119" s="83"/>
      <c r="P119" s="214">
        <f>O119*H119</f>
        <v>0</v>
      </c>
      <c r="Q119" s="214">
        <v>0.00025000000000000001</v>
      </c>
      <c r="R119" s="214">
        <f>Q119*H119</f>
        <v>0.00025000000000000001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142</v>
      </c>
      <c r="AT119" s="216" t="s">
        <v>138</v>
      </c>
      <c r="AU119" s="216" t="s">
        <v>79</v>
      </c>
      <c r="AY119" s="16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77</v>
      </c>
      <c r="BK119" s="217">
        <f>ROUND(I119*H119,2)</f>
        <v>0</v>
      </c>
      <c r="BL119" s="16" t="s">
        <v>129</v>
      </c>
      <c r="BM119" s="216" t="s">
        <v>316</v>
      </c>
    </row>
    <row r="120" s="2" customFormat="1" ht="16.5" customHeight="1">
      <c r="A120" s="37"/>
      <c r="B120" s="38"/>
      <c r="C120" s="223" t="s">
        <v>169</v>
      </c>
      <c r="D120" s="223" t="s">
        <v>138</v>
      </c>
      <c r="E120" s="224" t="s">
        <v>317</v>
      </c>
      <c r="F120" s="225" t="s">
        <v>318</v>
      </c>
      <c r="G120" s="226" t="s">
        <v>128</v>
      </c>
      <c r="H120" s="227">
        <v>1</v>
      </c>
      <c r="I120" s="228"/>
      <c r="J120" s="229">
        <f>ROUND(I120*H120,2)</f>
        <v>0</v>
      </c>
      <c r="K120" s="230"/>
      <c r="L120" s="231"/>
      <c r="M120" s="232" t="s">
        <v>19</v>
      </c>
      <c r="N120" s="233" t="s">
        <v>40</v>
      </c>
      <c r="O120" s="83"/>
      <c r="P120" s="214">
        <f>O120*H120</f>
        <v>0</v>
      </c>
      <c r="Q120" s="214">
        <v>0.00025000000000000001</v>
      </c>
      <c r="R120" s="214">
        <f>Q120*H120</f>
        <v>0.00025000000000000001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142</v>
      </c>
      <c r="AT120" s="216" t="s">
        <v>138</v>
      </c>
      <c r="AU120" s="216" t="s">
        <v>79</v>
      </c>
      <c r="AY120" s="16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77</v>
      </c>
      <c r="BK120" s="217">
        <f>ROUND(I120*H120,2)</f>
        <v>0</v>
      </c>
      <c r="BL120" s="16" t="s">
        <v>129</v>
      </c>
      <c r="BM120" s="216" t="s">
        <v>319</v>
      </c>
    </row>
    <row r="121" s="2" customFormat="1" ht="24.15" customHeight="1">
      <c r="A121" s="37"/>
      <c r="B121" s="38"/>
      <c r="C121" s="204" t="s">
        <v>173</v>
      </c>
      <c r="D121" s="204" t="s">
        <v>125</v>
      </c>
      <c r="E121" s="205" t="s">
        <v>320</v>
      </c>
      <c r="F121" s="206" t="s">
        <v>321</v>
      </c>
      <c r="G121" s="207" t="s">
        <v>128</v>
      </c>
      <c r="H121" s="208">
        <v>126</v>
      </c>
      <c r="I121" s="209"/>
      <c r="J121" s="210">
        <f>ROUND(I121*H121,2)</f>
        <v>0</v>
      </c>
      <c r="K121" s="211"/>
      <c r="L121" s="43"/>
      <c r="M121" s="212" t="s">
        <v>19</v>
      </c>
      <c r="N121" s="213" t="s">
        <v>40</v>
      </c>
      <c r="O121" s="83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129</v>
      </c>
      <c r="AT121" s="216" t="s">
        <v>125</v>
      </c>
      <c r="AU121" s="216" t="s">
        <v>79</v>
      </c>
      <c r="AY121" s="16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77</v>
      </c>
      <c r="BK121" s="217">
        <f>ROUND(I121*H121,2)</f>
        <v>0</v>
      </c>
      <c r="BL121" s="16" t="s">
        <v>129</v>
      </c>
      <c r="BM121" s="216" t="s">
        <v>322</v>
      </c>
    </row>
    <row r="122" s="2" customFormat="1">
      <c r="A122" s="37"/>
      <c r="B122" s="38"/>
      <c r="C122" s="39"/>
      <c r="D122" s="218" t="s">
        <v>131</v>
      </c>
      <c r="E122" s="39"/>
      <c r="F122" s="219" t="s">
        <v>323</v>
      </c>
      <c r="G122" s="39"/>
      <c r="H122" s="39"/>
      <c r="I122" s="220"/>
      <c r="J122" s="39"/>
      <c r="K122" s="39"/>
      <c r="L122" s="43"/>
      <c r="M122" s="221"/>
      <c r="N122" s="22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79</v>
      </c>
    </row>
    <row r="123" s="2" customFormat="1" ht="16.5" customHeight="1">
      <c r="A123" s="37"/>
      <c r="B123" s="38"/>
      <c r="C123" s="223" t="s">
        <v>178</v>
      </c>
      <c r="D123" s="223" t="s">
        <v>138</v>
      </c>
      <c r="E123" s="224" t="s">
        <v>324</v>
      </c>
      <c r="F123" s="225" t="s">
        <v>325</v>
      </c>
      <c r="G123" s="226" t="s">
        <v>128</v>
      </c>
      <c r="H123" s="227">
        <v>12</v>
      </c>
      <c r="I123" s="228"/>
      <c r="J123" s="229">
        <f>ROUND(I123*H123,2)</f>
        <v>0</v>
      </c>
      <c r="K123" s="230"/>
      <c r="L123" s="231"/>
      <c r="M123" s="232" t="s">
        <v>19</v>
      </c>
      <c r="N123" s="233" t="s">
        <v>40</v>
      </c>
      <c r="O123" s="83"/>
      <c r="P123" s="214">
        <f>O123*H123</f>
        <v>0</v>
      </c>
      <c r="Q123" s="214">
        <v>0.001</v>
      </c>
      <c r="R123" s="214">
        <f>Q123*H123</f>
        <v>0.012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142</v>
      </c>
      <c r="AT123" s="216" t="s">
        <v>138</v>
      </c>
      <c r="AU123" s="216" t="s">
        <v>79</v>
      </c>
      <c r="AY123" s="16" t="s">
        <v>122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77</v>
      </c>
      <c r="BK123" s="217">
        <f>ROUND(I123*H123,2)</f>
        <v>0</v>
      </c>
      <c r="BL123" s="16" t="s">
        <v>129</v>
      </c>
      <c r="BM123" s="216" t="s">
        <v>326</v>
      </c>
    </row>
    <row r="124" s="2" customFormat="1" ht="16.5" customHeight="1">
      <c r="A124" s="37"/>
      <c r="B124" s="38"/>
      <c r="C124" s="223" t="s">
        <v>182</v>
      </c>
      <c r="D124" s="223" t="s">
        <v>138</v>
      </c>
      <c r="E124" s="224" t="s">
        <v>327</v>
      </c>
      <c r="F124" s="225" t="s">
        <v>328</v>
      </c>
      <c r="G124" s="226" t="s">
        <v>128</v>
      </c>
      <c r="H124" s="227">
        <v>114</v>
      </c>
      <c r="I124" s="228"/>
      <c r="J124" s="229">
        <f>ROUND(I124*H124,2)</f>
        <v>0</v>
      </c>
      <c r="K124" s="230"/>
      <c r="L124" s="231"/>
      <c r="M124" s="232" t="s">
        <v>19</v>
      </c>
      <c r="N124" s="233" t="s">
        <v>40</v>
      </c>
      <c r="O124" s="83"/>
      <c r="P124" s="214">
        <f>O124*H124</f>
        <v>0</v>
      </c>
      <c r="Q124" s="214">
        <v>0.001</v>
      </c>
      <c r="R124" s="214">
        <f>Q124*H124</f>
        <v>0.114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142</v>
      </c>
      <c r="AT124" s="216" t="s">
        <v>138</v>
      </c>
      <c r="AU124" s="216" t="s">
        <v>79</v>
      </c>
      <c r="AY124" s="16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77</v>
      </c>
      <c r="BK124" s="217">
        <f>ROUND(I124*H124,2)</f>
        <v>0</v>
      </c>
      <c r="BL124" s="16" t="s">
        <v>129</v>
      </c>
      <c r="BM124" s="216" t="s">
        <v>329</v>
      </c>
    </row>
    <row r="125" s="2" customFormat="1" ht="24.15" customHeight="1">
      <c r="A125" s="37"/>
      <c r="B125" s="38"/>
      <c r="C125" s="204" t="s">
        <v>188</v>
      </c>
      <c r="D125" s="204" t="s">
        <v>125</v>
      </c>
      <c r="E125" s="205" t="s">
        <v>330</v>
      </c>
      <c r="F125" s="206" t="s">
        <v>331</v>
      </c>
      <c r="G125" s="207" t="s">
        <v>128</v>
      </c>
      <c r="H125" s="208">
        <v>24</v>
      </c>
      <c r="I125" s="209"/>
      <c r="J125" s="210">
        <f>ROUND(I125*H125,2)</f>
        <v>0</v>
      </c>
      <c r="K125" s="211"/>
      <c r="L125" s="43"/>
      <c r="M125" s="212" t="s">
        <v>19</v>
      </c>
      <c r="N125" s="213" t="s">
        <v>40</v>
      </c>
      <c r="O125" s="83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129</v>
      </c>
      <c r="AT125" s="216" t="s">
        <v>125</v>
      </c>
      <c r="AU125" s="216" t="s">
        <v>79</v>
      </c>
      <c r="AY125" s="16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77</v>
      </c>
      <c r="BK125" s="217">
        <f>ROUND(I125*H125,2)</f>
        <v>0</v>
      </c>
      <c r="BL125" s="16" t="s">
        <v>129</v>
      </c>
      <c r="BM125" s="216" t="s">
        <v>332</v>
      </c>
    </row>
    <row r="126" s="2" customFormat="1">
      <c r="A126" s="37"/>
      <c r="B126" s="38"/>
      <c r="C126" s="39"/>
      <c r="D126" s="218" t="s">
        <v>131</v>
      </c>
      <c r="E126" s="39"/>
      <c r="F126" s="219" t="s">
        <v>333</v>
      </c>
      <c r="G126" s="39"/>
      <c r="H126" s="39"/>
      <c r="I126" s="220"/>
      <c r="J126" s="39"/>
      <c r="K126" s="39"/>
      <c r="L126" s="43"/>
      <c r="M126" s="221"/>
      <c r="N126" s="22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79</v>
      </c>
    </row>
    <row r="127" s="2" customFormat="1" ht="16.5" customHeight="1">
      <c r="A127" s="37"/>
      <c r="B127" s="38"/>
      <c r="C127" s="223" t="s">
        <v>8</v>
      </c>
      <c r="D127" s="223" t="s">
        <v>138</v>
      </c>
      <c r="E127" s="224" t="s">
        <v>334</v>
      </c>
      <c r="F127" s="225" t="s">
        <v>335</v>
      </c>
      <c r="G127" s="226" t="s">
        <v>128</v>
      </c>
      <c r="H127" s="227">
        <v>24.719999999999999</v>
      </c>
      <c r="I127" s="228"/>
      <c r="J127" s="229">
        <f>ROUND(I127*H127,2)</f>
        <v>0</v>
      </c>
      <c r="K127" s="230"/>
      <c r="L127" s="231"/>
      <c r="M127" s="232" t="s">
        <v>19</v>
      </c>
      <c r="N127" s="233" t="s">
        <v>40</v>
      </c>
      <c r="O127" s="83"/>
      <c r="P127" s="214">
        <f>O127*H127</f>
        <v>0</v>
      </c>
      <c r="Q127" s="214">
        <v>0.0058999999999999999</v>
      </c>
      <c r="R127" s="214">
        <f>Q127*H127</f>
        <v>0.14584799999999998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142</v>
      </c>
      <c r="AT127" s="216" t="s">
        <v>138</v>
      </c>
      <c r="AU127" s="216" t="s">
        <v>79</v>
      </c>
      <c r="AY127" s="16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77</v>
      </c>
      <c r="BK127" s="217">
        <f>ROUND(I127*H127,2)</f>
        <v>0</v>
      </c>
      <c r="BL127" s="16" t="s">
        <v>129</v>
      </c>
      <c r="BM127" s="216" t="s">
        <v>336</v>
      </c>
    </row>
    <row r="128" s="2" customFormat="1">
      <c r="A128" s="37"/>
      <c r="B128" s="38"/>
      <c r="C128" s="39"/>
      <c r="D128" s="234" t="s">
        <v>192</v>
      </c>
      <c r="E128" s="39"/>
      <c r="F128" s="235" t="s">
        <v>337</v>
      </c>
      <c r="G128" s="39"/>
      <c r="H128" s="39"/>
      <c r="I128" s="220"/>
      <c r="J128" s="39"/>
      <c r="K128" s="39"/>
      <c r="L128" s="43"/>
      <c r="M128" s="221"/>
      <c r="N128" s="22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192</v>
      </c>
      <c r="AU128" s="16" t="s">
        <v>79</v>
      </c>
    </row>
    <row r="129" s="13" customFormat="1">
      <c r="A129" s="13"/>
      <c r="B129" s="241"/>
      <c r="C129" s="242"/>
      <c r="D129" s="234" t="s">
        <v>338</v>
      </c>
      <c r="E129" s="242"/>
      <c r="F129" s="243" t="s">
        <v>339</v>
      </c>
      <c r="G129" s="242"/>
      <c r="H129" s="244">
        <v>24.719999999999999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338</v>
      </c>
      <c r="AU129" s="250" t="s">
        <v>79</v>
      </c>
      <c r="AV129" s="13" t="s">
        <v>79</v>
      </c>
      <c r="AW129" s="13" t="s">
        <v>4</v>
      </c>
      <c r="AX129" s="13" t="s">
        <v>77</v>
      </c>
      <c r="AY129" s="250" t="s">
        <v>122</v>
      </c>
    </row>
    <row r="130" s="2" customFormat="1" ht="16.5" customHeight="1">
      <c r="A130" s="37"/>
      <c r="B130" s="38"/>
      <c r="C130" s="204" t="s">
        <v>129</v>
      </c>
      <c r="D130" s="204" t="s">
        <v>125</v>
      </c>
      <c r="E130" s="205" t="s">
        <v>340</v>
      </c>
      <c r="F130" s="206" t="s">
        <v>341</v>
      </c>
      <c r="G130" s="207" t="s">
        <v>128</v>
      </c>
      <c r="H130" s="208">
        <v>80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40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129</v>
      </c>
      <c r="AT130" s="216" t="s">
        <v>125</v>
      </c>
      <c r="AU130" s="216" t="s">
        <v>79</v>
      </c>
      <c r="AY130" s="16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77</v>
      </c>
      <c r="BK130" s="217">
        <f>ROUND(I130*H130,2)</f>
        <v>0</v>
      </c>
      <c r="BL130" s="16" t="s">
        <v>129</v>
      </c>
      <c r="BM130" s="216" t="s">
        <v>342</v>
      </c>
    </row>
    <row r="131" s="2" customFormat="1">
      <c r="A131" s="37"/>
      <c r="B131" s="38"/>
      <c r="C131" s="39"/>
      <c r="D131" s="218" t="s">
        <v>131</v>
      </c>
      <c r="E131" s="39"/>
      <c r="F131" s="219" t="s">
        <v>343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79</v>
      </c>
    </row>
    <row r="132" s="2" customFormat="1" ht="16.5" customHeight="1">
      <c r="A132" s="37"/>
      <c r="B132" s="38"/>
      <c r="C132" s="223" t="s">
        <v>202</v>
      </c>
      <c r="D132" s="223" t="s">
        <v>138</v>
      </c>
      <c r="E132" s="224" t="s">
        <v>344</v>
      </c>
      <c r="F132" s="225" t="s">
        <v>345</v>
      </c>
      <c r="G132" s="226" t="s">
        <v>346</v>
      </c>
      <c r="H132" s="227">
        <v>26.399999999999999</v>
      </c>
      <c r="I132" s="228"/>
      <c r="J132" s="229">
        <f>ROUND(I132*H132,2)</f>
        <v>0</v>
      </c>
      <c r="K132" s="230"/>
      <c r="L132" s="231"/>
      <c r="M132" s="232" t="s">
        <v>19</v>
      </c>
      <c r="N132" s="233" t="s">
        <v>40</v>
      </c>
      <c r="O132" s="83"/>
      <c r="P132" s="214">
        <f>O132*H132</f>
        <v>0</v>
      </c>
      <c r="Q132" s="214">
        <v>0.01</v>
      </c>
      <c r="R132" s="214">
        <f>Q132*H132</f>
        <v>0.26400000000000001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142</v>
      </c>
      <c r="AT132" s="216" t="s">
        <v>138</v>
      </c>
      <c r="AU132" s="216" t="s">
        <v>79</v>
      </c>
      <c r="AY132" s="16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77</v>
      </c>
      <c r="BK132" s="217">
        <f>ROUND(I132*H132,2)</f>
        <v>0</v>
      </c>
      <c r="BL132" s="16" t="s">
        <v>129</v>
      </c>
      <c r="BM132" s="216" t="s">
        <v>347</v>
      </c>
    </row>
    <row r="133" s="13" customFormat="1">
      <c r="A133" s="13"/>
      <c r="B133" s="241"/>
      <c r="C133" s="242"/>
      <c r="D133" s="234" t="s">
        <v>338</v>
      </c>
      <c r="E133" s="242"/>
      <c r="F133" s="243" t="s">
        <v>1166</v>
      </c>
      <c r="G133" s="242"/>
      <c r="H133" s="244">
        <v>26.399999999999999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338</v>
      </c>
      <c r="AU133" s="250" t="s">
        <v>79</v>
      </c>
      <c r="AV133" s="13" t="s">
        <v>79</v>
      </c>
      <c r="AW133" s="13" t="s">
        <v>4</v>
      </c>
      <c r="AX133" s="13" t="s">
        <v>77</v>
      </c>
      <c r="AY133" s="250" t="s">
        <v>122</v>
      </c>
    </row>
    <row r="134" s="2" customFormat="1" ht="24.15" customHeight="1">
      <c r="A134" s="37"/>
      <c r="B134" s="38"/>
      <c r="C134" s="204" t="s">
        <v>207</v>
      </c>
      <c r="D134" s="204" t="s">
        <v>125</v>
      </c>
      <c r="E134" s="205" t="s">
        <v>349</v>
      </c>
      <c r="F134" s="206" t="s">
        <v>350</v>
      </c>
      <c r="G134" s="207" t="s">
        <v>351</v>
      </c>
      <c r="H134" s="208">
        <v>7.484</v>
      </c>
      <c r="I134" s="209"/>
      <c r="J134" s="210">
        <f>ROUND(I134*H134,2)</f>
        <v>0</v>
      </c>
      <c r="K134" s="211"/>
      <c r="L134" s="43"/>
      <c r="M134" s="212" t="s">
        <v>19</v>
      </c>
      <c r="N134" s="213" t="s">
        <v>40</v>
      </c>
      <c r="O134" s="8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129</v>
      </c>
      <c r="AT134" s="216" t="s">
        <v>125</v>
      </c>
      <c r="AU134" s="216" t="s">
        <v>79</v>
      </c>
      <c r="AY134" s="16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77</v>
      </c>
      <c r="BK134" s="217">
        <f>ROUND(I134*H134,2)</f>
        <v>0</v>
      </c>
      <c r="BL134" s="16" t="s">
        <v>129</v>
      </c>
      <c r="BM134" s="216" t="s">
        <v>1167</v>
      </c>
    </row>
    <row r="135" s="2" customFormat="1">
      <c r="A135" s="37"/>
      <c r="B135" s="38"/>
      <c r="C135" s="39"/>
      <c r="D135" s="218" t="s">
        <v>131</v>
      </c>
      <c r="E135" s="39"/>
      <c r="F135" s="219" t="s">
        <v>353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79</v>
      </c>
    </row>
    <row r="136" s="12" customFormat="1" ht="22.8" customHeight="1">
      <c r="A136" s="12"/>
      <c r="B136" s="188"/>
      <c r="C136" s="189"/>
      <c r="D136" s="190" t="s">
        <v>68</v>
      </c>
      <c r="E136" s="202" t="s">
        <v>354</v>
      </c>
      <c r="F136" s="202" t="s">
        <v>355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P137+P172+P175+P179+P188</f>
        <v>0</v>
      </c>
      <c r="Q136" s="196"/>
      <c r="R136" s="197">
        <f>R137+R172+R175+R179+R188</f>
        <v>2.0801419999999999</v>
      </c>
      <c r="S136" s="196"/>
      <c r="T136" s="198">
        <f>T137+T172+T175+T179+T188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79</v>
      </c>
      <c r="AT136" s="200" t="s">
        <v>68</v>
      </c>
      <c r="AU136" s="200" t="s">
        <v>77</v>
      </c>
      <c r="AY136" s="199" t="s">
        <v>122</v>
      </c>
      <c r="BK136" s="201">
        <f>BK137+BK172+BK175+BK179+BK188</f>
        <v>0</v>
      </c>
    </row>
    <row r="137" s="12" customFormat="1" ht="20.88" customHeight="1">
      <c r="A137" s="12"/>
      <c r="B137" s="188"/>
      <c r="C137" s="189"/>
      <c r="D137" s="190" t="s">
        <v>68</v>
      </c>
      <c r="E137" s="202" t="s">
        <v>123</v>
      </c>
      <c r="F137" s="202" t="s">
        <v>124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SUM(P138:P171)</f>
        <v>0</v>
      </c>
      <c r="Q137" s="196"/>
      <c r="R137" s="197">
        <f>SUM(R138:R171)</f>
        <v>0.52734199999999998</v>
      </c>
      <c r="S137" s="196"/>
      <c r="T137" s="198">
        <f>SUM(T138:T171)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79</v>
      </c>
      <c r="AT137" s="200" t="s">
        <v>68</v>
      </c>
      <c r="AU137" s="200" t="s">
        <v>79</v>
      </c>
      <c r="AY137" s="199" t="s">
        <v>122</v>
      </c>
      <c r="BK137" s="201">
        <f>SUM(BK138:BK171)</f>
        <v>0</v>
      </c>
    </row>
    <row r="138" s="2" customFormat="1" ht="24.15" customHeight="1">
      <c r="A138" s="37"/>
      <c r="B138" s="38"/>
      <c r="C138" s="204" t="s">
        <v>217</v>
      </c>
      <c r="D138" s="204" t="s">
        <v>125</v>
      </c>
      <c r="E138" s="205" t="s">
        <v>356</v>
      </c>
      <c r="F138" s="206" t="s">
        <v>357</v>
      </c>
      <c r="G138" s="207" t="s">
        <v>185</v>
      </c>
      <c r="H138" s="208">
        <v>100</v>
      </c>
      <c r="I138" s="209"/>
      <c r="J138" s="210">
        <f>ROUND(I138*H138,2)</f>
        <v>0</v>
      </c>
      <c r="K138" s="211"/>
      <c r="L138" s="43"/>
      <c r="M138" s="212" t="s">
        <v>19</v>
      </c>
      <c r="N138" s="213" t="s">
        <v>40</v>
      </c>
      <c r="O138" s="8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129</v>
      </c>
      <c r="AT138" s="216" t="s">
        <v>125</v>
      </c>
      <c r="AU138" s="216" t="s">
        <v>137</v>
      </c>
      <c r="AY138" s="16" t="s">
        <v>122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77</v>
      </c>
      <c r="BK138" s="217">
        <f>ROUND(I138*H138,2)</f>
        <v>0</v>
      </c>
      <c r="BL138" s="16" t="s">
        <v>129</v>
      </c>
      <c r="BM138" s="216" t="s">
        <v>358</v>
      </c>
    </row>
    <row r="139" s="2" customFormat="1">
      <c r="A139" s="37"/>
      <c r="B139" s="38"/>
      <c r="C139" s="39"/>
      <c r="D139" s="218" t="s">
        <v>131</v>
      </c>
      <c r="E139" s="39"/>
      <c r="F139" s="219" t="s">
        <v>359</v>
      </c>
      <c r="G139" s="39"/>
      <c r="H139" s="39"/>
      <c r="I139" s="220"/>
      <c r="J139" s="39"/>
      <c r="K139" s="39"/>
      <c r="L139" s="43"/>
      <c r="M139" s="221"/>
      <c r="N139" s="22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137</v>
      </c>
    </row>
    <row r="140" s="2" customFormat="1" ht="16.5" customHeight="1">
      <c r="A140" s="37"/>
      <c r="B140" s="38"/>
      <c r="C140" s="223" t="s">
        <v>225</v>
      </c>
      <c r="D140" s="223" t="s">
        <v>138</v>
      </c>
      <c r="E140" s="224" t="s">
        <v>360</v>
      </c>
      <c r="F140" s="225" t="s">
        <v>361</v>
      </c>
      <c r="G140" s="226" t="s">
        <v>185</v>
      </c>
      <c r="H140" s="227">
        <v>100</v>
      </c>
      <c r="I140" s="228"/>
      <c r="J140" s="229">
        <f>ROUND(I140*H140,2)</f>
        <v>0</v>
      </c>
      <c r="K140" s="230"/>
      <c r="L140" s="231"/>
      <c r="M140" s="232" t="s">
        <v>19</v>
      </c>
      <c r="N140" s="233" t="s">
        <v>40</v>
      </c>
      <c r="O140" s="83"/>
      <c r="P140" s="214">
        <f>O140*H140</f>
        <v>0</v>
      </c>
      <c r="Q140" s="214">
        <v>0.00027999999999999998</v>
      </c>
      <c r="R140" s="214">
        <f>Q140*H140</f>
        <v>0.027999999999999997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142</v>
      </c>
      <c r="AT140" s="216" t="s">
        <v>138</v>
      </c>
      <c r="AU140" s="216" t="s">
        <v>137</v>
      </c>
      <c r="AY140" s="16" t="s">
        <v>122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77</v>
      </c>
      <c r="BK140" s="217">
        <f>ROUND(I140*H140,2)</f>
        <v>0</v>
      </c>
      <c r="BL140" s="16" t="s">
        <v>129</v>
      </c>
      <c r="BM140" s="216" t="s">
        <v>362</v>
      </c>
    </row>
    <row r="141" s="2" customFormat="1" ht="16.5" customHeight="1">
      <c r="A141" s="37"/>
      <c r="B141" s="38"/>
      <c r="C141" s="223" t="s">
        <v>7</v>
      </c>
      <c r="D141" s="223" t="s">
        <v>138</v>
      </c>
      <c r="E141" s="224" t="s">
        <v>363</v>
      </c>
      <c r="F141" s="225" t="s">
        <v>364</v>
      </c>
      <c r="G141" s="226" t="s">
        <v>128</v>
      </c>
      <c r="H141" s="227">
        <v>100</v>
      </c>
      <c r="I141" s="228"/>
      <c r="J141" s="229">
        <f>ROUND(I141*H141,2)</f>
        <v>0</v>
      </c>
      <c r="K141" s="230"/>
      <c r="L141" s="231"/>
      <c r="M141" s="232" t="s">
        <v>19</v>
      </c>
      <c r="N141" s="233" t="s">
        <v>40</v>
      </c>
      <c r="O141" s="83"/>
      <c r="P141" s="214">
        <f>O141*H141</f>
        <v>0</v>
      </c>
      <c r="Q141" s="214">
        <v>2.0000000000000002E-05</v>
      </c>
      <c r="R141" s="214">
        <f>Q141*H141</f>
        <v>0.002</v>
      </c>
      <c r="S141" s="214">
        <v>0</v>
      </c>
      <c r="T141" s="21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142</v>
      </c>
      <c r="AT141" s="216" t="s">
        <v>138</v>
      </c>
      <c r="AU141" s="216" t="s">
        <v>137</v>
      </c>
      <c r="AY141" s="16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77</v>
      </c>
      <c r="BK141" s="217">
        <f>ROUND(I141*H141,2)</f>
        <v>0</v>
      </c>
      <c r="BL141" s="16" t="s">
        <v>129</v>
      </c>
      <c r="BM141" s="216" t="s">
        <v>365</v>
      </c>
    </row>
    <row r="142" s="2" customFormat="1" ht="16.5" customHeight="1">
      <c r="A142" s="37"/>
      <c r="B142" s="38"/>
      <c r="C142" s="204" t="s">
        <v>236</v>
      </c>
      <c r="D142" s="204" t="s">
        <v>125</v>
      </c>
      <c r="E142" s="205" t="s">
        <v>366</v>
      </c>
      <c r="F142" s="206" t="s">
        <v>367</v>
      </c>
      <c r="G142" s="207" t="s">
        <v>185</v>
      </c>
      <c r="H142" s="208">
        <v>4800</v>
      </c>
      <c r="I142" s="209"/>
      <c r="J142" s="210">
        <f>ROUND(I142*H142,2)</f>
        <v>0</v>
      </c>
      <c r="K142" s="211"/>
      <c r="L142" s="43"/>
      <c r="M142" s="212" t="s">
        <v>19</v>
      </c>
      <c r="N142" s="213" t="s">
        <v>40</v>
      </c>
      <c r="O142" s="8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6" t="s">
        <v>129</v>
      </c>
      <c r="AT142" s="216" t="s">
        <v>125</v>
      </c>
      <c r="AU142" s="216" t="s">
        <v>137</v>
      </c>
      <c r="AY142" s="16" t="s">
        <v>122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6" t="s">
        <v>77</v>
      </c>
      <c r="BK142" s="217">
        <f>ROUND(I142*H142,2)</f>
        <v>0</v>
      </c>
      <c r="BL142" s="16" t="s">
        <v>129</v>
      </c>
      <c r="BM142" s="216" t="s">
        <v>368</v>
      </c>
    </row>
    <row r="143" s="2" customFormat="1">
      <c r="A143" s="37"/>
      <c r="B143" s="38"/>
      <c r="C143" s="39"/>
      <c r="D143" s="218" t="s">
        <v>131</v>
      </c>
      <c r="E143" s="39"/>
      <c r="F143" s="219" t="s">
        <v>369</v>
      </c>
      <c r="G143" s="39"/>
      <c r="H143" s="39"/>
      <c r="I143" s="220"/>
      <c r="J143" s="39"/>
      <c r="K143" s="39"/>
      <c r="L143" s="43"/>
      <c r="M143" s="221"/>
      <c r="N143" s="22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137</v>
      </c>
    </row>
    <row r="144" s="2" customFormat="1" ht="16.5" customHeight="1">
      <c r="A144" s="37"/>
      <c r="B144" s="38"/>
      <c r="C144" s="223" t="s">
        <v>244</v>
      </c>
      <c r="D144" s="223" t="s">
        <v>138</v>
      </c>
      <c r="E144" s="224" t="s">
        <v>370</v>
      </c>
      <c r="F144" s="225" t="s">
        <v>371</v>
      </c>
      <c r="G144" s="226" t="s">
        <v>185</v>
      </c>
      <c r="H144" s="227">
        <v>4800</v>
      </c>
      <c r="I144" s="228"/>
      <c r="J144" s="229">
        <f>ROUND(I144*H144,2)</f>
        <v>0</v>
      </c>
      <c r="K144" s="230"/>
      <c r="L144" s="231"/>
      <c r="M144" s="232" t="s">
        <v>19</v>
      </c>
      <c r="N144" s="233" t="s">
        <v>40</v>
      </c>
      <c r="O144" s="83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142</v>
      </c>
      <c r="AT144" s="216" t="s">
        <v>138</v>
      </c>
      <c r="AU144" s="216" t="s">
        <v>137</v>
      </c>
      <c r="AY144" s="16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77</v>
      </c>
      <c r="BK144" s="217">
        <f>ROUND(I144*H144,2)</f>
        <v>0</v>
      </c>
      <c r="BL144" s="16" t="s">
        <v>129</v>
      </c>
      <c r="BM144" s="216" t="s">
        <v>372</v>
      </c>
    </row>
    <row r="145" s="13" customFormat="1">
      <c r="A145" s="13"/>
      <c r="B145" s="241"/>
      <c r="C145" s="242"/>
      <c r="D145" s="234" t="s">
        <v>338</v>
      </c>
      <c r="E145" s="251" t="s">
        <v>19</v>
      </c>
      <c r="F145" s="243" t="s">
        <v>1168</v>
      </c>
      <c r="G145" s="242"/>
      <c r="H145" s="244">
        <v>2400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338</v>
      </c>
      <c r="AU145" s="250" t="s">
        <v>137</v>
      </c>
      <c r="AV145" s="13" t="s">
        <v>79</v>
      </c>
      <c r="AW145" s="13" t="s">
        <v>31</v>
      </c>
      <c r="AX145" s="13" t="s">
        <v>69</v>
      </c>
      <c r="AY145" s="250" t="s">
        <v>122</v>
      </c>
    </row>
    <row r="146" s="13" customFormat="1">
      <c r="A146" s="13"/>
      <c r="B146" s="241"/>
      <c r="C146" s="242"/>
      <c r="D146" s="234" t="s">
        <v>338</v>
      </c>
      <c r="E146" s="251" t="s">
        <v>19</v>
      </c>
      <c r="F146" s="243" t="s">
        <v>1169</v>
      </c>
      <c r="G146" s="242"/>
      <c r="H146" s="244">
        <v>2400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338</v>
      </c>
      <c r="AU146" s="250" t="s">
        <v>137</v>
      </c>
      <c r="AV146" s="13" t="s">
        <v>79</v>
      </c>
      <c r="AW146" s="13" t="s">
        <v>31</v>
      </c>
      <c r="AX146" s="13" t="s">
        <v>69</v>
      </c>
      <c r="AY146" s="250" t="s">
        <v>122</v>
      </c>
    </row>
    <row r="147" s="14" customFormat="1">
      <c r="A147" s="14"/>
      <c r="B147" s="252"/>
      <c r="C147" s="253"/>
      <c r="D147" s="234" t="s">
        <v>338</v>
      </c>
      <c r="E147" s="254" t="s">
        <v>19</v>
      </c>
      <c r="F147" s="255" t="s">
        <v>375</v>
      </c>
      <c r="G147" s="253"/>
      <c r="H147" s="256">
        <v>4800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338</v>
      </c>
      <c r="AU147" s="262" t="s">
        <v>137</v>
      </c>
      <c r="AV147" s="14" t="s">
        <v>144</v>
      </c>
      <c r="AW147" s="14" t="s">
        <v>31</v>
      </c>
      <c r="AX147" s="14" t="s">
        <v>77</v>
      </c>
      <c r="AY147" s="262" t="s">
        <v>122</v>
      </c>
    </row>
    <row r="148" s="2" customFormat="1" ht="16.5" customHeight="1">
      <c r="A148" s="37"/>
      <c r="B148" s="38"/>
      <c r="C148" s="204" t="s">
        <v>251</v>
      </c>
      <c r="D148" s="204" t="s">
        <v>125</v>
      </c>
      <c r="E148" s="205" t="s">
        <v>376</v>
      </c>
      <c r="F148" s="206" t="s">
        <v>377</v>
      </c>
      <c r="G148" s="207" t="s">
        <v>128</v>
      </c>
      <c r="H148" s="208">
        <v>130</v>
      </c>
      <c r="I148" s="209"/>
      <c r="J148" s="210">
        <f>ROUND(I148*H148,2)</f>
        <v>0</v>
      </c>
      <c r="K148" s="211"/>
      <c r="L148" s="43"/>
      <c r="M148" s="212" t="s">
        <v>19</v>
      </c>
      <c r="N148" s="213" t="s">
        <v>40</v>
      </c>
      <c r="O148" s="8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129</v>
      </c>
      <c r="AT148" s="216" t="s">
        <v>125</v>
      </c>
      <c r="AU148" s="216" t="s">
        <v>137</v>
      </c>
      <c r="AY148" s="16" t="s">
        <v>122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77</v>
      </c>
      <c r="BK148" s="217">
        <f>ROUND(I148*H148,2)</f>
        <v>0</v>
      </c>
      <c r="BL148" s="16" t="s">
        <v>129</v>
      </c>
      <c r="BM148" s="216" t="s">
        <v>378</v>
      </c>
    </row>
    <row r="149" s="2" customFormat="1">
      <c r="A149" s="37"/>
      <c r="B149" s="38"/>
      <c r="C149" s="39"/>
      <c r="D149" s="218" t="s">
        <v>131</v>
      </c>
      <c r="E149" s="39"/>
      <c r="F149" s="219" t="s">
        <v>379</v>
      </c>
      <c r="G149" s="39"/>
      <c r="H149" s="39"/>
      <c r="I149" s="220"/>
      <c r="J149" s="39"/>
      <c r="K149" s="39"/>
      <c r="L149" s="43"/>
      <c r="M149" s="221"/>
      <c r="N149" s="22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137</v>
      </c>
    </row>
    <row r="150" s="2" customFormat="1" ht="16.5" customHeight="1">
      <c r="A150" s="37"/>
      <c r="B150" s="38"/>
      <c r="C150" s="223" t="s">
        <v>257</v>
      </c>
      <c r="D150" s="223" t="s">
        <v>138</v>
      </c>
      <c r="E150" s="224" t="s">
        <v>380</v>
      </c>
      <c r="F150" s="225" t="s">
        <v>381</v>
      </c>
      <c r="G150" s="226" t="s">
        <v>128</v>
      </c>
      <c r="H150" s="227">
        <v>65</v>
      </c>
      <c r="I150" s="228"/>
      <c r="J150" s="229">
        <f>ROUND(I150*H150,2)</f>
        <v>0</v>
      </c>
      <c r="K150" s="230"/>
      <c r="L150" s="231"/>
      <c r="M150" s="232" t="s">
        <v>19</v>
      </c>
      <c r="N150" s="233" t="s">
        <v>40</v>
      </c>
      <c r="O150" s="83"/>
      <c r="P150" s="214">
        <f>O150*H150</f>
        <v>0</v>
      </c>
      <c r="Q150" s="214">
        <v>1.0000000000000001E-05</v>
      </c>
      <c r="R150" s="214">
        <f>Q150*H150</f>
        <v>0.00065000000000000008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142</v>
      </c>
      <c r="AT150" s="216" t="s">
        <v>138</v>
      </c>
      <c r="AU150" s="216" t="s">
        <v>137</v>
      </c>
      <c r="AY150" s="16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77</v>
      </c>
      <c r="BK150" s="217">
        <f>ROUND(I150*H150,2)</f>
        <v>0</v>
      </c>
      <c r="BL150" s="16" t="s">
        <v>129</v>
      </c>
      <c r="BM150" s="216" t="s">
        <v>382</v>
      </c>
    </row>
    <row r="151" s="2" customFormat="1" ht="21.75" customHeight="1">
      <c r="A151" s="37"/>
      <c r="B151" s="38"/>
      <c r="C151" s="223" t="s">
        <v>383</v>
      </c>
      <c r="D151" s="223" t="s">
        <v>138</v>
      </c>
      <c r="E151" s="224" t="s">
        <v>384</v>
      </c>
      <c r="F151" s="225" t="s">
        <v>385</v>
      </c>
      <c r="G151" s="226" t="s">
        <v>128</v>
      </c>
      <c r="H151" s="227">
        <v>187</v>
      </c>
      <c r="I151" s="228"/>
      <c r="J151" s="229">
        <f>ROUND(I151*H151,2)</f>
        <v>0</v>
      </c>
      <c r="K151" s="230"/>
      <c r="L151" s="231"/>
      <c r="M151" s="232" t="s">
        <v>19</v>
      </c>
      <c r="N151" s="233" t="s">
        <v>40</v>
      </c>
      <c r="O151" s="83"/>
      <c r="P151" s="214">
        <f>O151*H151</f>
        <v>0</v>
      </c>
      <c r="Q151" s="214">
        <v>0.00010000000000000001</v>
      </c>
      <c r="R151" s="214">
        <f>Q151*H151</f>
        <v>0.018700000000000001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142</v>
      </c>
      <c r="AT151" s="216" t="s">
        <v>138</v>
      </c>
      <c r="AU151" s="216" t="s">
        <v>137</v>
      </c>
      <c r="AY151" s="16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77</v>
      </c>
      <c r="BK151" s="217">
        <f>ROUND(I151*H151,2)</f>
        <v>0</v>
      </c>
      <c r="BL151" s="16" t="s">
        <v>129</v>
      </c>
      <c r="BM151" s="216" t="s">
        <v>386</v>
      </c>
    </row>
    <row r="152" s="2" customFormat="1" ht="16.5" customHeight="1">
      <c r="A152" s="37"/>
      <c r="B152" s="38"/>
      <c r="C152" s="204" t="s">
        <v>387</v>
      </c>
      <c r="D152" s="204" t="s">
        <v>125</v>
      </c>
      <c r="E152" s="205" t="s">
        <v>388</v>
      </c>
      <c r="F152" s="206" t="s">
        <v>389</v>
      </c>
      <c r="G152" s="207" t="s">
        <v>128</v>
      </c>
      <c r="H152" s="208">
        <v>9</v>
      </c>
      <c r="I152" s="209"/>
      <c r="J152" s="210">
        <f>ROUND(I152*H152,2)</f>
        <v>0</v>
      </c>
      <c r="K152" s="211"/>
      <c r="L152" s="43"/>
      <c r="M152" s="212" t="s">
        <v>19</v>
      </c>
      <c r="N152" s="213" t="s">
        <v>40</v>
      </c>
      <c r="O152" s="83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6" t="s">
        <v>129</v>
      </c>
      <c r="AT152" s="216" t="s">
        <v>125</v>
      </c>
      <c r="AU152" s="216" t="s">
        <v>137</v>
      </c>
      <c r="AY152" s="16" t="s">
        <v>122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6" t="s">
        <v>77</v>
      </c>
      <c r="BK152" s="217">
        <f>ROUND(I152*H152,2)</f>
        <v>0</v>
      </c>
      <c r="BL152" s="16" t="s">
        <v>129</v>
      </c>
      <c r="BM152" s="216" t="s">
        <v>390</v>
      </c>
    </row>
    <row r="153" s="2" customFormat="1" ht="16.5" customHeight="1">
      <c r="A153" s="37"/>
      <c r="B153" s="38"/>
      <c r="C153" s="223" t="s">
        <v>391</v>
      </c>
      <c r="D153" s="223" t="s">
        <v>138</v>
      </c>
      <c r="E153" s="224" t="s">
        <v>392</v>
      </c>
      <c r="F153" s="225" t="s">
        <v>393</v>
      </c>
      <c r="G153" s="226" t="s">
        <v>128</v>
      </c>
      <c r="H153" s="227">
        <v>6</v>
      </c>
      <c r="I153" s="228"/>
      <c r="J153" s="229">
        <f>ROUND(I153*H153,2)</f>
        <v>0</v>
      </c>
      <c r="K153" s="230"/>
      <c r="L153" s="231"/>
      <c r="M153" s="232" t="s">
        <v>19</v>
      </c>
      <c r="N153" s="233" t="s">
        <v>40</v>
      </c>
      <c r="O153" s="83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6" t="s">
        <v>142</v>
      </c>
      <c r="AT153" s="216" t="s">
        <v>138</v>
      </c>
      <c r="AU153" s="216" t="s">
        <v>137</v>
      </c>
      <c r="AY153" s="16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6" t="s">
        <v>77</v>
      </c>
      <c r="BK153" s="217">
        <f>ROUND(I153*H153,2)</f>
        <v>0</v>
      </c>
      <c r="BL153" s="16" t="s">
        <v>129</v>
      </c>
      <c r="BM153" s="216" t="s">
        <v>394</v>
      </c>
    </row>
    <row r="154" s="2" customFormat="1">
      <c r="A154" s="37"/>
      <c r="B154" s="38"/>
      <c r="C154" s="39"/>
      <c r="D154" s="234" t="s">
        <v>192</v>
      </c>
      <c r="E154" s="39"/>
      <c r="F154" s="235" t="s">
        <v>1170</v>
      </c>
      <c r="G154" s="39"/>
      <c r="H154" s="39"/>
      <c r="I154" s="220"/>
      <c r="J154" s="39"/>
      <c r="K154" s="39"/>
      <c r="L154" s="43"/>
      <c r="M154" s="221"/>
      <c r="N154" s="222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192</v>
      </c>
      <c r="AU154" s="16" t="s">
        <v>137</v>
      </c>
    </row>
    <row r="155" s="2" customFormat="1" ht="16.5" customHeight="1">
      <c r="A155" s="37"/>
      <c r="B155" s="38"/>
      <c r="C155" s="223" t="s">
        <v>396</v>
      </c>
      <c r="D155" s="223" t="s">
        <v>138</v>
      </c>
      <c r="E155" s="224" t="s">
        <v>397</v>
      </c>
      <c r="F155" s="225" t="s">
        <v>398</v>
      </c>
      <c r="G155" s="226" t="s">
        <v>128</v>
      </c>
      <c r="H155" s="227">
        <v>3</v>
      </c>
      <c r="I155" s="228"/>
      <c r="J155" s="229">
        <f>ROUND(I155*H155,2)</f>
        <v>0</v>
      </c>
      <c r="K155" s="230"/>
      <c r="L155" s="231"/>
      <c r="M155" s="232" t="s">
        <v>19</v>
      </c>
      <c r="N155" s="233" t="s">
        <v>40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142</v>
      </c>
      <c r="AT155" s="216" t="s">
        <v>138</v>
      </c>
      <c r="AU155" s="216" t="s">
        <v>137</v>
      </c>
      <c r="AY155" s="16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77</v>
      </c>
      <c r="BK155" s="217">
        <f>ROUND(I155*H155,2)</f>
        <v>0</v>
      </c>
      <c r="BL155" s="16" t="s">
        <v>129</v>
      </c>
      <c r="BM155" s="216" t="s">
        <v>399</v>
      </c>
    </row>
    <row r="156" s="2" customFormat="1">
      <c r="A156" s="37"/>
      <c r="B156" s="38"/>
      <c r="C156" s="39"/>
      <c r="D156" s="234" t="s">
        <v>192</v>
      </c>
      <c r="E156" s="39"/>
      <c r="F156" s="235" t="s">
        <v>1027</v>
      </c>
      <c r="G156" s="39"/>
      <c r="H156" s="39"/>
      <c r="I156" s="220"/>
      <c r="J156" s="39"/>
      <c r="K156" s="39"/>
      <c r="L156" s="43"/>
      <c r="M156" s="221"/>
      <c r="N156" s="22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192</v>
      </c>
      <c r="AU156" s="16" t="s">
        <v>137</v>
      </c>
    </row>
    <row r="157" s="2" customFormat="1" ht="21.75" customHeight="1">
      <c r="A157" s="37"/>
      <c r="B157" s="38"/>
      <c r="C157" s="204" t="s">
        <v>401</v>
      </c>
      <c r="D157" s="204" t="s">
        <v>125</v>
      </c>
      <c r="E157" s="205" t="s">
        <v>402</v>
      </c>
      <c r="F157" s="206" t="s">
        <v>403</v>
      </c>
      <c r="G157" s="207" t="s">
        <v>185</v>
      </c>
      <c r="H157" s="208">
        <v>100</v>
      </c>
      <c r="I157" s="209"/>
      <c r="J157" s="210">
        <f>ROUND(I157*H157,2)</f>
        <v>0</v>
      </c>
      <c r="K157" s="211"/>
      <c r="L157" s="43"/>
      <c r="M157" s="212" t="s">
        <v>19</v>
      </c>
      <c r="N157" s="213" t="s">
        <v>40</v>
      </c>
      <c r="O157" s="8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6" t="s">
        <v>129</v>
      </c>
      <c r="AT157" s="216" t="s">
        <v>125</v>
      </c>
      <c r="AU157" s="216" t="s">
        <v>137</v>
      </c>
      <c r="AY157" s="16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6" t="s">
        <v>77</v>
      </c>
      <c r="BK157" s="217">
        <f>ROUND(I157*H157,2)</f>
        <v>0</v>
      </c>
      <c r="BL157" s="16" t="s">
        <v>129</v>
      </c>
      <c r="BM157" s="216" t="s">
        <v>404</v>
      </c>
    </row>
    <row r="158" s="2" customFormat="1">
      <c r="A158" s="37"/>
      <c r="B158" s="38"/>
      <c r="C158" s="39"/>
      <c r="D158" s="218" t="s">
        <v>131</v>
      </c>
      <c r="E158" s="39"/>
      <c r="F158" s="219" t="s">
        <v>405</v>
      </c>
      <c r="G158" s="39"/>
      <c r="H158" s="39"/>
      <c r="I158" s="220"/>
      <c r="J158" s="39"/>
      <c r="K158" s="39"/>
      <c r="L158" s="43"/>
      <c r="M158" s="221"/>
      <c r="N158" s="22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137</v>
      </c>
    </row>
    <row r="159" s="2" customFormat="1" ht="16.5" customHeight="1">
      <c r="A159" s="37"/>
      <c r="B159" s="38"/>
      <c r="C159" s="223" t="s">
        <v>406</v>
      </c>
      <c r="D159" s="223" t="s">
        <v>138</v>
      </c>
      <c r="E159" s="224" t="s">
        <v>407</v>
      </c>
      <c r="F159" s="225" t="s">
        <v>408</v>
      </c>
      <c r="G159" s="226" t="s">
        <v>185</v>
      </c>
      <c r="H159" s="227">
        <v>100</v>
      </c>
      <c r="I159" s="228"/>
      <c r="J159" s="229">
        <f>ROUND(I159*H159,2)</f>
        <v>0</v>
      </c>
      <c r="K159" s="230"/>
      <c r="L159" s="231"/>
      <c r="M159" s="232" t="s">
        <v>19</v>
      </c>
      <c r="N159" s="233" t="s">
        <v>40</v>
      </c>
      <c r="O159" s="83"/>
      <c r="P159" s="214">
        <f>O159*H159</f>
        <v>0</v>
      </c>
      <c r="Q159" s="214">
        <v>0.0035000000000000001</v>
      </c>
      <c r="R159" s="214">
        <f>Q159*H159</f>
        <v>0.35000000000000003</v>
      </c>
      <c r="S159" s="214">
        <v>0</v>
      </c>
      <c r="T159" s="21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6" t="s">
        <v>142</v>
      </c>
      <c r="AT159" s="216" t="s">
        <v>138</v>
      </c>
      <c r="AU159" s="216" t="s">
        <v>137</v>
      </c>
      <c r="AY159" s="16" t="s">
        <v>122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6" t="s">
        <v>77</v>
      </c>
      <c r="BK159" s="217">
        <f>ROUND(I159*H159,2)</f>
        <v>0</v>
      </c>
      <c r="BL159" s="16" t="s">
        <v>129</v>
      </c>
      <c r="BM159" s="216" t="s">
        <v>409</v>
      </c>
    </row>
    <row r="160" s="2" customFormat="1" ht="16.5" customHeight="1">
      <c r="A160" s="37"/>
      <c r="B160" s="38"/>
      <c r="C160" s="223" t="s">
        <v>142</v>
      </c>
      <c r="D160" s="223" t="s">
        <v>138</v>
      </c>
      <c r="E160" s="224" t="s">
        <v>410</v>
      </c>
      <c r="F160" s="225" t="s">
        <v>411</v>
      </c>
      <c r="G160" s="226" t="s">
        <v>128</v>
      </c>
      <c r="H160" s="227">
        <v>150</v>
      </c>
      <c r="I160" s="228"/>
      <c r="J160" s="229">
        <f>ROUND(I160*H160,2)</f>
        <v>0</v>
      </c>
      <c r="K160" s="230"/>
      <c r="L160" s="231"/>
      <c r="M160" s="232" t="s">
        <v>19</v>
      </c>
      <c r="N160" s="233" t="s">
        <v>40</v>
      </c>
      <c r="O160" s="83"/>
      <c r="P160" s="214">
        <f>O160*H160</f>
        <v>0</v>
      </c>
      <c r="Q160" s="214">
        <v>4.0000000000000003E-05</v>
      </c>
      <c r="R160" s="214">
        <f>Q160*H160</f>
        <v>0.0060000000000000001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142</v>
      </c>
      <c r="AT160" s="216" t="s">
        <v>138</v>
      </c>
      <c r="AU160" s="216" t="s">
        <v>137</v>
      </c>
      <c r="AY160" s="16" t="s">
        <v>122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77</v>
      </c>
      <c r="BK160" s="217">
        <f>ROUND(I160*H160,2)</f>
        <v>0</v>
      </c>
      <c r="BL160" s="16" t="s">
        <v>129</v>
      </c>
      <c r="BM160" s="216" t="s">
        <v>412</v>
      </c>
    </row>
    <row r="161" s="2" customFormat="1" ht="16.5" customHeight="1">
      <c r="A161" s="37"/>
      <c r="B161" s="38"/>
      <c r="C161" s="223" t="s">
        <v>413</v>
      </c>
      <c r="D161" s="223" t="s">
        <v>138</v>
      </c>
      <c r="E161" s="224" t="s">
        <v>414</v>
      </c>
      <c r="F161" s="225" t="s">
        <v>415</v>
      </c>
      <c r="G161" s="226" t="s">
        <v>128</v>
      </c>
      <c r="H161" s="227">
        <v>100</v>
      </c>
      <c r="I161" s="228"/>
      <c r="J161" s="229">
        <f>ROUND(I161*H161,2)</f>
        <v>0</v>
      </c>
      <c r="K161" s="230"/>
      <c r="L161" s="231"/>
      <c r="M161" s="232" t="s">
        <v>19</v>
      </c>
      <c r="N161" s="233" t="s">
        <v>40</v>
      </c>
      <c r="O161" s="83"/>
      <c r="P161" s="214">
        <f>O161*H161</f>
        <v>0</v>
      </c>
      <c r="Q161" s="214">
        <v>0.00036999999999999999</v>
      </c>
      <c r="R161" s="214">
        <f>Q161*H161</f>
        <v>0.036999999999999998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142</v>
      </c>
      <c r="AT161" s="216" t="s">
        <v>138</v>
      </c>
      <c r="AU161" s="216" t="s">
        <v>137</v>
      </c>
      <c r="AY161" s="16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77</v>
      </c>
      <c r="BK161" s="217">
        <f>ROUND(I161*H161,2)</f>
        <v>0</v>
      </c>
      <c r="BL161" s="16" t="s">
        <v>129</v>
      </c>
      <c r="BM161" s="216" t="s">
        <v>416</v>
      </c>
    </row>
    <row r="162" s="2" customFormat="1" ht="16.5" customHeight="1">
      <c r="A162" s="37"/>
      <c r="B162" s="38"/>
      <c r="C162" s="223" t="s">
        <v>417</v>
      </c>
      <c r="D162" s="223" t="s">
        <v>138</v>
      </c>
      <c r="E162" s="224" t="s">
        <v>418</v>
      </c>
      <c r="F162" s="225" t="s">
        <v>419</v>
      </c>
      <c r="G162" s="226" t="s">
        <v>128</v>
      </c>
      <c r="H162" s="227">
        <v>2</v>
      </c>
      <c r="I162" s="228"/>
      <c r="J162" s="229">
        <f>ROUND(I162*H162,2)</f>
        <v>0</v>
      </c>
      <c r="K162" s="230"/>
      <c r="L162" s="231"/>
      <c r="M162" s="232" t="s">
        <v>19</v>
      </c>
      <c r="N162" s="233" t="s">
        <v>40</v>
      </c>
      <c r="O162" s="83"/>
      <c r="P162" s="214">
        <f>O162*H162</f>
        <v>0</v>
      </c>
      <c r="Q162" s="214">
        <v>0.00092000000000000003</v>
      </c>
      <c r="R162" s="214">
        <f>Q162*H162</f>
        <v>0.0018400000000000001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142</v>
      </c>
      <c r="AT162" s="216" t="s">
        <v>138</v>
      </c>
      <c r="AU162" s="216" t="s">
        <v>137</v>
      </c>
      <c r="AY162" s="16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77</v>
      </c>
      <c r="BK162" s="217">
        <f>ROUND(I162*H162,2)</f>
        <v>0</v>
      </c>
      <c r="BL162" s="16" t="s">
        <v>129</v>
      </c>
      <c r="BM162" s="216" t="s">
        <v>420</v>
      </c>
    </row>
    <row r="163" s="2" customFormat="1" ht="16.5" customHeight="1">
      <c r="A163" s="37"/>
      <c r="B163" s="38"/>
      <c r="C163" s="223" t="s">
        <v>421</v>
      </c>
      <c r="D163" s="223" t="s">
        <v>138</v>
      </c>
      <c r="E163" s="224" t="s">
        <v>422</v>
      </c>
      <c r="F163" s="225" t="s">
        <v>423</v>
      </c>
      <c r="G163" s="226" t="s">
        <v>128</v>
      </c>
      <c r="H163" s="227">
        <v>2</v>
      </c>
      <c r="I163" s="228"/>
      <c r="J163" s="229">
        <f>ROUND(I163*H163,2)</f>
        <v>0</v>
      </c>
      <c r="K163" s="230"/>
      <c r="L163" s="231"/>
      <c r="M163" s="232" t="s">
        <v>19</v>
      </c>
      <c r="N163" s="233" t="s">
        <v>40</v>
      </c>
      <c r="O163" s="83"/>
      <c r="P163" s="214">
        <f>O163*H163</f>
        <v>0</v>
      </c>
      <c r="Q163" s="214">
        <v>0.00062</v>
      </c>
      <c r="R163" s="214">
        <f>Q163*H163</f>
        <v>0.00124</v>
      </c>
      <c r="S163" s="214">
        <v>0</v>
      </c>
      <c r="T163" s="21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6" t="s">
        <v>142</v>
      </c>
      <c r="AT163" s="216" t="s">
        <v>138</v>
      </c>
      <c r="AU163" s="216" t="s">
        <v>137</v>
      </c>
      <c r="AY163" s="16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6" t="s">
        <v>77</v>
      </c>
      <c r="BK163" s="217">
        <f>ROUND(I163*H163,2)</f>
        <v>0</v>
      </c>
      <c r="BL163" s="16" t="s">
        <v>129</v>
      </c>
      <c r="BM163" s="216" t="s">
        <v>424</v>
      </c>
    </row>
    <row r="164" s="2" customFormat="1" ht="16.5" customHeight="1">
      <c r="A164" s="37"/>
      <c r="B164" s="38"/>
      <c r="C164" s="223" t="s">
        <v>425</v>
      </c>
      <c r="D164" s="223" t="s">
        <v>138</v>
      </c>
      <c r="E164" s="224" t="s">
        <v>426</v>
      </c>
      <c r="F164" s="225" t="s">
        <v>427</v>
      </c>
      <c r="G164" s="226" t="s">
        <v>128</v>
      </c>
      <c r="H164" s="227">
        <v>100</v>
      </c>
      <c r="I164" s="228"/>
      <c r="J164" s="229">
        <f>ROUND(I164*H164,2)</f>
        <v>0</v>
      </c>
      <c r="K164" s="230"/>
      <c r="L164" s="231"/>
      <c r="M164" s="232" t="s">
        <v>19</v>
      </c>
      <c r="N164" s="233" t="s">
        <v>40</v>
      </c>
      <c r="O164" s="83"/>
      <c r="P164" s="214">
        <f>O164*H164</f>
        <v>0</v>
      </c>
      <c r="Q164" s="214">
        <v>0.00012999999999999999</v>
      </c>
      <c r="R164" s="214">
        <f>Q164*H164</f>
        <v>0.012999999999999999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142</v>
      </c>
      <c r="AT164" s="216" t="s">
        <v>138</v>
      </c>
      <c r="AU164" s="216" t="s">
        <v>137</v>
      </c>
      <c r="AY164" s="16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77</v>
      </c>
      <c r="BK164" s="217">
        <f>ROUND(I164*H164,2)</f>
        <v>0</v>
      </c>
      <c r="BL164" s="16" t="s">
        <v>129</v>
      </c>
      <c r="BM164" s="216" t="s">
        <v>428</v>
      </c>
    </row>
    <row r="165" s="2" customFormat="1" ht="16.5" customHeight="1">
      <c r="A165" s="37"/>
      <c r="B165" s="38"/>
      <c r="C165" s="204" t="s">
        <v>429</v>
      </c>
      <c r="D165" s="204" t="s">
        <v>125</v>
      </c>
      <c r="E165" s="205" t="s">
        <v>430</v>
      </c>
      <c r="F165" s="206" t="s">
        <v>431</v>
      </c>
      <c r="G165" s="207" t="s">
        <v>185</v>
      </c>
      <c r="H165" s="208">
        <v>100</v>
      </c>
      <c r="I165" s="209"/>
      <c r="J165" s="210">
        <f>ROUND(I165*H165,2)</f>
        <v>0</v>
      </c>
      <c r="K165" s="211"/>
      <c r="L165" s="43"/>
      <c r="M165" s="212" t="s">
        <v>19</v>
      </c>
      <c r="N165" s="213" t="s">
        <v>40</v>
      </c>
      <c r="O165" s="83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129</v>
      </c>
      <c r="AT165" s="216" t="s">
        <v>125</v>
      </c>
      <c r="AU165" s="216" t="s">
        <v>137</v>
      </c>
      <c r="AY165" s="16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77</v>
      </c>
      <c r="BK165" s="217">
        <f>ROUND(I165*H165,2)</f>
        <v>0</v>
      </c>
      <c r="BL165" s="16" t="s">
        <v>129</v>
      </c>
      <c r="BM165" s="216" t="s">
        <v>432</v>
      </c>
    </row>
    <row r="166" s="2" customFormat="1">
      <c r="A166" s="37"/>
      <c r="B166" s="38"/>
      <c r="C166" s="39"/>
      <c r="D166" s="218" t="s">
        <v>131</v>
      </c>
      <c r="E166" s="39"/>
      <c r="F166" s="219" t="s">
        <v>433</v>
      </c>
      <c r="G166" s="39"/>
      <c r="H166" s="39"/>
      <c r="I166" s="220"/>
      <c r="J166" s="39"/>
      <c r="K166" s="39"/>
      <c r="L166" s="43"/>
      <c r="M166" s="221"/>
      <c r="N166" s="22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137</v>
      </c>
    </row>
    <row r="167" s="2" customFormat="1" ht="16.5" customHeight="1">
      <c r="A167" s="37"/>
      <c r="B167" s="38"/>
      <c r="C167" s="223" t="s">
        <v>434</v>
      </c>
      <c r="D167" s="223" t="s">
        <v>138</v>
      </c>
      <c r="E167" s="224" t="s">
        <v>435</v>
      </c>
      <c r="F167" s="225" t="s">
        <v>436</v>
      </c>
      <c r="G167" s="226" t="s">
        <v>185</v>
      </c>
      <c r="H167" s="227">
        <v>100</v>
      </c>
      <c r="I167" s="228"/>
      <c r="J167" s="229">
        <f>ROUND(I167*H167,2)</f>
        <v>0</v>
      </c>
      <c r="K167" s="230"/>
      <c r="L167" s="231"/>
      <c r="M167" s="232" t="s">
        <v>19</v>
      </c>
      <c r="N167" s="233" t="s">
        <v>40</v>
      </c>
      <c r="O167" s="83"/>
      <c r="P167" s="214">
        <f>O167*H167</f>
        <v>0</v>
      </c>
      <c r="Q167" s="214">
        <v>0.00064999999999999997</v>
      </c>
      <c r="R167" s="214">
        <f>Q167*H167</f>
        <v>0.065000000000000002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142</v>
      </c>
      <c r="AT167" s="216" t="s">
        <v>138</v>
      </c>
      <c r="AU167" s="216" t="s">
        <v>137</v>
      </c>
      <c r="AY167" s="16" t="s">
        <v>122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77</v>
      </c>
      <c r="BK167" s="217">
        <f>ROUND(I167*H167,2)</f>
        <v>0</v>
      </c>
      <c r="BL167" s="16" t="s">
        <v>129</v>
      </c>
      <c r="BM167" s="216" t="s">
        <v>437</v>
      </c>
    </row>
    <row r="168" s="2" customFormat="1" ht="24.15" customHeight="1">
      <c r="A168" s="37"/>
      <c r="B168" s="38"/>
      <c r="C168" s="204" t="s">
        <v>438</v>
      </c>
      <c r="D168" s="204" t="s">
        <v>125</v>
      </c>
      <c r="E168" s="205" t="s">
        <v>439</v>
      </c>
      <c r="F168" s="206" t="s">
        <v>440</v>
      </c>
      <c r="G168" s="207" t="s">
        <v>128</v>
      </c>
      <c r="H168" s="208">
        <v>4</v>
      </c>
      <c r="I168" s="209"/>
      <c r="J168" s="210">
        <f>ROUND(I168*H168,2)</f>
        <v>0</v>
      </c>
      <c r="K168" s="211"/>
      <c r="L168" s="43"/>
      <c r="M168" s="212" t="s">
        <v>19</v>
      </c>
      <c r="N168" s="213" t="s">
        <v>40</v>
      </c>
      <c r="O168" s="83"/>
      <c r="P168" s="214">
        <f>O168*H168</f>
        <v>0</v>
      </c>
      <c r="Q168" s="214">
        <v>0.00097799999999999992</v>
      </c>
      <c r="R168" s="214">
        <f>Q168*H168</f>
        <v>0.0039119999999999997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129</v>
      </c>
      <c r="AT168" s="216" t="s">
        <v>125</v>
      </c>
      <c r="AU168" s="216" t="s">
        <v>137</v>
      </c>
      <c r="AY168" s="16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77</v>
      </c>
      <c r="BK168" s="217">
        <f>ROUND(I168*H168,2)</f>
        <v>0</v>
      </c>
      <c r="BL168" s="16" t="s">
        <v>129</v>
      </c>
      <c r="BM168" s="216" t="s">
        <v>441</v>
      </c>
    </row>
    <row r="169" s="2" customFormat="1">
      <c r="A169" s="37"/>
      <c r="B169" s="38"/>
      <c r="C169" s="39"/>
      <c r="D169" s="218" t="s">
        <v>131</v>
      </c>
      <c r="E169" s="39"/>
      <c r="F169" s="219" t="s">
        <v>442</v>
      </c>
      <c r="G169" s="39"/>
      <c r="H169" s="39"/>
      <c r="I169" s="220"/>
      <c r="J169" s="39"/>
      <c r="K169" s="39"/>
      <c r="L169" s="43"/>
      <c r="M169" s="221"/>
      <c r="N169" s="22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137</v>
      </c>
    </row>
    <row r="170" s="2" customFormat="1" ht="24.15" customHeight="1">
      <c r="A170" s="37"/>
      <c r="B170" s="38"/>
      <c r="C170" s="204" t="s">
        <v>443</v>
      </c>
      <c r="D170" s="204" t="s">
        <v>125</v>
      </c>
      <c r="E170" s="205" t="s">
        <v>349</v>
      </c>
      <c r="F170" s="206" t="s">
        <v>350</v>
      </c>
      <c r="G170" s="207" t="s">
        <v>351</v>
      </c>
      <c r="H170" s="208">
        <v>0.52500000000000002</v>
      </c>
      <c r="I170" s="209"/>
      <c r="J170" s="210">
        <f>ROUND(I170*H170,2)</f>
        <v>0</v>
      </c>
      <c r="K170" s="211"/>
      <c r="L170" s="43"/>
      <c r="M170" s="212" t="s">
        <v>19</v>
      </c>
      <c r="N170" s="213" t="s">
        <v>40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129</v>
      </c>
      <c r="AT170" s="216" t="s">
        <v>125</v>
      </c>
      <c r="AU170" s="216" t="s">
        <v>137</v>
      </c>
      <c r="AY170" s="16" t="s">
        <v>122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77</v>
      </c>
      <c r="BK170" s="217">
        <f>ROUND(I170*H170,2)</f>
        <v>0</v>
      </c>
      <c r="BL170" s="16" t="s">
        <v>129</v>
      </c>
      <c r="BM170" s="216" t="s">
        <v>1171</v>
      </c>
    </row>
    <row r="171" s="2" customFormat="1">
      <c r="A171" s="37"/>
      <c r="B171" s="38"/>
      <c r="C171" s="39"/>
      <c r="D171" s="218" t="s">
        <v>131</v>
      </c>
      <c r="E171" s="39"/>
      <c r="F171" s="219" t="s">
        <v>353</v>
      </c>
      <c r="G171" s="39"/>
      <c r="H171" s="39"/>
      <c r="I171" s="220"/>
      <c r="J171" s="39"/>
      <c r="K171" s="39"/>
      <c r="L171" s="43"/>
      <c r="M171" s="221"/>
      <c r="N171" s="22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137</v>
      </c>
    </row>
    <row r="172" s="12" customFormat="1" ht="20.88" customHeight="1">
      <c r="A172" s="12"/>
      <c r="B172" s="188"/>
      <c r="C172" s="189"/>
      <c r="D172" s="190" t="s">
        <v>68</v>
      </c>
      <c r="E172" s="202" t="s">
        <v>445</v>
      </c>
      <c r="F172" s="202" t="s">
        <v>446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SUM(P173:P174)</f>
        <v>0</v>
      </c>
      <c r="Q172" s="196"/>
      <c r="R172" s="197">
        <f>SUM(R173:R174)</f>
        <v>1.5297499999999999</v>
      </c>
      <c r="S172" s="196"/>
      <c r="T172" s="19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79</v>
      </c>
      <c r="AT172" s="200" t="s">
        <v>68</v>
      </c>
      <c r="AU172" s="200" t="s">
        <v>79</v>
      </c>
      <c r="AY172" s="199" t="s">
        <v>122</v>
      </c>
      <c r="BK172" s="201">
        <f>SUM(BK173:BK174)</f>
        <v>0</v>
      </c>
    </row>
    <row r="173" s="2" customFormat="1" ht="49.05" customHeight="1">
      <c r="A173" s="37"/>
      <c r="B173" s="38"/>
      <c r="C173" s="204" t="s">
        <v>447</v>
      </c>
      <c r="D173" s="204" t="s">
        <v>125</v>
      </c>
      <c r="E173" s="205" t="s">
        <v>448</v>
      </c>
      <c r="F173" s="206" t="s">
        <v>449</v>
      </c>
      <c r="G173" s="207" t="s">
        <v>450</v>
      </c>
      <c r="H173" s="208">
        <v>25</v>
      </c>
      <c r="I173" s="209"/>
      <c r="J173" s="210">
        <f>ROUND(I173*H173,2)</f>
        <v>0</v>
      </c>
      <c r="K173" s="211"/>
      <c r="L173" s="43"/>
      <c r="M173" s="212" t="s">
        <v>19</v>
      </c>
      <c r="N173" s="213" t="s">
        <v>40</v>
      </c>
      <c r="O173" s="83"/>
      <c r="P173" s="214">
        <f>O173*H173</f>
        <v>0</v>
      </c>
      <c r="Q173" s="214">
        <v>0.061190000000000001</v>
      </c>
      <c r="R173" s="214">
        <f>Q173*H173</f>
        <v>1.5297499999999999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129</v>
      </c>
      <c r="AT173" s="216" t="s">
        <v>125</v>
      </c>
      <c r="AU173" s="216" t="s">
        <v>137</v>
      </c>
      <c r="AY173" s="16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77</v>
      </c>
      <c r="BK173" s="217">
        <f>ROUND(I173*H173,2)</f>
        <v>0</v>
      </c>
      <c r="BL173" s="16" t="s">
        <v>129</v>
      </c>
      <c r="BM173" s="216" t="s">
        <v>1172</v>
      </c>
    </row>
    <row r="174" s="2" customFormat="1">
      <c r="A174" s="37"/>
      <c r="B174" s="38"/>
      <c r="C174" s="39"/>
      <c r="D174" s="218" t="s">
        <v>131</v>
      </c>
      <c r="E174" s="39"/>
      <c r="F174" s="219" t="s">
        <v>452</v>
      </c>
      <c r="G174" s="39"/>
      <c r="H174" s="39"/>
      <c r="I174" s="220"/>
      <c r="J174" s="39"/>
      <c r="K174" s="39"/>
      <c r="L174" s="43"/>
      <c r="M174" s="221"/>
      <c r="N174" s="22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137</v>
      </c>
    </row>
    <row r="175" s="12" customFormat="1" ht="20.88" customHeight="1">
      <c r="A175" s="12"/>
      <c r="B175" s="188"/>
      <c r="C175" s="189"/>
      <c r="D175" s="190" t="s">
        <v>68</v>
      </c>
      <c r="E175" s="202" t="s">
        <v>453</v>
      </c>
      <c r="F175" s="202" t="s">
        <v>454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SUM(P176:P178)</f>
        <v>0</v>
      </c>
      <c r="Q175" s="196"/>
      <c r="R175" s="197">
        <f>SUM(R176:R178)</f>
        <v>0.0012999999999999999</v>
      </c>
      <c r="S175" s="196"/>
      <c r="T175" s="198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79</v>
      </c>
      <c r="AT175" s="200" t="s">
        <v>68</v>
      </c>
      <c r="AU175" s="200" t="s">
        <v>79</v>
      </c>
      <c r="AY175" s="199" t="s">
        <v>122</v>
      </c>
      <c r="BK175" s="201">
        <f>SUM(BK176:BK178)</f>
        <v>0</v>
      </c>
    </row>
    <row r="176" s="2" customFormat="1" ht="24.15" customHeight="1">
      <c r="A176" s="37"/>
      <c r="B176" s="38"/>
      <c r="C176" s="204" t="s">
        <v>455</v>
      </c>
      <c r="D176" s="204" t="s">
        <v>125</v>
      </c>
      <c r="E176" s="205" t="s">
        <v>456</v>
      </c>
      <c r="F176" s="206" t="s">
        <v>457</v>
      </c>
      <c r="G176" s="207" t="s">
        <v>128</v>
      </c>
      <c r="H176" s="208">
        <v>1</v>
      </c>
      <c r="I176" s="209"/>
      <c r="J176" s="210">
        <f>ROUND(I176*H176,2)</f>
        <v>0</v>
      </c>
      <c r="K176" s="211"/>
      <c r="L176" s="43"/>
      <c r="M176" s="212" t="s">
        <v>19</v>
      </c>
      <c r="N176" s="213" t="s">
        <v>40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129</v>
      </c>
      <c r="AT176" s="216" t="s">
        <v>125</v>
      </c>
      <c r="AU176" s="216" t="s">
        <v>137</v>
      </c>
      <c r="AY176" s="16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77</v>
      </c>
      <c r="BK176" s="217">
        <f>ROUND(I176*H176,2)</f>
        <v>0</v>
      </c>
      <c r="BL176" s="16" t="s">
        <v>129</v>
      </c>
      <c r="BM176" s="216" t="s">
        <v>1173</v>
      </c>
    </row>
    <row r="177" s="2" customFormat="1">
      <c r="A177" s="37"/>
      <c r="B177" s="38"/>
      <c r="C177" s="39"/>
      <c r="D177" s="218" t="s">
        <v>131</v>
      </c>
      <c r="E177" s="39"/>
      <c r="F177" s="219" t="s">
        <v>459</v>
      </c>
      <c r="G177" s="39"/>
      <c r="H177" s="39"/>
      <c r="I177" s="220"/>
      <c r="J177" s="39"/>
      <c r="K177" s="39"/>
      <c r="L177" s="43"/>
      <c r="M177" s="221"/>
      <c r="N177" s="22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131</v>
      </c>
      <c r="AU177" s="16" t="s">
        <v>137</v>
      </c>
    </row>
    <row r="178" s="2" customFormat="1" ht="16.5" customHeight="1">
      <c r="A178" s="37"/>
      <c r="B178" s="38"/>
      <c r="C178" s="223" t="s">
        <v>460</v>
      </c>
      <c r="D178" s="223" t="s">
        <v>138</v>
      </c>
      <c r="E178" s="224" t="s">
        <v>461</v>
      </c>
      <c r="F178" s="225" t="s">
        <v>462</v>
      </c>
      <c r="G178" s="226" t="s">
        <v>128</v>
      </c>
      <c r="H178" s="227">
        <v>1</v>
      </c>
      <c r="I178" s="228"/>
      <c r="J178" s="229">
        <f>ROUND(I178*H178,2)</f>
        <v>0</v>
      </c>
      <c r="K178" s="230"/>
      <c r="L178" s="231"/>
      <c r="M178" s="232" t="s">
        <v>19</v>
      </c>
      <c r="N178" s="233" t="s">
        <v>40</v>
      </c>
      <c r="O178" s="83"/>
      <c r="P178" s="214">
        <f>O178*H178</f>
        <v>0</v>
      </c>
      <c r="Q178" s="214">
        <v>0.0012999999999999999</v>
      </c>
      <c r="R178" s="214">
        <f>Q178*H178</f>
        <v>0.0012999999999999999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142</v>
      </c>
      <c r="AT178" s="216" t="s">
        <v>138</v>
      </c>
      <c r="AU178" s="216" t="s">
        <v>137</v>
      </c>
      <c r="AY178" s="16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77</v>
      </c>
      <c r="BK178" s="217">
        <f>ROUND(I178*H178,2)</f>
        <v>0</v>
      </c>
      <c r="BL178" s="16" t="s">
        <v>129</v>
      </c>
      <c r="BM178" s="216" t="s">
        <v>1174</v>
      </c>
    </row>
    <row r="179" s="12" customFormat="1" ht="20.88" customHeight="1">
      <c r="A179" s="12"/>
      <c r="B179" s="188"/>
      <c r="C179" s="189"/>
      <c r="D179" s="190" t="s">
        <v>68</v>
      </c>
      <c r="E179" s="202" t="s">
        <v>464</v>
      </c>
      <c r="F179" s="202" t="s">
        <v>465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SUM(P180:P187)</f>
        <v>0</v>
      </c>
      <c r="Q179" s="196"/>
      <c r="R179" s="197">
        <f>SUM(R180:R187)</f>
        <v>0.01525</v>
      </c>
      <c r="S179" s="196"/>
      <c r="T179" s="198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79</v>
      </c>
      <c r="AT179" s="200" t="s">
        <v>68</v>
      </c>
      <c r="AU179" s="200" t="s">
        <v>79</v>
      </c>
      <c r="AY179" s="199" t="s">
        <v>122</v>
      </c>
      <c r="BK179" s="201">
        <f>SUM(BK180:BK187)</f>
        <v>0</v>
      </c>
    </row>
    <row r="180" s="2" customFormat="1" ht="16.5" customHeight="1">
      <c r="A180" s="37"/>
      <c r="B180" s="38"/>
      <c r="C180" s="204" t="s">
        <v>466</v>
      </c>
      <c r="D180" s="204" t="s">
        <v>125</v>
      </c>
      <c r="E180" s="205" t="s">
        <v>467</v>
      </c>
      <c r="F180" s="206" t="s">
        <v>468</v>
      </c>
      <c r="G180" s="207" t="s">
        <v>450</v>
      </c>
      <c r="H180" s="208">
        <v>25</v>
      </c>
      <c r="I180" s="209"/>
      <c r="J180" s="210">
        <f>ROUND(I180*H180,2)</f>
        <v>0</v>
      </c>
      <c r="K180" s="211"/>
      <c r="L180" s="43"/>
      <c r="M180" s="212" t="s">
        <v>19</v>
      </c>
      <c r="N180" s="213" t="s">
        <v>40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129</v>
      </c>
      <c r="AT180" s="216" t="s">
        <v>125</v>
      </c>
      <c r="AU180" s="216" t="s">
        <v>137</v>
      </c>
      <c r="AY180" s="16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77</v>
      </c>
      <c r="BK180" s="217">
        <f>ROUND(I180*H180,2)</f>
        <v>0</v>
      </c>
      <c r="BL180" s="16" t="s">
        <v>129</v>
      </c>
      <c r="BM180" s="216" t="s">
        <v>1175</v>
      </c>
    </row>
    <row r="181" s="2" customFormat="1">
      <c r="A181" s="37"/>
      <c r="B181" s="38"/>
      <c r="C181" s="39"/>
      <c r="D181" s="218" t="s">
        <v>131</v>
      </c>
      <c r="E181" s="39"/>
      <c r="F181" s="219" t="s">
        <v>470</v>
      </c>
      <c r="G181" s="39"/>
      <c r="H181" s="39"/>
      <c r="I181" s="220"/>
      <c r="J181" s="39"/>
      <c r="K181" s="39"/>
      <c r="L181" s="43"/>
      <c r="M181" s="221"/>
      <c r="N181" s="22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137</v>
      </c>
    </row>
    <row r="182" s="2" customFormat="1" ht="16.5" customHeight="1">
      <c r="A182" s="37"/>
      <c r="B182" s="38"/>
      <c r="C182" s="204" t="s">
        <v>471</v>
      </c>
      <c r="D182" s="204" t="s">
        <v>125</v>
      </c>
      <c r="E182" s="205" t="s">
        <v>472</v>
      </c>
      <c r="F182" s="206" t="s">
        <v>473</v>
      </c>
      <c r="G182" s="207" t="s">
        <v>450</v>
      </c>
      <c r="H182" s="208">
        <v>25</v>
      </c>
      <c r="I182" s="209"/>
      <c r="J182" s="210">
        <f>ROUND(I182*H182,2)</f>
        <v>0</v>
      </c>
      <c r="K182" s="211"/>
      <c r="L182" s="43"/>
      <c r="M182" s="212" t="s">
        <v>19</v>
      </c>
      <c r="N182" s="213" t="s">
        <v>40</v>
      </c>
      <c r="O182" s="83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6" t="s">
        <v>129</v>
      </c>
      <c r="AT182" s="216" t="s">
        <v>125</v>
      </c>
      <c r="AU182" s="216" t="s">
        <v>137</v>
      </c>
      <c r="AY182" s="16" t="s">
        <v>122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6" t="s">
        <v>77</v>
      </c>
      <c r="BK182" s="217">
        <f>ROUND(I182*H182,2)</f>
        <v>0</v>
      </c>
      <c r="BL182" s="16" t="s">
        <v>129</v>
      </c>
      <c r="BM182" s="216" t="s">
        <v>1176</v>
      </c>
    </row>
    <row r="183" s="2" customFormat="1">
      <c r="A183" s="37"/>
      <c r="B183" s="38"/>
      <c r="C183" s="39"/>
      <c r="D183" s="218" t="s">
        <v>131</v>
      </c>
      <c r="E183" s="39"/>
      <c r="F183" s="219" t="s">
        <v>475</v>
      </c>
      <c r="G183" s="39"/>
      <c r="H183" s="39"/>
      <c r="I183" s="220"/>
      <c r="J183" s="39"/>
      <c r="K183" s="39"/>
      <c r="L183" s="43"/>
      <c r="M183" s="221"/>
      <c r="N183" s="22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131</v>
      </c>
      <c r="AU183" s="16" t="s">
        <v>137</v>
      </c>
    </row>
    <row r="184" s="2" customFormat="1" ht="24.15" customHeight="1">
      <c r="A184" s="37"/>
      <c r="B184" s="38"/>
      <c r="C184" s="204" t="s">
        <v>476</v>
      </c>
      <c r="D184" s="204" t="s">
        <v>125</v>
      </c>
      <c r="E184" s="205" t="s">
        <v>477</v>
      </c>
      <c r="F184" s="206" t="s">
        <v>478</v>
      </c>
      <c r="G184" s="207" t="s">
        <v>450</v>
      </c>
      <c r="H184" s="208">
        <v>25</v>
      </c>
      <c r="I184" s="209"/>
      <c r="J184" s="210">
        <f>ROUND(I184*H184,2)</f>
        <v>0</v>
      </c>
      <c r="K184" s="211"/>
      <c r="L184" s="43"/>
      <c r="M184" s="212" t="s">
        <v>19</v>
      </c>
      <c r="N184" s="213" t="s">
        <v>40</v>
      </c>
      <c r="O184" s="83"/>
      <c r="P184" s="214">
        <f>O184*H184</f>
        <v>0</v>
      </c>
      <c r="Q184" s="214">
        <v>0.00020000000000000001</v>
      </c>
      <c r="R184" s="214">
        <f>Q184*H184</f>
        <v>0.0050000000000000001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129</v>
      </c>
      <c r="AT184" s="216" t="s">
        <v>125</v>
      </c>
      <c r="AU184" s="216" t="s">
        <v>137</v>
      </c>
      <c r="AY184" s="16" t="s">
        <v>122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77</v>
      </c>
      <c r="BK184" s="217">
        <f>ROUND(I184*H184,2)</f>
        <v>0</v>
      </c>
      <c r="BL184" s="16" t="s">
        <v>129</v>
      </c>
      <c r="BM184" s="216" t="s">
        <v>1177</v>
      </c>
    </row>
    <row r="185" s="2" customFormat="1">
      <c r="A185" s="37"/>
      <c r="B185" s="38"/>
      <c r="C185" s="39"/>
      <c r="D185" s="218" t="s">
        <v>131</v>
      </c>
      <c r="E185" s="39"/>
      <c r="F185" s="219" t="s">
        <v>480</v>
      </c>
      <c r="G185" s="39"/>
      <c r="H185" s="39"/>
      <c r="I185" s="220"/>
      <c r="J185" s="39"/>
      <c r="K185" s="39"/>
      <c r="L185" s="43"/>
      <c r="M185" s="221"/>
      <c r="N185" s="22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131</v>
      </c>
      <c r="AU185" s="16" t="s">
        <v>137</v>
      </c>
    </row>
    <row r="186" s="2" customFormat="1" ht="24.15" customHeight="1">
      <c r="A186" s="37"/>
      <c r="B186" s="38"/>
      <c r="C186" s="204" t="s">
        <v>481</v>
      </c>
      <c r="D186" s="204" t="s">
        <v>125</v>
      </c>
      <c r="E186" s="205" t="s">
        <v>482</v>
      </c>
      <c r="F186" s="206" t="s">
        <v>483</v>
      </c>
      <c r="G186" s="207" t="s">
        <v>450</v>
      </c>
      <c r="H186" s="208">
        <v>25</v>
      </c>
      <c r="I186" s="209"/>
      <c r="J186" s="210">
        <f>ROUND(I186*H186,2)</f>
        <v>0</v>
      </c>
      <c r="K186" s="211"/>
      <c r="L186" s="43"/>
      <c r="M186" s="212" t="s">
        <v>19</v>
      </c>
      <c r="N186" s="213" t="s">
        <v>40</v>
      </c>
      <c r="O186" s="83"/>
      <c r="P186" s="214">
        <f>O186*H186</f>
        <v>0</v>
      </c>
      <c r="Q186" s="214">
        <v>0.00040999999999999999</v>
      </c>
      <c r="R186" s="214">
        <f>Q186*H186</f>
        <v>0.01025</v>
      </c>
      <c r="S186" s="214">
        <v>0</v>
      </c>
      <c r="T186" s="21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6" t="s">
        <v>129</v>
      </c>
      <c r="AT186" s="216" t="s">
        <v>125</v>
      </c>
      <c r="AU186" s="216" t="s">
        <v>137</v>
      </c>
      <c r="AY186" s="16" t="s">
        <v>122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6" t="s">
        <v>77</v>
      </c>
      <c r="BK186" s="217">
        <f>ROUND(I186*H186,2)</f>
        <v>0</v>
      </c>
      <c r="BL186" s="16" t="s">
        <v>129</v>
      </c>
      <c r="BM186" s="216" t="s">
        <v>1178</v>
      </c>
    </row>
    <row r="187" s="2" customFormat="1">
      <c r="A187" s="37"/>
      <c r="B187" s="38"/>
      <c r="C187" s="39"/>
      <c r="D187" s="218" t="s">
        <v>131</v>
      </c>
      <c r="E187" s="39"/>
      <c r="F187" s="219" t="s">
        <v>485</v>
      </c>
      <c r="G187" s="39"/>
      <c r="H187" s="39"/>
      <c r="I187" s="220"/>
      <c r="J187" s="39"/>
      <c r="K187" s="39"/>
      <c r="L187" s="43"/>
      <c r="M187" s="221"/>
      <c r="N187" s="222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137</v>
      </c>
    </row>
    <row r="188" s="12" customFormat="1" ht="20.88" customHeight="1">
      <c r="A188" s="12"/>
      <c r="B188" s="188"/>
      <c r="C188" s="189"/>
      <c r="D188" s="190" t="s">
        <v>68</v>
      </c>
      <c r="E188" s="202" t="s">
        <v>486</v>
      </c>
      <c r="F188" s="202" t="s">
        <v>487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SUM(P189:P190)</f>
        <v>0</v>
      </c>
      <c r="Q188" s="196"/>
      <c r="R188" s="197">
        <f>SUM(R189:R190)</f>
        <v>0.0064999999999999997</v>
      </c>
      <c r="S188" s="196"/>
      <c r="T188" s="198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79</v>
      </c>
      <c r="AT188" s="200" t="s">
        <v>68</v>
      </c>
      <c r="AU188" s="200" t="s">
        <v>79</v>
      </c>
      <c r="AY188" s="199" t="s">
        <v>122</v>
      </c>
      <c r="BK188" s="201">
        <f>SUM(BK189:BK190)</f>
        <v>0</v>
      </c>
    </row>
    <row r="189" s="2" customFormat="1" ht="24.15" customHeight="1">
      <c r="A189" s="37"/>
      <c r="B189" s="38"/>
      <c r="C189" s="204" t="s">
        <v>488</v>
      </c>
      <c r="D189" s="204" t="s">
        <v>125</v>
      </c>
      <c r="E189" s="205" t="s">
        <v>489</v>
      </c>
      <c r="F189" s="206" t="s">
        <v>490</v>
      </c>
      <c r="G189" s="207" t="s">
        <v>450</v>
      </c>
      <c r="H189" s="208">
        <v>25</v>
      </c>
      <c r="I189" s="209"/>
      <c r="J189" s="210">
        <f>ROUND(I189*H189,2)</f>
        <v>0</v>
      </c>
      <c r="K189" s="211"/>
      <c r="L189" s="43"/>
      <c r="M189" s="212" t="s">
        <v>19</v>
      </c>
      <c r="N189" s="213" t="s">
        <v>40</v>
      </c>
      <c r="O189" s="83"/>
      <c r="P189" s="214">
        <f>O189*H189</f>
        <v>0</v>
      </c>
      <c r="Q189" s="214">
        <v>0.00025999999999999998</v>
      </c>
      <c r="R189" s="214">
        <f>Q189*H189</f>
        <v>0.0064999999999999997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129</v>
      </c>
      <c r="AT189" s="216" t="s">
        <v>125</v>
      </c>
      <c r="AU189" s="216" t="s">
        <v>137</v>
      </c>
      <c r="AY189" s="16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77</v>
      </c>
      <c r="BK189" s="217">
        <f>ROUND(I189*H189,2)</f>
        <v>0</v>
      </c>
      <c r="BL189" s="16" t="s">
        <v>129</v>
      </c>
      <c r="BM189" s="216" t="s">
        <v>1179</v>
      </c>
    </row>
    <row r="190" s="2" customFormat="1">
      <c r="A190" s="37"/>
      <c r="B190" s="38"/>
      <c r="C190" s="39"/>
      <c r="D190" s="218" t="s">
        <v>131</v>
      </c>
      <c r="E190" s="39"/>
      <c r="F190" s="219" t="s">
        <v>492</v>
      </c>
      <c r="G190" s="39"/>
      <c r="H190" s="39"/>
      <c r="I190" s="220"/>
      <c r="J190" s="39"/>
      <c r="K190" s="39"/>
      <c r="L190" s="43"/>
      <c r="M190" s="221"/>
      <c r="N190" s="22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137</v>
      </c>
    </row>
    <row r="191" s="12" customFormat="1" ht="22.8" customHeight="1">
      <c r="A191" s="12"/>
      <c r="B191" s="188"/>
      <c r="C191" s="189"/>
      <c r="D191" s="190" t="s">
        <v>68</v>
      </c>
      <c r="E191" s="202" t="s">
        <v>493</v>
      </c>
      <c r="F191" s="202" t="s">
        <v>494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SUM(P192:P274)</f>
        <v>0</v>
      </c>
      <c r="Q191" s="196"/>
      <c r="R191" s="197">
        <f>SUM(R192:R274)</f>
        <v>0.90790399999999982</v>
      </c>
      <c r="S191" s="196"/>
      <c r="T191" s="198">
        <f>SUM(T192:T274)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79</v>
      </c>
      <c r="AT191" s="200" t="s">
        <v>68</v>
      </c>
      <c r="AU191" s="200" t="s">
        <v>77</v>
      </c>
      <c r="AY191" s="199" t="s">
        <v>122</v>
      </c>
      <c r="BK191" s="201">
        <f>SUM(BK192:BK274)</f>
        <v>0</v>
      </c>
    </row>
    <row r="192" s="2" customFormat="1" ht="33" customHeight="1">
      <c r="A192" s="37"/>
      <c r="B192" s="38"/>
      <c r="C192" s="204" t="s">
        <v>495</v>
      </c>
      <c r="D192" s="204" t="s">
        <v>125</v>
      </c>
      <c r="E192" s="205" t="s">
        <v>496</v>
      </c>
      <c r="F192" s="206" t="s">
        <v>497</v>
      </c>
      <c r="G192" s="207" t="s">
        <v>128</v>
      </c>
      <c r="H192" s="208">
        <v>4</v>
      </c>
      <c r="I192" s="209"/>
      <c r="J192" s="210">
        <f>ROUND(I192*H192,2)</f>
        <v>0</v>
      </c>
      <c r="K192" s="211"/>
      <c r="L192" s="43"/>
      <c r="M192" s="212" t="s">
        <v>19</v>
      </c>
      <c r="N192" s="213" t="s">
        <v>40</v>
      </c>
      <c r="O192" s="8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129</v>
      </c>
      <c r="AT192" s="216" t="s">
        <v>125</v>
      </c>
      <c r="AU192" s="216" t="s">
        <v>79</v>
      </c>
      <c r="AY192" s="16" t="s">
        <v>122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77</v>
      </c>
      <c r="BK192" s="217">
        <f>ROUND(I192*H192,2)</f>
        <v>0</v>
      </c>
      <c r="BL192" s="16" t="s">
        <v>129</v>
      </c>
      <c r="BM192" s="216" t="s">
        <v>498</v>
      </c>
    </row>
    <row r="193" s="2" customFormat="1">
      <c r="A193" s="37"/>
      <c r="B193" s="38"/>
      <c r="C193" s="39"/>
      <c r="D193" s="218" t="s">
        <v>131</v>
      </c>
      <c r="E193" s="39"/>
      <c r="F193" s="219" t="s">
        <v>499</v>
      </c>
      <c r="G193" s="39"/>
      <c r="H193" s="39"/>
      <c r="I193" s="220"/>
      <c r="J193" s="39"/>
      <c r="K193" s="39"/>
      <c r="L193" s="43"/>
      <c r="M193" s="221"/>
      <c r="N193" s="22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131</v>
      </c>
      <c r="AU193" s="16" t="s">
        <v>79</v>
      </c>
    </row>
    <row r="194" s="2" customFormat="1" ht="16.5" customHeight="1">
      <c r="A194" s="37"/>
      <c r="B194" s="38"/>
      <c r="C194" s="223" t="s">
        <v>500</v>
      </c>
      <c r="D194" s="223" t="s">
        <v>138</v>
      </c>
      <c r="E194" s="224" t="s">
        <v>501</v>
      </c>
      <c r="F194" s="225" t="s">
        <v>502</v>
      </c>
      <c r="G194" s="226" t="s">
        <v>128</v>
      </c>
      <c r="H194" s="227">
        <v>4</v>
      </c>
      <c r="I194" s="228"/>
      <c r="J194" s="229">
        <f>ROUND(I194*H194,2)</f>
        <v>0</v>
      </c>
      <c r="K194" s="230"/>
      <c r="L194" s="231"/>
      <c r="M194" s="232" t="s">
        <v>19</v>
      </c>
      <c r="N194" s="233" t="s">
        <v>40</v>
      </c>
      <c r="O194" s="83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142</v>
      </c>
      <c r="AT194" s="216" t="s">
        <v>138</v>
      </c>
      <c r="AU194" s="216" t="s">
        <v>79</v>
      </c>
      <c r="AY194" s="16" t="s">
        <v>122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77</v>
      </c>
      <c r="BK194" s="217">
        <f>ROUND(I194*H194,2)</f>
        <v>0</v>
      </c>
      <c r="BL194" s="16" t="s">
        <v>129</v>
      </c>
      <c r="BM194" s="216" t="s">
        <v>503</v>
      </c>
    </row>
    <row r="195" s="2" customFormat="1" ht="24.15" customHeight="1">
      <c r="A195" s="37"/>
      <c r="B195" s="38"/>
      <c r="C195" s="204" t="s">
        <v>504</v>
      </c>
      <c r="D195" s="204" t="s">
        <v>125</v>
      </c>
      <c r="E195" s="205" t="s">
        <v>505</v>
      </c>
      <c r="F195" s="206" t="s">
        <v>506</v>
      </c>
      <c r="G195" s="207" t="s">
        <v>185</v>
      </c>
      <c r="H195" s="208">
        <v>360</v>
      </c>
      <c r="I195" s="209"/>
      <c r="J195" s="210">
        <f>ROUND(I195*H195,2)</f>
        <v>0</v>
      </c>
      <c r="K195" s="211"/>
      <c r="L195" s="43"/>
      <c r="M195" s="212" t="s">
        <v>19</v>
      </c>
      <c r="N195" s="213" t="s">
        <v>40</v>
      </c>
      <c r="O195" s="83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129</v>
      </c>
      <c r="AT195" s="216" t="s">
        <v>125</v>
      </c>
      <c r="AU195" s="216" t="s">
        <v>79</v>
      </c>
      <c r="AY195" s="16" t="s">
        <v>122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77</v>
      </c>
      <c r="BK195" s="217">
        <f>ROUND(I195*H195,2)</f>
        <v>0</v>
      </c>
      <c r="BL195" s="16" t="s">
        <v>129</v>
      </c>
      <c r="BM195" s="216" t="s">
        <v>507</v>
      </c>
    </row>
    <row r="196" s="2" customFormat="1">
      <c r="A196" s="37"/>
      <c r="B196" s="38"/>
      <c r="C196" s="39"/>
      <c r="D196" s="218" t="s">
        <v>131</v>
      </c>
      <c r="E196" s="39"/>
      <c r="F196" s="219" t="s">
        <v>508</v>
      </c>
      <c r="G196" s="39"/>
      <c r="H196" s="39"/>
      <c r="I196" s="220"/>
      <c r="J196" s="39"/>
      <c r="K196" s="39"/>
      <c r="L196" s="43"/>
      <c r="M196" s="221"/>
      <c r="N196" s="222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79</v>
      </c>
    </row>
    <row r="197" s="2" customFormat="1" ht="16.5" customHeight="1">
      <c r="A197" s="37"/>
      <c r="B197" s="38"/>
      <c r="C197" s="223" t="s">
        <v>509</v>
      </c>
      <c r="D197" s="223" t="s">
        <v>138</v>
      </c>
      <c r="E197" s="224" t="s">
        <v>510</v>
      </c>
      <c r="F197" s="225" t="s">
        <v>511</v>
      </c>
      <c r="G197" s="226" t="s">
        <v>185</v>
      </c>
      <c r="H197" s="227">
        <v>414</v>
      </c>
      <c r="I197" s="228"/>
      <c r="J197" s="229">
        <f>ROUND(I197*H197,2)</f>
        <v>0</v>
      </c>
      <c r="K197" s="230"/>
      <c r="L197" s="231"/>
      <c r="M197" s="232" t="s">
        <v>19</v>
      </c>
      <c r="N197" s="233" t="s">
        <v>40</v>
      </c>
      <c r="O197" s="83"/>
      <c r="P197" s="214">
        <f>O197*H197</f>
        <v>0</v>
      </c>
      <c r="Q197" s="214">
        <v>0.00017000000000000001</v>
      </c>
      <c r="R197" s="214">
        <f>Q197*H197</f>
        <v>0.070379999999999998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142</v>
      </c>
      <c r="AT197" s="216" t="s">
        <v>138</v>
      </c>
      <c r="AU197" s="216" t="s">
        <v>79</v>
      </c>
      <c r="AY197" s="16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77</v>
      </c>
      <c r="BK197" s="217">
        <f>ROUND(I197*H197,2)</f>
        <v>0</v>
      </c>
      <c r="BL197" s="16" t="s">
        <v>129</v>
      </c>
      <c r="BM197" s="216" t="s">
        <v>512</v>
      </c>
    </row>
    <row r="198" s="2" customFormat="1">
      <c r="A198" s="37"/>
      <c r="B198" s="38"/>
      <c r="C198" s="39"/>
      <c r="D198" s="234" t="s">
        <v>192</v>
      </c>
      <c r="E198" s="39"/>
      <c r="F198" s="235" t="s">
        <v>513</v>
      </c>
      <c r="G198" s="39"/>
      <c r="H198" s="39"/>
      <c r="I198" s="220"/>
      <c r="J198" s="39"/>
      <c r="K198" s="39"/>
      <c r="L198" s="43"/>
      <c r="M198" s="221"/>
      <c r="N198" s="22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192</v>
      </c>
      <c r="AU198" s="16" t="s">
        <v>79</v>
      </c>
    </row>
    <row r="199" s="13" customFormat="1">
      <c r="A199" s="13"/>
      <c r="B199" s="241"/>
      <c r="C199" s="242"/>
      <c r="D199" s="234" t="s">
        <v>338</v>
      </c>
      <c r="E199" s="242"/>
      <c r="F199" s="243" t="s">
        <v>514</v>
      </c>
      <c r="G199" s="242"/>
      <c r="H199" s="244">
        <v>414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338</v>
      </c>
      <c r="AU199" s="250" t="s">
        <v>79</v>
      </c>
      <c r="AV199" s="13" t="s">
        <v>79</v>
      </c>
      <c r="AW199" s="13" t="s">
        <v>4</v>
      </c>
      <c r="AX199" s="13" t="s">
        <v>77</v>
      </c>
      <c r="AY199" s="250" t="s">
        <v>122</v>
      </c>
    </row>
    <row r="200" s="2" customFormat="1" ht="24.15" customHeight="1">
      <c r="A200" s="37"/>
      <c r="B200" s="38"/>
      <c r="C200" s="204" t="s">
        <v>515</v>
      </c>
      <c r="D200" s="204" t="s">
        <v>125</v>
      </c>
      <c r="E200" s="205" t="s">
        <v>516</v>
      </c>
      <c r="F200" s="206" t="s">
        <v>517</v>
      </c>
      <c r="G200" s="207" t="s">
        <v>185</v>
      </c>
      <c r="H200" s="208">
        <v>75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40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129</v>
      </c>
      <c r="AT200" s="216" t="s">
        <v>125</v>
      </c>
      <c r="AU200" s="216" t="s">
        <v>79</v>
      </c>
      <c r="AY200" s="16" t="s">
        <v>122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77</v>
      </c>
      <c r="BK200" s="217">
        <f>ROUND(I200*H200,2)</f>
        <v>0</v>
      </c>
      <c r="BL200" s="16" t="s">
        <v>129</v>
      </c>
      <c r="BM200" s="216" t="s">
        <v>518</v>
      </c>
    </row>
    <row r="201" s="2" customFormat="1">
      <c r="A201" s="37"/>
      <c r="B201" s="38"/>
      <c r="C201" s="39"/>
      <c r="D201" s="218" t="s">
        <v>131</v>
      </c>
      <c r="E201" s="39"/>
      <c r="F201" s="219" t="s">
        <v>519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79</v>
      </c>
    </row>
    <row r="202" s="2" customFormat="1" ht="16.5" customHeight="1">
      <c r="A202" s="37"/>
      <c r="B202" s="38"/>
      <c r="C202" s="223" t="s">
        <v>520</v>
      </c>
      <c r="D202" s="223" t="s">
        <v>138</v>
      </c>
      <c r="E202" s="224" t="s">
        <v>521</v>
      </c>
      <c r="F202" s="225" t="s">
        <v>522</v>
      </c>
      <c r="G202" s="226" t="s">
        <v>185</v>
      </c>
      <c r="H202" s="227">
        <v>86.25</v>
      </c>
      <c r="I202" s="228"/>
      <c r="J202" s="229">
        <f>ROUND(I202*H202,2)</f>
        <v>0</v>
      </c>
      <c r="K202" s="230"/>
      <c r="L202" s="231"/>
      <c r="M202" s="232" t="s">
        <v>19</v>
      </c>
      <c r="N202" s="233" t="s">
        <v>40</v>
      </c>
      <c r="O202" s="83"/>
      <c r="P202" s="214">
        <f>O202*H202</f>
        <v>0</v>
      </c>
      <c r="Q202" s="214">
        <v>0.00034000000000000002</v>
      </c>
      <c r="R202" s="214">
        <f>Q202*H202</f>
        <v>0.029325000000000004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142</v>
      </c>
      <c r="AT202" s="216" t="s">
        <v>138</v>
      </c>
      <c r="AU202" s="216" t="s">
        <v>79</v>
      </c>
      <c r="AY202" s="16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77</v>
      </c>
      <c r="BK202" s="217">
        <f>ROUND(I202*H202,2)</f>
        <v>0</v>
      </c>
      <c r="BL202" s="16" t="s">
        <v>129</v>
      </c>
      <c r="BM202" s="216" t="s">
        <v>523</v>
      </c>
    </row>
    <row r="203" s="2" customFormat="1">
      <c r="A203" s="37"/>
      <c r="B203" s="38"/>
      <c r="C203" s="39"/>
      <c r="D203" s="234" t="s">
        <v>192</v>
      </c>
      <c r="E203" s="39"/>
      <c r="F203" s="235" t="s">
        <v>524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192</v>
      </c>
      <c r="AU203" s="16" t="s">
        <v>79</v>
      </c>
    </row>
    <row r="204" s="13" customFormat="1">
      <c r="A204" s="13"/>
      <c r="B204" s="241"/>
      <c r="C204" s="242"/>
      <c r="D204" s="234" t="s">
        <v>338</v>
      </c>
      <c r="E204" s="242"/>
      <c r="F204" s="243" t="s">
        <v>525</v>
      </c>
      <c r="G204" s="242"/>
      <c r="H204" s="244">
        <v>86.25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338</v>
      </c>
      <c r="AU204" s="250" t="s">
        <v>79</v>
      </c>
      <c r="AV204" s="13" t="s">
        <v>79</v>
      </c>
      <c r="AW204" s="13" t="s">
        <v>4</v>
      </c>
      <c r="AX204" s="13" t="s">
        <v>77</v>
      </c>
      <c r="AY204" s="250" t="s">
        <v>122</v>
      </c>
    </row>
    <row r="205" s="2" customFormat="1" ht="24.15" customHeight="1">
      <c r="A205" s="37"/>
      <c r="B205" s="38"/>
      <c r="C205" s="204" t="s">
        <v>526</v>
      </c>
      <c r="D205" s="204" t="s">
        <v>125</v>
      </c>
      <c r="E205" s="205" t="s">
        <v>527</v>
      </c>
      <c r="F205" s="206" t="s">
        <v>528</v>
      </c>
      <c r="G205" s="207" t="s">
        <v>185</v>
      </c>
      <c r="H205" s="208">
        <v>18</v>
      </c>
      <c r="I205" s="209"/>
      <c r="J205" s="210">
        <f>ROUND(I205*H205,2)</f>
        <v>0</v>
      </c>
      <c r="K205" s="211"/>
      <c r="L205" s="43"/>
      <c r="M205" s="212" t="s">
        <v>19</v>
      </c>
      <c r="N205" s="213" t="s">
        <v>40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129</v>
      </c>
      <c r="AT205" s="216" t="s">
        <v>125</v>
      </c>
      <c r="AU205" s="216" t="s">
        <v>79</v>
      </c>
      <c r="AY205" s="16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77</v>
      </c>
      <c r="BK205" s="217">
        <f>ROUND(I205*H205,2)</f>
        <v>0</v>
      </c>
      <c r="BL205" s="16" t="s">
        <v>129</v>
      </c>
      <c r="BM205" s="216" t="s">
        <v>529</v>
      </c>
    </row>
    <row r="206" s="2" customFormat="1">
      <c r="A206" s="37"/>
      <c r="B206" s="38"/>
      <c r="C206" s="39"/>
      <c r="D206" s="218" t="s">
        <v>131</v>
      </c>
      <c r="E206" s="39"/>
      <c r="F206" s="219" t="s">
        <v>530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79</v>
      </c>
    </row>
    <row r="207" s="2" customFormat="1" ht="16.5" customHeight="1">
      <c r="A207" s="37"/>
      <c r="B207" s="38"/>
      <c r="C207" s="223" t="s">
        <v>531</v>
      </c>
      <c r="D207" s="223" t="s">
        <v>138</v>
      </c>
      <c r="E207" s="224" t="s">
        <v>532</v>
      </c>
      <c r="F207" s="225" t="s">
        <v>533</v>
      </c>
      <c r="G207" s="226" t="s">
        <v>185</v>
      </c>
      <c r="H207" s="227">
        <v>20.699999999999999</v>
      </c>
      <c r="I207" s="228"/>
      <c r="J207" s="229">
        <f>ROUND(I207*H207,2)</f>
        <v>0</v>
      </c>
      <c r="K207" s="230"/>
      <c r="L207" s="231"/>
      <c r="M207" s="232" t="s">
        <v>19</v>
      </c>
      <c r="N207" s="233" t="s">
        <v>40</v>
      </c>
      <c r="O207" s="83"/>
      <c r="P207" s="214">
        <f>O207*H207</f>
        <v>0</v>
      </c>
      <c r="Q207" s="214">
        <v>0.00017000000000000001</v>
      </c>
      <c r="R207" s="214">
        <f>Q207*H207</f>
        <v>0.003519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142</v>
      </c>
      <c r="AT207" s="216" t="s">
        <v>138</v>
      </c>
      <c r="AU207" s="216" t="s">
        <v>79</v>
      </c>
      <c r="AY207" s="16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77</v>
      </c>
      <c r="BK207" s="217">
        <f>ROUND(I207*H207,2)</f>
        <v>0</v>
      </c>
      <c r="BL207" s="16" t="s">
        <v>129</v>
      </c>
      <c r="BM207" s="216" t="s">
        <v>534</v>
      </c>
    </row>
    <row r="208" s="2" customFormat="1">
      <c r="A208" s="37"/>
      <c r="B208" s="38"/>
      <c r="C208" s="39"/>
      <c r="D208" s="234" t="s">
        <v>192</v>
      </c>
      <c r="E208" s="39"/>
      <c r="F208" s="235" t="s">
        <v>535</v>
      </c>
      <c r="G208" s="39"/>
      <c r="H208" s="39"/>
      <c r="I208" s="220"/>
      <c r="J208" s="39"/>
      <c r="K208" s="39"/>
      <c r="L208" s="43"/>
      <c r="M208" s="221"/>
      <c r="N208" s="222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192</v>
      </c>
      <c r="AU208" s="16" t="s">
        <v>79</v>
      </c>
    </row>
    <row r="209" s="13" customFormat="1">
      <c r="A209" s="13"/>
      <c r="B209" s="241"/>
      <c r="C209" s="242"/>
      <c r="D209" s="234" t="s">
        <v>338</v>
      </c>
      <c r="E209" s="242"/>
      <c r="F209" s="243" t="s">
        <v>557</v>
      </c>
      <c r="G209" s="242"/>
      <c r="H209" s="244">
        <v>20.699999999999999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338</v>
      </c>
      <c r="AU209" s="250" t="s">
        <v>79</v>
      </c>
      <c r="AV209" s="13" t="s">
        <v>79</v>
      </c>
      <c r="AW209" s="13" t="s">
        <v>4</v>
      </c>
      <c r="AX209" s="13" t="s">
        <v>77</v>
      </c>
      <c r="AY209" s="250" t="s">
        <v>122</v>
      </c>
    </row>
    <row r="210" s="2" customFormat="1" ht="24.15" customHeight="1">
      <c r="A210" s="37"/>
      <c r="B210" s="38"/>
      <c r="C210" s="204" t="s">
        <v>537</v>
      </c>
      <c r="D210" s="204" t="s">
        <v>125</v>
      </c>
      <c r="E210" s="205" t="s">
        <v>538</v>
      </c>
      <c r="F210" s="206" t="s">
        <v>539</v>
      </c>
      <c r="G210" s="207" t="s">
        <v>185</v>
      </c>
      <c r="H210" s="208">
        <v>120</v>
      </c>
      <c r="I210" s="209"/>
      <c r="J210" s="210">
        <f>ROUND(I210*H210,2)</f>
        <v>0</v>
      </c>
      <c r="K210" s="211"/>
      <c r="L210" s="43"/>
      <c r="M210" s="212" t="s">
        <v>19</v>
      </c>
      <c r="N210" s="213" t="s">
        <v>40</v>
      </c>
      <c r="O210" s="8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6" t="s">
        <v>129</v>
      </c>
      <c r="AT210" s="216" t="s">
        <v>125</v>
      </c>
      <c r="AU210" s="216" t="s">
        <v>79</v>
      </c>
      <c r="AY210" s="16" t="s">
        <v>122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6" t="s">
        <v>77</v>
      </c>
      <c r="BK210" s="217">
        <f>ROUND(I210*H210,2)</f>
        <v>0</v>
      </c>
      <c r="BL210" s="16" t="s">
        <v>129</v>
      </c>
      <c r="BM210" s="216" t="s">
        <v>540</v>
      </c>
    </row>
    <row r="211" s="2" customFormat="1">
      <c r="A211" s="37"/>
      <c r="B211" s="38"/>
      <c r="C211" s="39"/>
      <c r="D211" s="218" t="s">
        <v>131</v>
      </c>
      <c r="E211" s="39"/>
      <c r="F211" s="219" t="s">
        <v>541</v>
      </c>
      <c r="G211" s="39"/>
      <c r="H211" s="39"/>
      <c r="I211" s="220"/>
      <c r="J211" s="39"/>
      <c r="K211" s="39"/>
      <c r="L211" s="43"/>
      <c r="M211" s="221"/>
      <c r="N211" s="22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79</v>
      </c>
    </row>
    <row r="212" s="2" customFormat="1" ht="24.15" customHeight="1">
      <c r="A212" s="37"/>
      <c r="B212" s="38"/>
      <c r="C212" s="223" t="s">
        <v>542</v>
      </c>
      <c r="D212" s="223" t="s">
        <v>138</v>
      </c>
      <c r="E212" s="224" t="s">
        <v>543</v>
      </c>
      <c r="F212" s="225" t="s">
        <v>544</v>
      </c>
      <c r="G212" s="226" t="s">
        <v>185</v>
      </c>
      <c r="H212" s="227">
        <v>120</v>
      </c>
      <c r="I212" s="228"/>
      <c r="J212" s="229">
        <f>ROUND(I212*H212,2)</f>
        <v>0</v>
      </c>
      <c r="K212" s="230"/>
      <c r="L212" s="231"/>
      <c r="M212" s="232" t="s">
        <v>19</v>
      </c>
      <c r="N212" s="233" t="s">
        <v>40</v>
      </c>
      <c r="O212" s="83"/>
      <c r="P212" s="214">
        <f>O212*H212</f>
        <v>0</v>
      </c>
      <c r="Q212" s="214">
        <v>0.0060699999999999999</v>
      </c>
      <c r="R212" s="214">
        <f>Q212*H212</f>
        <v>0.72839999999999994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142</v>
      </c>
      <c r="AT212" s="216" t="s">
        <v>138</v>
      </c>
      <c r="AU212" s="216" t="s">
        <v>79</v>
      </c>
      <c r="AY212" s="16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77</v>
      </c>
      <c r="BK212" s="217">
        <f>ROUND(I212*H212,2)</f>
        <v>0</v>
      </c>
      <c r="BL212" s="16" t="s">
        <v>129</v>
      </c>
      <c r="BM212" s="216" t="s">
        <v>545</v>
      </c>
    </row>
    <row r="213" s="2" customFormat="1">
      <c r="A213" s="37"/>
      <c r="B213" s="38"/>
      <c r="C213" s="39"/>
      <c r="D213" s="234" t="s">
        <v>192</v>
      </c>
      <c r="E213" s="39"/>
      <c r="F213" s="235" t="s">
        <v>546</v>
      </c>
      <c r="G213" s="39"/>
      <c r="H213" s="39"/>
      <c r="I213" s="220"/>
      <c r="J213" s="39"/>
      <c r="K213" s="39"/>
      <c r="L213" s="43"/>
      <c r="M213" s="221"/>
      <c r="N213" s="22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192</v>
      </c>
      <c r="AU213" s="16" t="s">
        <v>79</v>
      </c>
    </row>
    <row r="214" s="2" customFormat="1" ht="24.15" customHeight="1">
      <c r="A214" s="37"/>
      <c r="B214" s="38"/>
      <c r="C214" s="204" t="s">
        <v>547</v>
      </c>
      <c r="D214" s="204" t="s">
        <v>125</v>
      </c>
      <c r="E214" s="205" t="s">
        <v>548</v>
      </c>
      <c r="F214" s="206" t="s">
        <v>549</v>
      </c>
      <c r="G214" s="207" t="s">
        <v>185</v>
      </c>
      <c r="H214" s="208">
        <v>18</v>
      </c>
      <c r="I214" s="209"/>
      <c r="J214" s="210">
        <f>ROUND(I214*H214,2)</f>
        <v>0</v>
      </c>
      <c r="K214" s="211"/>
      <c r="L214" s="43"/>
      <c r="M214" s="212" t="s">
        <v>19</v>
      </c>
      <c r="N214" s="213" t="s">
        <v>40</v>
      </c>
      <c r="O214" s="83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129</v>
      </c>
      <c r="AT214" s="216" t="s">
        <v>125</v>
      </c>
      <c r="AU214" s="216" t="s">
        <v>79</v>
      </c>
      <c r="AY214" s="16" t="s">
        <v>122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77</v>
      </c>
      <c r="BK214" s="217">
        <f>ROUND(I214*H214,2)</f>
        <v>0</v>
      </c>
      <c r="BL214" s="16" t="s">
        <v>129</v>
      </c>
      <c r="BM214" s="216" t="s">
        <v>550</v>
      </c>
    </row>
    <row r="215" s="2" customFormat="1">
      <c r="A215" s="37"/>
      <c r="B215" s="38"/>
      <c r="C215" s="39"/>
      <c r="D215" s="218" t="s">
        <v>131</v>
      </c>
      <c r="E215" s="39"/>
      <c r="F215" s="219" t="s">
        <v>551</v>
      </c>
      <c r="G215" s="39"/>
      <c r="H215" s="39"/>
      <c r="I215" s="220"/>
      <c r="J215" s="39"/>
      <c r="K215" s="39"/>
      <c r="L215" s="43"/>
      <c r="M215" s="221"/>
      <c r="N215" s="222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131</v>
      </c>
      <c r="AU215" s="16" t="s">
        <v>79</v>
      </c>
    </row>
    <row r="216" s="2" customFormat="1" ht="16.5" customHeight="1">
      <c r="A216" s="37"/>
      <c r="B216" s="38"/>
      <c r="C216" s="223" t="s">
        <v>552</v>
      </c>
      <c r="D216" s="223" t="s">
        <v>138</v>
      </c>
      <c r="E216" s="224" t="s">
        <v>553</v>
      </c>
      <c r="F216" s="225" t="s">
        <v>554</v>
      </c>
      <c r="G216" s="226" t="s">
        <v>185</v>
      </c>
      <c r="H216" s="227">
        <v>20.699999999999999</v>
      </c>
      <c r="I216" s="228"/>
      <c r="J216" s="229">
        <f>ROUND(I216*H216,2)</f>
        <v>0</v>
      </c>
      <c r="K216" s="230"/>
      <c r="L216" s="231"/>
      <c r="M216" s="232" t="s">
        <v>19</v>
      </c>
      <c r="N216" s="233" t="s">
        <v>40</v>
      </c>
      <c r="O216" s="83"/>
      <c r="P216" s="214">
        <f>O216*H216</f>
        <v>0</v>
      </c>
      <c r="Q216" s="214">
        <v>0.0011000000000000001</v>
      </c>
      <c r="R216" s="214">
        <f>Q216*H216</f>
        <v>0.022770000000000002</v>
      </c>
      <c r="S216" s="214">
        <v>0</v>
      </c>
      <c r="T216" s="21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6" t="s">
        <v>142</v>
      </c>
      <c r="AT216" s="216" t="s">
        <v>138</v>
      </c>
      <c r="AU216" s="216" t="s">
        <v>79</v>
      </c>
      <c r="AY216" s="16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6" t="s">
        <v>77</v>
      </c>
      <c r="BK216" s="217">
        <f>ROUND(I216*H216,2)</f>
        <v>0</v>
      </c>
      <c r="BL216" s="16" t="s">
        <v>129</v>
      </c>
      <c r="BM216" s="216" t="s">
        <v>555</v>
      </c>
    </row>
    <row r="217" s="2" customFormat="1">
      <c r="A217" s="37"/>
      <c r="B217" s="38"/>
      <c r="C217" s="39"/>
      <c r="D217" s="234" t="s">
        <v>192</v>
      </c>
      <c r="E217" s="39"/>
      <c r="F217" s="235" t="s">
        <v>556</v>
      </c>
      <c r="G217" s="39"/>
      <c r="H217" s="39"/>
      <c r="I217" s="220"/>
      <c r="J217" s="39"/>
      <c r="K217" s="39"/>
      <c r="L217" s="43"/>
      <c r="M217" s="221"/>
      <c r="N217" s="222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192</v>
      </c>
      <c r="AU217" s="16" t="s">
        <v>79</v>
      </c>
    </row>
    <row r="218" s="13" customFormat="1">
      <c r="A218" s="13"/>
      <c r="B218" s="241"/>
      <c r="C218" s="242"/>
      <c r="D218" s="234" t="s">
        <v>338</v>
      </c>
      <c r="E218" s="242"/>
      <c r="F218" s="243" t="s">
        <v>557</v>
      </c>
      <c r="G218" s="242"/>
      <c r="H218" s="244">
        <v>20.699999999999999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338</v>
      </c>
      <c r="AU218" s="250" t="s">
        <v>79</v>
      </c>
      <c r="AV218" s="13" t="s">
        <v>79</v>
      </c>
      <c r="AW218" s="13" t="s">
        <v>4</v>
      </c>
      <c r="AX218" s="13" t="s">
        <v>77</v>
      </c>
      <c r="AY218" s="250" t="s">
        <v>122</v>
      </c>
    </row>
    <row r="219" s="2" customFormat="1" ht="21.75" customHeight="1">
      <c r="A219" s="37"/>
      <c r="B219" s="38"/>
      <c r="C219" s="204" t="s">
        <v>558</v>
      </c>
      <c r="D219" s="204" t="s">
        <v>125</v>
      </c>
      <c r="E219" s="205" t="s">
        <v>559</v>
      </c>
      <c r="F219" s="206" t="s">
        <v>560</v>
      </c>
      <c r="G219" s="207" t="s">
        <v>128</v>
      </c>
      <c r="H219" s="208">
        <v>30</v>
      </c>
      <c r="I219" s="209"/>
      <c r="J219" s="210">
        <f>ROUND(I219*H219,2)</f>
        <v>0</v>
      </c>
      <c r="K219" s="211"/>
      <c r="L219" s="43"/>
      <c r="M219" s="212" t="s">
        <v>19</v>
      </c>
      <c r="N219" s="213" t="s">
        <v>40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129</v>
      </c>
      <c r="AT219" s="216" t="s">
        <v>125</v>
      </c>
      <c r="AU219" s="216" t="s">
        <v>79</v>
      </c>
      <c r="AY219" s="16" t="s">
        <v>122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77</v>
      </c>
      <c r="BK219" s="217">
        <f>ROUND(I219*H219,2)</f>
        <v>0</v>
      </c>
      <c r="BL219" s="16" t="s">
        <v>129</v>
      </c>
      <c r="BM219" s="216" t="s">
        <v>561</v>
      </c>
    </row>
    <row r="220" s="2" customFormat="1">
      <c r="A220" s="37"/>
      <c r="B220" s="38"/>
      <c r="C220" s="39"/>
      <c r="D220" s="218" t="s">
        <v>131</v>
      </c>
      <c r="E220" s="39"/>
      <c r="F220" s="219" t="s">
        <v>562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131</v>
      </c>
      <c r="AU220" s="16" t="s">
        <v>79</v>
      </c>
    </row>
    <row r="221" s="2" customFormat="1" ht="21.75" customHeight="1">
      <c r="A221" s="37"/>
      <c r="B221" s="38"/>
      <c r="C221" s="204" t="s">
        <v>563</v>
      </c>
      <c r="D221" s="204" t="s">
        <v>125</v>
      </c>
      <c r="E221" s="205" t="s">
        <v>564</v>
      </c>
      <c r="F221" s="206" t="s">
        <v>565</v>
      </c>
      <c r="G221" s="207" t="s">
        <v>128</v>
      </c>
      <c r="H221" s="208">
        <v>30</v>
      </c>
      <c r="I221" s="209"/>
      <c r="J221" s="210">
        <f>ROUND(I221*H221,2)</f>
        <v>0</v>
      </c>
      <c r="K221" s="211"/>
      <c r="L221" s="43"/>
      <c r="M221" s="212" t="s">
        <v>19</v>
      </c>
      <c r="N221" s="213" t="s">
        <v>40</v>
      </c>
      <c r="O221" s="83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6" t="s">
        <v>129</v>
      </c>
      <c r="AT221" s="216" t="s">
        <v>125</v>
      </c>
      <c r="AU221" s="216" t="s">
        <v>79</v>
      </c>
      <c r="AY221" s="16" t="s">
        <v>122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6" t="s">
        <v>77</v>
      </c>
      <c r="BK221" s="217">
        <f>ROUND(I221*H221,2)</f>
        <v>0</v>
      </c>
      <c r="BL221" s="16" t="s">
        <v>129</v>
      </c>
      <c r="BM221" s="216" t="s">
        <v>566</v>
      </c>
    </row>
    <row r="222" s="2" customFormat="1">
      <c r="A222" s="37"/>
      <c r="B222" s="38"/>
      <c r="C222" s="39"/>
      <c r="D222" s="218" t="s">
        <v>131</v>
      </c>
      <c r="E222" s="39"/>
      <c r="F222" s="219" t="s">
        <v>567</v>
      </c>
      <c r="G222" s="39"/>
      <c r="H222" s="39"/>
      <c r="I222" s="220"/>
      <c r="J222" s="39"/>
      <c r="K222" s="39"/>
      <c r="L222" s="43"/>
      <c r="M222" s="221"/>
      <c r="N222" s="222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131</v>
      </c>
      <c r="AU222" s="16" t="s">
        <v>79</v>
      </c>
    </row>
    <row r="223" s="2" customFormat="1" ht="21.75" customHeight="1">
      <c r="A223" s="37"/>
      <c r="B223" s="38"/>
      <c r="C223" s="204" t="s">
        <v>568</v>
      </c>
      <c r="D223" s="204" t="s">
        <v>125</v>
      </c>
      <c r="E223" s="205" t="s">
        <v>569</v>
      </c>
      <c r="F223" s="206" t="s">
        <v>570</v>
      </c>
      <c r="G223" s="207" t="s">
        <v>128</v>
      </c>
      <c r="H223" s="208">
        <v>8</v>
      </c>
      <c r="I223" s="209"/>
      <c r="J223" s="210">
        <f>ROUND(I223*H223,2)</f>
        <v>0</v>
      </c>
      <c r="K223" s="211"/>
      <c r="L223" s="43"/>
      <c r="M223" s="212" t="s">
        <v>19</v>
      </c>
      <c r="N223" s="213" t="s">
        <v>40</v>
      </c>
      <c r="O223" s="8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129</v>
      </c>
      <c r="AT223" s="216" t="s">
        <v>125</v>
      </c>
      <c r="AU223" s="216" t="s">
        <v>79</v>
      </c>
      <c r="AY223" s="16" t="s">
        <v>122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77</v>
      </c>
      <c r="BK223" s="217">
        <f>ROUND(I223*H223,2)</f>
        <v>0</v>
      </c>
      <c r="BL223" s="16" t="s">
        <v>129</v>
      </c>
      <c r="BM223" s="216" t="s">
        <v>571</v>
      </c>
    </row>
    <row r="224" s="2" customFormat="1">
      <c r="A224" s="37"/>
      <c r="B224" s="38"/>
      <c r="C224" s="39"/>
      <c r="D224" s="218" t="s">
        <v>131</v>
      </c>
      <c r="E224" s="39"/>
      <c r="F224" s="219" t="s">
        <v>572</v>
      </c>
      <c r="G224" s="39"/>
      <c r="H224" s="39"/>
      <c r="I224" s="220"/>
      <c r="J224" s="39"/>
      <c r="K224" s="39"/>
      <c r="L224" s="43"/>
      <c r="M224" s="221"/>
      <c r="N224" s="22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131</v>
      </c>
      <c r="AU224" s="16" t="s">
        <v>79</v>
      </c>
    </row>
    <row r="225" s="2" customFormat="1" ht="21.75" customHeight="1">
      <c r="A225" s="37"/>
      <c r="B225" s="38"/>
      <c r="C225" s="204" t="s">
        <v>573</v>
      </c>
      <c r="D225" s="204" t="s">
        <v>125</v>
      </c>
      <c r="E225" s="205" t="s">
        <v>574</v>
      </c>
      <c r="F225" s="206" t="s">
        <v>575</v>
      </c>
      <c r="G225" s="207" t="s">
        <v>128</v>
      </c>
      <c r="H225" s="208">
        <v>10</v>
      </c>
      <c r="I225" s="209"/>
      <c r="J225" s="210">
        <f>ROUND(I225*H225,2)</f>
        <v>0</v>
      </c>
      <c r="K225" s="211"/>
      <c r="L225" s="43"/>
      <c r="M225" s="212" t="s">
        <v>19</v>
      </c>
      <c r="N225" s="213" t="s">
        <v>40</v>
      </c>
      <c r="O225" s="83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6" t="s">
        <v>129</v>
      </c>
      <c r="AT225" s="216" t="s">
        <v>125</v>
      </c>
      <c r="AU225" s="216" t="s">
        <v>79</v>
      </c>
      <c r="AY225" s="16" t="s">
        <v>122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6" t="s">
        <v>77</v>
      </c>
      <c r="BK225" s="217">
        <f>ROUND(I225*H225,2)</f>
        <v>0</v>
      </c>
      <c r="BL225" s="16" t="s">
        <v>129</v>
      </c>
      <c r="BM225" s="216" t="s">
        <v>576</v>
      </c>
    </row>
    <row r="226" s="2" customFormat="1">
      <c r="A226" s="37"/>
      <c r="B226" s="38"/>
      <c r="C226" s="39"/>
      <c r="D226" s="218" t="s">
        <v>131</v>
      </c>
      <c r="E226" s="39"/>
      <c r="F226" s="219" t="s">
        <v>577</v>
      </c>
      <c r="G226" s="39"/>
      <c r="H226" s="39"/>
      <c r="I226" s="220"/>
      <c r="J226" s="39"/>
      <c r="K226" s="39"/>
      <c r="L226" s="43"/>
      <c r="M226" s="221"/>
      <c r="N226" s="22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131</v>
      </c>
      <c r="AU226" s="16" t="s">
        <v>79</v>
      </c>
    </row>
    <row r="227" s="2" customFormat="1" ht="21.75" customHeight="1">
      <c r="A227" s="37"/>
      <c r="B227" s="38"/>
      <c r="C227" s="204" t="s">
        <v>578</v>
      </c>
      <c r="D227" s="204" t="s">
        <v>125</v>
      </c>
      <c r="E227" s="205" t="s">
        <v>579</v>
      </c>
      <c r="F227" s="206" t="s">
        <v>580</v>
      </c>
      <c r="G227" s="207" t="s">
        <v>128</v>
      </c>
      <c r="H227" s="208">
        <v>1</v>
      </c>
      <c r="I227" s="209"/>
      <c r="J227" s="210">
        <f>ROUND(I227*H227,2)</f>
        <v>0</v>
      </c>
      <c r="K227" s="211"/>
      <c r="L227" s="43"/>
      <c r="M227" s="212" t="s">
        <v>19</v>
      </c>
      <c r="N227" s="213" t="s">
        <v>40</v>
      </c>
      <c r="O227" s="8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6" t="s">
        <v>129</v>
      </c>
      <c r="AT227" s="216" t="s">
        <v>125</v>
      </c>
      <c r="AU227" s="216" t="s">
        <v>79</v>
      </c>
      <c r="AY227" s="16" t="s">
        <v>122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6" t="s">
        <v>77</v>
      </c>
      <c r="BK227" s="217">
        <f>ROUND(I227*H227,2)</f>
        <v>0</v>
      </c>
      <c r="BL227" s="16" t="s">
        <v>129</v>
      </c>
      <c r="BM227" s="216" t="s">
        <v>581</v>
      </c>
    </row>
    <row r="228" s="2" customFormat="1">
      <c r="A228" s="37"/>
      <c r="B228" s="38"/>
      <c r="C228" s="39"/>
      <c r="D228" s="218" t="s">
        <v>131</v>
      </c>
      <c r="E228" s="39"/>
      <c r="F228" s="219" t="s">
        <v>582</v>
      </c>
      <c r="G228" s="39"/>
      <c r="H228" s="39"/>
      <c r="I228" s="220"/>
      <c r="J228" s="39"/>
      <c r="K228" s="39"/>
      <c r="L228" s="43"/>
      <c r="M228" s="221"/>
      <c r="N228" s="222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79</v>
      </c>
    </row>
    <row r="229" s="2" customFormat="1" ht="16.5" customHeight="1">
      <c r="A229" s="37"/>
      <c r="B229" s="38"/>
      <c r="C229" s="223" t="s">
        <v>583</v>
      </c>
      <c r="D229" s="223" t="s">
        <v>138</v>
      </c>
      <c r="E229" s="224" t="s">
        <v>584</v>
      </c>
      <c r="F229" s="225" t="s">
        <v>585</v>
      </c>
      <c r="G229" s="226" t="s">
        <v>128</v>
      </c>
      <c r="H229" s="227">
        <v>1</v>
      </c>
      <c r="I229" s="228"/>
      <c r="J229" s="229">
        <f>ROUND(I229*H229,2)</f>
        <v>0</v>
      </c>
      <c r="K229" s="230"/>
      <c r="L229" s="231"/>
      <c r="M229" s="232" t="s">
        <v>19</v>
      </c>
      <c r="N229" s="233" t="s">
        <v>40</v>
      </c>
      <c r="O229" s="83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6" t="s">
        <v>142</v>
      </c>
      <c r="AT229" s="216" t="s">
        <v>138</v>
      </c>
      <c r="AU229" s="216" t="s">
        <v>79</v>
      </c>
      <c r="AY229" s="16" t="s">
        <v>122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6" t="s">
        <v>77</v>
      </c>
      <c r="BK229" s="217">
        <f>ROUND(I229*H229,2)</f>
        <v>0</v>
      </c>
      <c r="BL229" s="16" t="s">
        <v>129</v>
      </c>
      <c r="BM229" s="216" t="s">
        <v>586</v>
      </c>
    </row>
    <row r="230" s="2" customFormat="1">
      <c r="A230" s="37"/>
      <c r="B230" s="38"/>
      <c r="C230" s="39"/>
      <c r="D230" s="234" t="s">
        <v>192</v>
      </c>
      <c r="E230" s="39"/>
      <c r="F230" s="235" t="s">
        <v>1180</v>
      </c>
      <c r="G230" s="39"/>
      <c r="H230" s="39"/>
      <c r="I230" s="220"/>
      <c r="J230" s="39"/>
      <c r="K230" s="39"/>
      <c r="L230" s="43"/>
      <c r="M230" s="221"/>
      <c r="N230" s="222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192</v>
      </c>
      <c r="AU230" s="16" t="s">
        <v>79</v>
      </c>
    </row>
    <row r="231" s="2" customFormat="1" ht="21.75" customHeight="1">
      <c r="A231" s="37"/>
      <c r="B231" s="38"/>
      <c r="C231" s="204" t="s">
        <v>588</v>
      </c>
      <c r="D231" s="204" t="s">
        <v>125</v>
      </c>
      <c r="E231" s="205" t="s">
        <v>589</v>
      </c>
      <c r="F231" s="206" t="s">
        <v>590</v>
      </c>
      <c r="G231" s="207" t="s">
        <v>128</v>
      </c>
      <c r="H231" s="208">
        <v>1</v>
      </c>
      <c r="I231" s="209"/>
      <c r="J231" s="210">
        <f>ROUND(I231*H231,2)</f>
        <v>0</v>
      </c>
      <c r="K231" s="211"/>
      <c r="L231" s="43"/>
      <c r="M231" s="212" t="s">
        <v>19</v>
      </c>
      <c r="N231" s="213" t="s">
        <v>40</v>
      </c>
      <c r="O231" s="8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6" t="s">
        <v>129</v>
      </c>
      <c r="AT231" s="216" t="s">
        <v>125</v>
      </c>
      <c r="AU231" s="216" t="s">
        <v>79</v>
      </c>
      <c r="AY231" s="16" t="s">
        <v>122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6" t="s">
        <v>77</v>
      </c>
      <c r="BK231" s="217">
        <f>ROUND(I231*H231,2)</f>
        <v>0</v>
      </c>
      <c r="BL231" s="16" t="s">
        <v>129</v>
      </c>
      <c r="BM231" s="216" t="s">
        <v>591</v>
      </c>
    </row>
    <row r="232" s="2" customFormat="1">
      <c r="A232" s="37"/>
      <c r="B232" s="38"/>
      <c r="C232" s="39"/>
      <c r="D232" s="218" t="s">
        <v>131</v>
      </c>
      <c r="E232" s="39"/>
      <c r="F232" s="219" t="s">
        <v>592</v>
      </c>
      <c r="G232" s="39"/>
      <c r="H232" s="39"/>
      <c r="I232" s="220"/>
      <c r="J232" s="39"/>
      <c r="K232" s="39"/>
      <c r="L232" s="43"/>
      <c r="M232" s="221"/>
      <c r="N232" s="222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131</v>
      </c>
      <c r="AU232" s="16" t="s">
        <v>79</v>
      </c>
    </row>
    <row r="233" s="2" customFormat="1" ht="16.5" customHeight="1">
      <c r="A233" s="37"/>
      <c r="B233" s="38"/>
      <c r="C233" s="223" t="s">
        <v>593</v>
      </c>
      <c r="D233" s="223" t="s">
        <v>138</v>
      </c>
      <c r="E233" s="224" t="s">
        <v>594</v>
      </c>
      <c r="F233" s="225" t="s">
        <v>595</v>
      </c>
      <c r="G233" s="226" t="s">
        <v>128</v>
      </c>
      <c r="H233" s="227">
        <v>1</v>
      </c>
      <c r="I233" s="228"/>
      <c r="J233" s="229">
        <f>ROUND(I233*H233,2)</f>
        <v>0</v>
      </c>
      <c r="K233" s="230"/>
      <c r="L233" s="231"/>
      <c r="M233" s="232" t="s">
        <v>19</v>
      </c>
      <c r="N233" s="233" t="s">
        <v>40</v>
      </c>
      <c r="O233" s="83"/>
      <c r="P233" s="214">
        <f>O233*H233</f>
        <v>0</v>
      </c>
      <c r="Q233" s="214">
        <v>0.00010000000000000001</v>
      </c>
      <c r="R233" s="214">
        <f>Q233*H233</f>
        <v>0.00010000000000000001</v>
      </c>
      <c r="S233" s="214">
        <v>0</v>
      </c>
      <c r="T233" s="21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6" t="s">
        <v>142</v>
      </c>
      <c r="AT233" s="216" t="s">
        <v>138</v>
      </c>
      <c r="AU233" s="216" t="s">
        <v>79</v>
      </c>
      <c r="AY233" s="16" t="s">
        <v>122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6" t="s">
        <v>77</v>
      </c>
      <c r="BK233" s="217">
        <f>ROUND(I233*H233,2)</f>
        <v>0</v>
      </c>
      <c r="BL233" s="16" t="s">
        <v>129</v>
      </c>
      <c r="BM233" s="216" t="s">
        <v>596</v>
      </c>
    </row>
    <row r="234" s="2" customFormat="1" ht="24.15" customHeight="1">
      <c r="A234" s="37"/>
      <c r="B234" s="38"/>
      <c r="C234" s="204" t="s">
        <v>597</v>
      </c>
      <c r="D234" s="204" t="s">
        <v>125</v>
      </c>
      <c r="E234" s="205" t="s">
        <v>183</v>
      </c>
      <c r="F234" s="206" t="s">
        <v>184</v>
      </c>
      <c r="G234" s="207" t="s">
        <v>185</v>
      </c>
      <c r="H234" s="208">
        <v>300</v>
      </c>
      <c r="I234" s="209"/>
      <c r="J234" s="210">
        <f>ROUND(I234*H234,2)</f>
        <v>0</v>
      </c>
      <c r="K234" s="211"/>
      <c r="L234" s="43"/>
      <c r="M234" s="212" t="s">
        <v>19</v>
      </c>
      <c r="N234" s="213" t="s">
        <v>40</v>
      </c>
      <c r="O234" s="83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6" t="s">
        <v>129</v>
      </c>
      <c r="AT234" s="216" t="s">
        <v>125</v>
      </c>
      <c r="AU234" s="216" t="s">
        <v>79</v>
      </c>
      <c r="AY234" s="16" t="s">
        <v>122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6" t="s">
        <v>77</v>
      </c>
      <c r="BK234" s="217">
        <f>ROUND(I234*H234,2)</f>
        <v>0</v>
      </c>
      <c r="BL234" s="16" t="s">
        <v>129</v>
      </c>
      <c r="BM234" s="216" t="s">
        <v>598</v>
      </c>
    </row>
    <row r="235" s="2" customFormat="1">
      <c r="A235" s="37"/>
      <c r="B235" s="38"/>
      <c r="C235" s="39"/>
      <c r="D235" s="218" t="s">
        <v>131</v>
      </c>
      <c r="E235" s="39"/>
      <c r="F235" s="219" t="s">
        <v>187</v>
      </c>
      <c r="G235" s="39"/>
      <c r="H235" s="39"/>
      <c r="I235" s="220"/>
      <c r="J235" s="39"/>
      <c r="K235" s="39"/>
      <c r="L235" s="43"/>
      <c r="M235" s="221"/>
      <c r="N235" s="22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79</v>
      </c>
    </row>
    <row r="236" s="2" customFormat="1" ht="16.5" customHeight="1">
      <c r="A236" s="37"/>
      <c r="B236" s="38"/>
      <c r="C236" s="223" t="s">
        <v>599</v>
      </c>
      <c r="D236" s="223" t="s">
        <v>138</v>
      </c>
      <c r="E236" s="224" t="s">
        <v>600</v>
      </c>
      <c r="F236" s="225" t="s">
        <v>601</v>
      </c>
      <c r="G236" s="226" t="s">
        <v>185</v>
      </c>
      <c r="H236" s="227">
        <v>315</v>
      </c>
      <c r="I236" s="228"/>
      <c r="J236" s="229">
        <f>ROUND(I236*H236,2)</f>
        <v>0</v>
      </c>
      <c r="K236" s="230"/>
      <c r="L236" s="231"/>
      <c r="M236" s="232" t="s">
        <v>19</v>
      </c>
      <c r="N236" s="233" t="s">
        <v>40</v>
      </c>
      <c r="O236" s="83"/>
      <c r="P236" s="214">
        <f>O236*H236</f>
        <v>0</v>
      </c>
      <c r="Q236" s="214">
        <v>0.00010000000000000001</v>
      </c>
      <c r="R236" s="214">
        <f>Q236*H236</f>
        <v>0.0315</v>
      </c>
      <c r="S236" s="214">
        <v>0</v>
      </c>
      <c r="T236" s="21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6" t="s">
        <v>142</v>
      </c>
      <c r="AT236" s="216" t="s">
        <v>138</v>
      </c>
      <c r="AU236" s="216" t="s">
        <v>79</v>
      </c>
      <c r="AY236" s="16" t="s">
        <v>122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6" t="s">
        <v>77</v>
      </c>
      <c r="BK236" s="217">
        <f>ROUND(I236*H236,2)</f>
        <v>0</v>
      </c>
      <c r="BL236" s="16" t="s">
        <v>129</v>
      </c>
      <c r="BM236" s="216" t="s">
        <v>602</v>
      </c>
    </row>
    <row r="237" s="13" customFormat="1">
      <c r="A237" s="13"/>
      <c r="B237" s="241"/>
      <c r="C237" s="242"/>
      <c r="D237" s="234" t="s">
        <v>338</v>
      </c>
      <c r="E237" s="242"/>
      <c r="F237" s="243" t="s">
        <v>603</v>
      </c>
      <c r="G237" s="242"/>
      <c r="H237" s="244">
        <v>315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338</v>
      </c>
      <c r="AU237" s="250" t="s">
        <v>79</v>
      </c>
      <c r="AV237" s="13" t="s">
        <v>79</v>
      </c>
      <c r="AW237" s="13" t="s">
        <v>4</v>
      </c>
      <c r="AX237" s="13" t="s">
        <v>77</v>
      </c>
      <c r="AY237" s="250" t="s">
        <v>122</v>
      </c>
    </row>
    <row r="238" s="2" customFormat="1" ht="21.75" customHeight="1">
      <c r="A238" s="37"/>
      <c r="B238" s="38"/>
      <c r="C238" s="204" t="s">
        <v>604</v>
      </c>
      <c r="D238" s="204" t="s">
        <v>125</v>
      </c>
      <c r="E238" s="205" t="s">
        <v>605</v>
      </c>
      <c r="F238" s="206" t="s">
        <v>606</v>
      </c>
      <c r="G238" s="207" t="s">
        <v>185</v>
      </c>
      <c r="H238" s="208">
        <v>12</v>
      </c>
      <c r="I238" s="209"/>
      <c r="J238" s="210">
        <f>ROUND(I238*H238,2)</f>
        <v>0</v>
      </c>
      <c r="K238" s="211"/>
      <c r="L238" s="43"/>
      <c r="M238" s="212" t="s">
        <v>19</v>
      </c>
      <c r="N238" s="213" t="s">
        <v>40</v>
      </c>
      <c r="O238" s="83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129</v>
      </c>
      <c r="AT238" s="216" t="s">
        <v>125</v>
      </c>
      <c r="AU238" s="216" t="s">
        <v>79</v>
      </c>
      <c r="AY238" s="16" t="s">
        <v>122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77</v>
      </c>
      <c r="BK238" s="217">
        <f>ROUND(I238*H238,2)</f>
        <v>0</v>
      </c>
      <c r="BL238" s="16" t="s">
        <v>129</v>
      </c>
      <c r="BM238" s="216" t="s">
        <v>607</v>
      </c>
    </row>
    <row r="239" s="2" customFormat="1">
      <c r="A239" s="37"/>
      <c r="B239" s="38"/>
      <c r="C239" s="39"/>
      <c r="D239" s="218" t="s">
        <v>131</v>
      </c>
      <c r="E239" s="39"/>
      <c r="F239" s="219" t="s">
        <v>608</v>
      </c>
      <c r="G239" s="39"/>
      <c r="H239" s="39"/>
      <c r="I239" s="220"/>
      <c r="J239" s="39"/>
      <c r="K239" s="39"/>
      <c r="L239" s="43"/>
      <c r="M239" s="221"/>
      <c r="N239" s="222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131</v>
      </c>
      <c r="AU239" s="16" t="s">
        <v>79</v>
      </c>
    </row>
    <row r="240" s="2" customFormat="1" ht="16.5" customHeight="1">
      <c r="A240" s="37"/>
      <c r="B240" s="38"/>
      <c r="C240" s="223" t="s">
        <v>609</v>
      </c>
      <c r="D240" s="223" t="s">
        <v>138</v>
      </c>
      <c r="E240" s="224" t="s">
        <v>610</v>
      </c>
      <c r="F240" s="225" t="s">
        <v>611</v>
      </c>
      <c r="G240" s="226" t="s">
        <v>185</v>
      </c>
      <c r="H240" s="227">
        <v>12</v>
      </c>
      <c r="I240" s="228"/>
      <c r="J240" s="229">
        <f>ROUND(I240*H240,2)</f>
        <v>0</v>
      </c>
      <c r="K240" s="230"/>
      <c r="L240" s="231"/>
      <c r="M240" s="232" t="s">
        <v>19</v>
      </c>
      <c r="N240" s="233" t="s">
        <v>40</v>
      </c>
      <c r="O240" s="8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6" t="s">
        <v>142</v>
      </c>
      <c r="AT240" s="216" t="s">
        <v>138</v>
      </c>
      <c r="AU240" s="216" t="s">
        <v>79</v>
      </c>
      <c r="AY240" s="16" t="s">
        <v>122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6" t="s">
        <v>77</v>
      </c>
      <c r="BK240" s="217">
        <f>ROUND(I240*H240,2)</f>
        <v>0</v>
      </c>
      <c r="BL240" s="16" t="s">
        <v>129</v>
      </c>
      <c r="BM240" s="216" t="s">
        <v>612</v>
      </c>
    </row>
    <row r="241" s="2" customFormat="1">
      <c r="A241" s="37"/>
      <c r="B241" s="38"/>
      <c r="C241" s="39"/>
      <c r="D241" s="234" t="s">
        <v>192</v>
      </c>
      <c r="E241" s="39"/>
      <c r="F241" s="235" t="s">
        <v>613</v>
      </c>
      <c r="G241" s="39"/>
      <c r="H241" s="39"/>
      <c r="I241" s="220"/>
      <c r="J241" s="39"/>
      <c r="K241" s="39"/>
      <c r="L241" s="43"/>
      <c r="M241" s="221"/>
      <c r="N241" s="222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192</v>
      </c>
      <c r="AU241" s="16" t="s">
        <v>79</v>
      </c>
    </row>
    <row r="242" s="2" customFormat="1" ht="16.5" customHeight="1">
      <c r="A242" s="37"/>
      <c r="B242" s="38"/>
      <c r="C242" s="223" t="s">
        <v>614</v>
      </c>
      <c r="D242" s="223" t="s">
        <v>138</v>
      </c>
      <c r="E242" s="224" t="s">
        <v>615</v>
      </c>
      <c r="F242" s="225" t="s">
        <v>616</v>
      </c>
      <c r="G242" s="226" t="s">
        <v>128</v>
      </c>
      <c r="H242" s="227">
        <v>12</v>
      </c>
      <c r="I242" s="228"/>
      <c r="J242" s="229">
        <f>ROUND(I242*H242,2)</f>
        <v>0</v>
      </c>
      <c r="K242" s="230"/>
      <c r="L242" s="231"/>
      <c r="M242" s="232" t="s">
        <v>19</v>
      </c>
      <c r="N242" s="233" t="s">
        <v>40</v>
      </c>
      <c r="O242" s="83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6" t="s">
        <v>142</v>
      </c>
      <c r="AT242" s="216" t="s">
        <v>138</v>
      </c>
      <c r="AU242" s="216" t="s">
        <v>79</v>
      </c>
      <c r="AY242" s="16" t="s">
        <v>122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6" t="s">
        <v>77</v>
      </c>
      <c r="BK242" s="217">
        <f>ROUND(I242*H242,2)</f>
        <v>0</v>
      </c>
      <c r="BL242" s="16" t="s">
        <v>129</v>
      </c>
      <c r="BM242" s="216" t="s">
        <v>617</v>
      </c>
    </row>
    <row r="243" s="2" customFormat="1">
      <c r="A243" s="37"/>
      <c r="B243" s="38"/>
      <c r="C243" s="39"/>
      <c r="D243" s="234" t="s">
        <v>192</v>
      </c>
      <c r="E243" s="39"/>
      <c r="F243" s="235" t="s">
        <v>618</v>
      </c>
      <c r="G243" s="39"/>
      <c r="H243" s="39"/>
      <c r="I243" s="220"/>
      <c r="J243" s="39"/>
      <c r="K243" s="39"/>
      <c r="L243" s="43"/>
      <c r="M243" s="221"/>
      <c r="N243" s="222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192</v>
      </c>
      <c r="AU243" s="16" t="s">
        <v>79</v>
      </c>
    </row>
    <row r="244" s="2" customFormat="1" ht="16.5" customHeight="1">
      <c r="A244" s="37"/>
      <c r="B244" s="38"/>
      <c r="C244" s="223" t="s">
        <v>619</v>
      </c>
      <c r="D244" s="223" t="s">
        <v>138</v>
      </c>
      <c r="E244" s="224" t="s">
        <v>620</v>
      </c>
      <c r="F244" s="225" t="s">
        <v>621</v>
      </c>
      <c r="G244" s="226" t="s">
        <v>128</v>
      </c>
      <c r="H244" s="227">
        <v>12</v>
      </c>
      <c r="I244" s="228"/>
      <c r="J244" s="229">
        <f>ROUND(I244*H244,2)</f>
        <v>0</v>
      </c>
      <c r="K244" s="230"/>
      <c r="L244" s="231"/>
      <c r="M244" s="232" t="s">
        <v>19</v>
      </c>
      <c r="N244" s="233" t="s">
        <v>40</v>
      </c>
      <c r="O244" s="83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6" t="s">
        <v>142</v>
      </c>
      <c r="AT244" s="216" t="s">
        <v>138</v>
      </c>
      <c r="AU244" s="216" t="s">
        <v>79</v>
      </c>
      <c r="AY244" s="16" t="s">
        <v>122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6" t="s">
        <v>77</v>
      </c>
      <c r="BK244" s="217">
        <f>ROUND(I244*H244,2)</f>
        <v>0</v>
      </c>
      <c r="BL244" s="16" t="s">
        <v>129</v>
      </c>
      <c r="BM244" s="216" t="s">
        <v>622</v>
      </c>
    </row>
    <row r="245" s="2" customFormat="1">
      <c r="A245" s="37"/>
      <c r="B245" s="38"/>
      <c r="C245" s="39"/>
      <c r="D245" s="234" t="s">
        <v>192</v>
      </c>
      <c r="E245" s="39"/>
      <c r="F245" s="235" t="s">
        <v>623</v>
      </c>
      <c r="G245" s="39"/>
      <c r="H245" s="39"/>
      <c r="I245" s="220"/>
      <c r="J245" s="39"/>
      <c r="K245" s="39"/>
      <c r="L245" s="43"/>
      <c r="M245" s="221"/>
      <c r="N245" s="222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192</v>
      </c>
      <c r="AU245" s="16" t="s">
        <v>79</v>
      </c>
    </row>
    <row r="246" s="2" customFormat="1" ht="16.5" customHeight="1">
      <c r="A246" s="37"/>
      <c r="B246" s="38"/>
      <c r="C246" s="223" t="s">
        <v>624</v>
      </c>
      <c r="D246" s="223" t="s">
        <v>138</v>
      </c>
      <c r="E246" s="224" t="s">
        <v>426</v>
      </c>
      <c r="F246" s="225" t="s">
        <v>427</v>
      </c>
      <c r="G246" s="226" t="s">
        <v>128</v>
      </c>
      <c r="H246" s="227">
        <v>12</v>
      </c>
      <c r="I246" s="228"/>
      <c r="J246" s="229">
        <f>ROUND(I246*H246,2)</f>
        <v>0</v>
      </c>
      <c r="K246" s="230"/>
      <c r="L246" s="231"/>
      <c r="M246" s="232" t="s">
        <v>19</v>
      </c>
      <c r="N246" s="233" t="s">
        <v>40</v>
      </c>
      <c r="O246" s="83"/>
      <c r="P246" s="214">
        <f>O246*H246</f>
        <v>0</v>
      </c>
      <c r="Q246" s="214">
        <v>0.00012999999999999999</v>
      </c>
      <c r="R246" s="214">
        <f>Q246*H246</f>
        <v>0.0015599999999999998</v>
      </c>
      <c r="S246" s="214">
        <v>0</v>
      </c>
      <c r="T246" s="21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6" t="s">
        <v>142</v>
      </c>
      <c r="AT246" s="216" t="s">
        <v>138</v>
      </c>
      <c r="AU246" s="216" t="s">
        <v>79</v>
      </c>
      <c r="AY246" s="16" t="s">
        <v>122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6" t="s">
        <v>77</v>
      </c>
      <c r="BK246" s="217">
        <f>ROUND(I246*H246,2)</f>
        <v>0</v>
      </c>
      <c r="BL246" s="16" t="s">
        <v>129</v>
      </c>
      <c r="BM246" s="216" t="s">
        <v>625</v>
      </c>
    </row>
    <row r="247" s="2" customFormat="1" ht="24.15" customHeight="1">
      <c r="A247" s="37"/>
      <c r="B247" s="38"/>
      <c r="C247" s="204" t="s">
        <v>626</v>
      </c>
      <c r="D247" s="204" t="s">
        <v>125</v>
      </c>
      <c r="E247" s="205" t="s">
        <v>627</v>
      </c>
      <c r="F247" s="206" t="s">
        <v>628</v>
      </c>
      <c r="G247" s="207" t="s">
        <v>629</v>
      </c>
      <c r="H247" s="208">
        <v>250</v>
      </c>
      <c r="I247" s="209"/>
      <c r="J247" s="210">
        <f>ROUND(I247*H247,2)</f>
        <v>0</v>
      </c>
      <c r="K247" s="211"/>
      <c r="L247" s="43"/>
      <c r="M247" s="212" t="s">
        <v>19</v>
      </c>
      <c r="N247" s="213" t="s">
        <v>40</v>
      </c>
      <c r="O247" s="8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6" t="s">
        <v>129</v>
      </c>
      <c r="AT247" s="216" t="s">
        <v>125</v>
      </c>
      <c r="AU247" s="216" t="s">
        <v>79</v>
      </c>
      <c r="AY247" s="16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6" t="s">
        <v>77</v>
      </c>
      <c r="BK247" s="217">
        <f>ROUND(I247*H247,2)</f>
        <v>0</v>
      </c>
      <c r="BL247" s="16" t="s">
        <v>129</v>
      </c>
      <c r="BM247" s="216" t="s">
        <v>630</v>
      </c>
    </row>
    <row r="248" s="2" customFormat="1">
      <c r="A248" s="37"/>
      <c r="B248" s="38"/>
      <c r="C248" s="39"/>
      <c r="D248" s="218" t="s">
        <v>131</v>
      </c>
      <c r="E248" s="39"/>
      <c r="F248" s="219" t="s">
        <v>631</v>
      </c>
      <c r="G248" s="39"/>
      <c r="H248" s="39"/>
      <c r="I248" s="220"/>
      <c r="J248" s="39"/>
      <c r="K248" s="39"/>
      <c r="L248" s="43"/>
      <c r="M248" s="221"/>
      <c r="N248" s="222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131</v>
      </c>
      <c r="AU248" s="16" t="s">
        <v>79</v>
      </c>
    </row>
    <row r="249" s="2" customFormat="1" ht="16.5" customHeight="1">
      <c r="A249" s="37"/>
      <c r="B249" s="38"/>
      <c r="C249" s="223" t="s">
        <v>632</v>
      </c>
      <c r="D249" s="223" t="s">
        <v>138</v>
      </c>
      <c r="E249" s="224" t="s">
        <v>633</v>
      </c>
      <c r="F249" s="225" t="s">
        <v>634</v>
      </c>
      <c r="G249" s="226" t="s">
        <v>128</v>
      </c>
      <c r="H249" s="227">
        <v>1</v>
      </c>
      <c r="I249" s="228"/>
      <c r="J249" s="229">
        <f>ROUND(I249*H249,2)</f>
        <v>0</v>
      </c>
      <c r="K249" s="230"/>
      <c r="L249" s="231"/>
      <c r="M249" s="232" t="s">
        <v>19</v>
      </c>
      <c r="N249" s="233" t="s">
        <v>40</v>
      </c>
      <c r="O249" s="83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6" t="s">
        <v>142</v>
      </c>
      <c r="AT249" s="216" t="s">
        <v>138</v>
      </c>
      <c r="AU249" s="216" t="s">
        <v>79</v>
      </c>
      <c r="AY249" s="16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6" t="s">
        <v>77</v>
      </c>
      <c r="BK249" s="217">
        <f>ROUND(I249*H249,2)</f>
        <v>0</v>
      </c>
      <c r="BL249" s="16" t="s">
        <v>129</v>
      </c>
      <c r="BM249" s="216" t="s">
        <v>635</v>
      </c>
    </row>
    <row r="250" s="2" customFormat="1" ht="16.5" customHeight="1">
      <c r="A250" s="37"/>
      <c r="B250" s="38"/>
      <c r="C250" s="223" t="s">
        <v>636</v>
      </c>
      <c r="D250" s="223" t="s">
        <v>138</v>
      </c>
      <c r="E250" s="224" t="s">
        <v>637</v>
      </c>
      <c r="F250" s="225" t="s">
        <v>638</v>
      </c>
      <c r="G250" s="226" t="s">
        <v>346</v>
      </c>
      <c r="H250" s="227">
        <v>1</v>
      </c>
      <c r="I250" s="228"/>
      <c r="J250" s="229">
        <f>ROUND(I250*H250,2)</f>
        <v>0</v>
      </c>
      <c r="K250" s="230"/>
      <c r="L250" s="231"/>
      <c r="M250" s="232" t="s">
        <v>19</v>
      </c>
      <c r="N250" s="233" t="s">
        <v>40</v>
      </c>
      <c r="O250" s="83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6" t="s">
        <v>142</v>
      </c>
      <c r="AT250" s="216" t="s">
        <v>138</v>
      </c>
      <c r="AU250" s="216" t="s">
        <v>79</v>
      </c>
      <c r="AY250" s="16" t="s">
        <v>122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6" t="s">
        <v>77</v>
      </c>
      <c r="BK250" s="217">
        <f>ROUND(I250*H250,2)</f>
        <v>0</v>
      </c>
      <c r="BL250" s="16" t="s">
        <v>129</v>
      </c>
      <c r="BM250" s="216" t="s">
        <v>639</v>
      </c>
    </row>
    <row r="251" s="2" customFormat="1" ht="16.5" customHeight="1">
      <c r="A251" s="37"/>
      <c r="B251" s="38"/>
      <c r="C251" s="204" t="s">
        <v>640</v>
      </c>
      <c r="D251" s="204" t="s">
        <v>125</v>
      </c>
      <c r="E251" s="205" t="s">
        <v>641</v>
      </c>
      <c r="F251" s="206" t="s">
        <v>642</v>
      </c>
      <c r="G251" s="207" t="s">
        <v>128</v>
      </c>
      <c r="H251" s="208">
        <v>1</v>
      </c>
      <c r="I251" s="209"/>
      <c r="J251" s="210">
        <f>ROUND(I251*H251,2)</f>
        <v>0</v>
      </c>
      <c r="K251" s="211"/>
      <c r="L251" s="43"/>
      <c r="M251" s="212" t="s">
        <v>19</v>
      </c>
      <c r="N251" s="213" t="s">
        <v>40</v>
      </c>
      <c r="O251" s="83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6" t="s">
        <v>129</v>
      </c>
      <c r="AT251" s="216" t="s">
        <v>125</v>
      </c>
      <c r="AU251" s="216" t="s">
        <v>79</v>
      </c>
      <c r="AY251" s="16" t="s">
        <v>122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6" t="s">
        <v>77</v>
      </c>
      <c r="BK251" s="217">
        <f>ROUND(I251*H251,2)</f>
        <v>0</v>
      </c>
      <c r="BL251" s="16" t="s">
        <v>129</v>
      </c>
      <c r="BM251" s="216" t="s">
        <v>643</v>
      </c>
    </row>
    <row r="252" s="2" customFormat="1">
      <c r="A252" s="37"/>
      <c r="B252" s="38"/>
      <c r="C252" s="39"/>
      <c r="D252" s="218" t="s">
        <v>131</v>
      </c>
      <c r="E252" s="39"/>
      <c r="F252" s="219" t="s">
        <v>644</v>
      </c>
      <c r="G252" s="39"/>
      <c r="H252" s="39"/>
      <c r="I252" s="220"/>
      <c r="J252" s="39"/>
      <c r="K252" s="39"/>
      <c r="L252" s="43"/>
      <c r="M252" s="221"/>
      <c r="N252" s="222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131</v>
      </c>
      <c r="AU252" s="16" t="s">
        <v>79</v>
      </c>
    </row>
    <row r="253" s="2" customFormat="1" ht="16.5" customHeight="1">
      <c r="A253" s="37"/>
      <c r="B253" s="38"/>
      <c r="C253" s="223" t="s">
        <v>645</v>
      </c>
      <c r="D253" s="223" t="s">
        <v>138</v>
      </c>
      <c r="E253" s="224" t="s">
        <v>646</v>
      </c>
      <c r="F253" s="225" t="s">
        <v>647</v>
      </c>
      <c r="G253" s="226" t="s">
        <v>128</v>
      </c>
      <c r="H253" s="227">
        <v>1</v>
      </c>
      <c r="I253" s="228"/>
      <c r="J253" s="229">
        <f>ROUND(I253*H253,2)</f>
        <v>0</v>
      </c>
      <c r="K253" s="230"/>
      <c r="L253" s="231"/>
      <c r="M253" s="232" t="s">
        <v>19</v>
      </c>
      <c r="N253" s="233" t="s">
        <v>40</v>
      </c>
      <c r="O253" s="83"/>
      <c r="P253" s="214">
        <f>O253*H253</f>
        <v>0</v>
      </c>
      <c r="Q253" s="214">
        <v>0.013599999999999999</v>
      </c>
      <c r="R253" s="214">
        <f>Q253*H253</f>
        <v>0.013599999999999999</v>
      </c>
      <c r="S253" s="214">
        <v>0</v>
      </c>
      <c r="T253" s="21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6" t="s">
        <v>142</v>
      </c>
      <c r="AT253" s="216" t="s">
        <v>138</v>
      </c>
      <c r="AU253" s="216" t="s">
        <v>79</v>
      </c>
      <c r="AY253" s="16" t="s">
        <v>122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6" t="s">
        <v>77</v>
      </c>
      <c r="BK253" s="217">
        <f>ROUND(I253*H253,2)</f>
        <v>0</v>
      </c>
      <c r="BL253" s="16" t="s">
        <v>129</v>
      </c>
      <c r="BM253" s="216" t="s">
        <v>648</v>
      </c>
    </row>
    <row r="254" s="2" customFormat="1" ht="16.5" customHeight="1">
      <c r="A254" s="37"/>
      <c r="B254" s="38"/>
      <c r="C254" s="204" t="s">
        <v>649</v>
      </c>
      <c r="D254" s="204" t="s">
        <v>125</v>
      </c>
      <c r="E254" s="205" t="s">
        <v>650</v>
      </c>
      <c r="F254" s="206" t="s">
        <v>651</v>
      </c>
      <c r="G254" s="207" t="s">
        <v>128</v>
      </c>
      <c r="H254" s="208">
        <v>1</v>
      </c>
      <c r="I254" s="209"/>
      <c r="J254" s="210">
        <f>ROUND(I254*H254,2)</f>
        <v>0</v>
      </c>
      <c r="K254" s="211"/>
      <c r="L254" s="43"/>
      <c r="M254" s="212" t="s">
        <v>19</v>
      </c>
      <c r="N254" s="213" t="s">
        <v>40</v>
      </c>
      <c r="O254" s="83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6" t="s">
        <v>129</v>
      </c>
      <c r="AT254" s="216" t="s">
        <v>125</v>
      </c>
      <c r="AU254" s="216" t="s">
        <v>79</v>
      </c>
      <c r="AY254" s="16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6" t="s">
        <v>77</v>
      </c>
      <c r="BK254" s="217">
        <f>ROUND(I254*H254,2)</f>
        <v>0</v>
      </c>
      <c r="BL254" s="16" t="s">
        <v>129</v>
      </c>
      <c r="BM254" s="216" t="s">
        <v>652</v>
      </c>
    </row>
    <row r="255" s="2" customFormat="1">
      <c r="A255" s="37"/>
      <c r="B255" s="38"/>
      <c r="C255" s="39"/>
      <c r="D255" s="218" t="s">
        <v>131</v>
      </c>
      <c r="E255" s="39"/>
      <c r="F255" s="219" t="s">
        <v>653</v>
      </c>
      <c r="G255" s="39"/>
      <c r="H255" s="39"/>
      <c r="I255" s="220"/>
      <c r="J255" s="39"/>
      <c r="K255" s="39"/>
      <c r="L255" s="43"/>
      <c r="M255" s="221"/>
      <c r="N255" s="222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131</v>
      </c>
      <c r="AU255" s="16" t="s">
        <v>79</v>
      </c>
    </row>
    <row r="256" s="2" customFormat="1" ht="16.5" customHeight="1">
      <c r="A256" s="37"/>
      <c r="B256" s="38"/>
      <c r="C256" s="223" t="s">
        <v>654</v>
      </c>
      <c r="D256" s="223" t="s">
        <v>138</v>
      </c>
      <c r="E256" s="224" t="s">
        <v>655</v>
      </c>
      <c r="F256" s="225" t="s">
        <v>656</v>
      </c>
      <c r="G256" s="226" t="s">
        <v>128</v>
      </c>
      <c r="H256" s="227">
        <v>1</v>
      </c>
      <c r="I256" s="228"/>
      <c r="J256" s="229">
        <f>ROUND(I256*H256,2)</f>
        <v>0</v>
      </c>
      <c r="K256" s="230"/>
      <c r="L256" s="231"/>
      <c r="M256" s="232" t="s">
        <v>19</v>
      </c>
      <c r="N256" s="233" t="s">
        <v>40</v>
      </c>
      <c r="O256" s="83"/>
      <c r="P256" s="214">
        <f>O256*H256</f>
        <v>0</v>
      </c>
      <c r="Q256" s="214">
        <v>0.0025500000000000002</v>
      </c>
      <c r="R256" s="214">
        <f>Q256*H256</f>
        <v>0.0025500000000000002</v>
      </c>
      <c r="S256" s="214">
        <v>0</v>
      </c>
      <c r="T256" s="21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6" t="s">
        <v>142</v>
      </c>
      <c r="AT256" s="216" t="s">
        <v>138</v>
      </c>
      <c r="AU256" s="216" t="s">
        <v>79</v>
      </c>
      <c r="AY256" s="16" t="s">
        <v>122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6" t="s">
        <v>77</v>
      </c>
      <c r="BK256" s="217">
        <f>ROUND(I256*H256,2)</f>
        <v>0</v>
      </c>
      <c r="BL256" s="16" t="s">
        <v>129</v>
      </c>
      <c r="BM256" s="216" t="s">
        <v>657</v>
      </c>
    </row>
    <row r="257" s="2" customFormat="1" ht="16.5" customHeight="1">
      <c r="A257" s="37"/>
      <c r="B257" s="38"/>
      <c r="C257" s="204" t="s">
        <v>658</v>
      </c>
      <c r="D257" s="204" t="s">
        <v>125</v>
      </c>
      <c r="E257" s="205" t="s">
        <v>659</v>
      </c>
      <c r="F257" s="206" t="s">
        <v>660</v>
      </c>
      <c r="G257" s="207" t="s">
        <v>128</v>
      </c>
      <c r="H257" s="208">
        <v>1</v>
      </c>
      <c r="I257" s="209"/>
      <c r="J257" s="210">
        <f>ROUND(I257*H257,2)</f>
        <v>0</v>
      </c>
      <c r="K257" s="211"/>
      <c r="L257" s="43"/>
      <c r="M257" s="212" t="s">
        <v>19</v>
      </c>
      <c r="N257" s="213" t="s">
        <v>40</v>
      </c>
      <c r="O257" s="83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6" t="s">
        <v>129</v>
      </c>
      <c r="AT257" s="216" t="s">
        <v>125</v>
      </c>
      <c r="AU257" s="216" t="s">
        <v>79</v>
      </c>
      <c r="AY257" s="16" t="s">
        <v>122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6" t="s">
        <v>77</v>
      </c>
      <c r="BK257" s="217">
        <f>ROUND(I257*H257,2)</f>
        <v>0</v>
      </c>
      <c r="BL257" s="16" t="s">
        <v>129</v>
      </c>
      <c r="BM257" s="216" t="s">
        <v>661</v>
      </c>
    </row>
    <row r="258" s="2" customFormat="1">
      <c r="A258" s="37"/>
      <c r="B258" s="38"/>
      <c r="C258" s="39"/>
      <c r="D258" s="218" t="s">
        <v>131</v>
      </c>
      <c r="E258" s="39"/>
      <c r="F258" s="219" t="s">
        <v>662</v>
      </c>
      <c r="G258" s="39"/>
      <c r="H258" s="39"/>
      <c r="I258" s="220"/>
      <c r="J258" s="39"/>
      <c r="K258" s="39"/>
      <c r="L258" s="43"/>
      <c r="M258" s="221"/>
      <c r="N258" s="222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131</v>
      </c>
      <c r="AU258" s="16" t="s">
        <v>79</v>
      </c>
    </row>
    <row r="259" s="2" customFormat="1" ht="16.5" customHeight="1">
      <c r="A259" s="37"/>
      <c r="B259" s="38"/>
      <c r="C259" s="223" t="s">
        <v>663</v>
      </c>
      <c r="D259" s="223" t="s">
        <v>138</v>
      </c>
      <c r="E259" s="224" t="s">
        <v>664</v>
      </c>
      <c r="F259" s="225" t="s">
        <v>665</v>
      </c>
      <c r="G259" s="226" t="s">
        <v>128</v>
      </c>
      <c r="H259" s="227">
        <v>1</v>
      </c>
      <c r="I259" s="228"/>
      <c r="J259" s="229">
        <f>ROUND(I259*H259,2)</f>
        <v>0</v>
      </c>
      <c r="K259" s="230"/>
      <c r="L259" s="231"/>
      <c r="M259" s="232" t="s">
        <v>19</v>
      </c>
      <c r="N259" s="233" t="s">
        <v>40</v>
      </c>
      <c r="O259" s="83"/>
      <c r="P259" s="214">
        <f>O259*H259</f>
        <v>0</v>
      </c>
      <c r="Q259" s="214">
        <v>0.002</v>
      </c>
      <c r="R259" s="214">
        <f>Q259*H259</f>
        <v>0.002</v>
      </c>
      <c r="S259" s="214">
        <v>0</v>
      </c>
      <c r="T259" s="21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6" t="s">
        <v>142</v>
      </c>
      <c r="AT259" s="216" t="s">
        <v>138</v>
      </c>
      <c r="AU259" s="216" t="s">
        <v>79</v>
      </c>
      <c r="AY259" s="16" t="s">
        <v>122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6" t="s">
        <v>77</v>
      </c>
      <c r="BK259" s="217">
        <f>ROUND(I259*H259,2)</f>
        <v>0</v>
      </c>
      <c r="BL259" s="16" t="s">
        <v>129</v>
      </c>
      <c r="BM259" s="216" t="s">
        <v>666</v>
      </c>
    </row>
    <row r="260" s="2" customFormat="1" ht="16.5" customHeight="1">
      <c r="A260" s="37"/>
      <c r="B260" s="38"/>
      <c r="C260" s="204" t="s">
        <v>667</v>
      </c>
      <c r="D260" s="204" t="s">
        <v>125</v>
      </c>
      <c r="E260" s="205" t="s">
        <v>668</v>
      </c>
      <c r="F260" s="206" t="s">
        <v>669</v>
      </c>
      <c r="G260" s="207" t="s">
        <v>128</v>
      </c>
      <c r="H260" s="208">
        <v>1</v>
      </c>
      <c r="I260" s="209"/>
      <c r="J260" s="210">
        <f>ROUND(I260*H260,2)</f>
        <v>0</v>
      </c>
      <c r="K260" s="211"/>
      <c r="L260" s="43"/>
      <c r="M260" s="212" t="s">
        <v>19</v>
      </c>
      <c r="N260" s="213" t="s">
        <v>40</v>
      </c>
      <c r="O260" s="83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6" t="s">
        <v>129</v>
      </c>
      <c r="AT260" s="216" t="s">
        <v>125</v>
      </c>
      <c r="AU260" s="216" t="s">
        <v>79</v>
      </c>
      <c r="AY260" s="16" t="s">
        <v>122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6" t="s">
        <v>77</v>
      </c>
      <c r="BK260" s="217">
        <f>ROUND(I260*H260,2)</f>
        <v>0</v>
      </c>
      <c r="BL260" s="16" t="s">
        <v>129</v>
      </c>
      <c r="BM260" s="216" t="s">
        <v>670</v>
      </c>
    </row>
    <row r="261" s="2" customFormat="1">
      <c r="A261" s="37"/>
      <c r="B261" s="38"/>
      <c r="C261" s="39"/>
      <c r="D261" s="218" t="s">
        <v>131</v>
      </c>
      <c r="E261" s="39"/>
      <c r="F261" s="219" t="s">
        <v>671</v>
      </c>
      <c r="G261" s="39"/>
      <c r="H261" s="39"/>
      <c r="I261" s="220"/>
      <c r="J261" s="39"/>
      <c r="K261" s="39"/>
      <c r="L261" s="43"/>
      <c r="M261" s="221"/>
      <c r="N261" s="222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131</v>
      </c>
      <c r="AU261" s="16" t="s">
        <v>79</v>
      </c>
    </row>
    <row r="262" s="2" customFormat="1" ht="16.5" customHeight="1">
      <c r="A262" s="37"/>
      <c r="B262" s="38"/>
      <c r="C262" s="223" t="s">
        <v>672</v>
      </c>
      <c r="D262" s="223" t="s">
        <v>138</v>
      </c>
      <c r="E262" s="224" t="s">
        <v>673</v>
      </c>
      <c r="F262" s="225" t="s">
        <v>674</v>
      </c>
      <c r="G262" s="226" t="s">
        <v>128</v>
      </c>
      <c r="H262" s="227">
        <v>1</v>
      </c>
      <c r="I262" s="228"/>
      <c r="J262" s="229">
        <f>ROUND(I262*H262,2)</f>
        <v>0</v>
      </c>
      <c r="K262" s="230"/>
      <c r="L262" s="231"/>
      <c r="M262" s="232" t="s">
        <v>19</v>
      </c>
      <c r="N262" s="233" t="s">
        <v>40</v>
      </c>
      <c r="O262" s="83"/>
      <c r="P262" s="214">
        <f>O262*H262</f>
        <v>0</v>
      </c>
      <c r="Q262" s="214">
        <v>0.002</v>
      </c>
      <c r="R262" s="214">
        <f>Q262*H262</f>
        <v>0.002</v>
      </c>
      <c r="S262" s="214">
        <v>0</v>
      </c>
      <c r="T262" s="21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6" t="s">
        <v>142</v>
      </c>
      <c r="AT262" s="216" t="s">
        <v>138</v>
      </c>
      <c r="AU262" s="216" t="s">
        <v>79</v>
      </c>
      <c r="AY262" s="16" t="s">
        <v>122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6" t="s">
        <v>77</v>
      </c>
      <c r="BK262" s="217">
        <f>ROUND(I262*H262,2)</f>
        <v>0</v>
      </c>
      <c r="BL262" s="16" t="s">
        <v>129</v>
      </c>
      <c r="BM262" s="216" t="s">
        <v>675</v>
      </c>
    </row>
    <row r="263" s="2" customFormat="1" ht="21.75" customHeight="1">
      <c r="A263" s="37"/>
      <c r="B263" s="38"/>
      <c r="C263" s="204" t="s">
        <v>676</v>
      </c>
      <c r="D263" s="204" t="s">
        <v>125</v>
      </c>
      <c r="E263" s="205" t="s">
        <v>677</v>
      </c>
      <c r="F263" s="206" t="s">
        <v>678</v>
      </c>
      <c r="G263" s="207" t="s">
        <v>128</v>
      </c>
      <c r="H263" s="208">
        <v>1</v>
      </c>
      <c r="I263" s="209"/>
      <c r="J263" s="210">
        <f>ROUND(I263*H263,2)</f>
        <v>0</v>
      </c>
      <c r="K263" s="211"/>
      <c r="L263" s="43"/>
      <c r="M263" s="212" t="s">
        <v>19</v>
      </c>
      <c r="N263" s="213" t="s">
        <v>40</v>
      </c>
      <c r="O263" s="83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6" t="s">
        <v>129</v>
      </c>
      <c r="AT263" s="216" t="s">
        <v>125</v>
      </c>
      <c r="AU263" s="216" t="s">
        <v>79</v>
      </c>
      <c r="AY263" s="16" t="s">
        <v>122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6" t="s">
        <v>77</v>
      </c>
      <c r="BK263" s="217">
        <f>ROUND(I263*H263,2)</f>
        <v>0</v>
      </c>
      <c r="BL263" s="16" t="s">
        <v>129</v>
      </c>
      <c r="BM263" s="216" t="s">
        <v>679</v>
      </c>
    </row>
    <row r="264" s="2" customFormat="1">
      <c r="A264" s="37"/>
      <c r="B264" s="38"/>
      <c r="C264" s="39"/>
      <c r="D264" s="218" t="s">
        <v>131</v>
      </c>
      <c r="E264" s="39"/>
      <c r="F264" s="219" t="s">
        <v>680</v>
      </c>
      <c r="G264" s="39"/>
      <c r="H264" s="39"/>
      <c r="I264" s="220"/>
      <c r="J264" s="39"/>
      <c r="K264" s="39"/>
      <c r="L264" s="43"/>
      <c r="M264" s="221"/>
      <c r="N264" s="222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79</v>
      </c>
    </row>
    <row r="265" s="2" customFormat="1" ht="16.5" customHeight="1">
      <c r="A265" s="37"/>
      <c r="B265" s="38"/>
      <c r="C265" s="223" t="s">
        <v>681</v>
      </c>
      <c r="D265" s="223" t="s">
        <v>138</v>
      </c>
      <c r="E265" s="224" t="s">
        <v>682</v>
      </c>
      <c r="F265" s="225" t="s">
        <v>683</v>
      </c>
      <c r="G265" s="226" t="s">
        <v>128</v>
      </c>
      <c r="H265" s="227">
        <v>1</v>
      </c>
      <c r="I265" s="228"/>
      <c r="J265" s="229">
        <f>ROUND(I265*H265,2)</f>
        <v>0</v>
      </c>
      <c r="K265" s="230"/>
      <c r="L265" s="231"/>
      <c r="M265" s="232" t="s">
        <v>19</v>
      </c>
      <c r="N265" s="233" t="s">
        <v>40</v>
      </c>
      <c r="O265" s="83"/>
      <c r="P265" s="214">
        <f>O265*H265</f>
        <v>0</v>
      </c>
      <c r="Q265" s="214">
        <v>0.00010000000000000001</v>
      </c>
      <c r="R265" s="214">
        <f>Q265*H265</f>
        <v>0.00010000000000000001</v>
      </c>
      <c r="S265" s="214">
        <v>0</v>
      </c>
      <c r="T265" s="21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6" t="s">
        <v>142</v>
      </c>
      <c r="AT265" s="216" t="s">
        <v>138</v>
      </c>
      <c r="AU265" s="216" t="s">
        <v>79</v>
      </c>
      <c r="AY265" s="16" t="s">
        <v>122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6" t="s">
        <v>77</v>
      </c>
      <c r="BK265" s="217">
        <f>ROUND(I265*H265,2)</f>
        <v>0</v>
      </c>
      <c r="BL265" s="16" t="s">
        <v>129</v>
      </c>
      <c r="BM265" s="216" t="s">
        <v>684</v>
      </c>
    </row>
    <row r="266" s="2" customFormat="1" ht="16.5" customHeight="1">
      <c r="A266" s="37"/>
      <c r="B266" s="38"/>
      <c r="C266" s="204" t="s">
        <v>685</v>
      </c>
      <c r="D266" s="204" t="s">
        <v>125</v>
      </c>
      <c r="E266" s="205" t="s">
        <v>686</v>
      </c>
      <c r="F266" s="206" t="s">
        <v>687</v>
      </c>
      <c r="G266" s="207" t="s">
        <v>128</v>
      </c>
      <c r="H266" s="208">
        <v>1</v>
      </c>
      <c r="I266" s="209"/>
      <c r="J266" s="210">
        <f>ROUND(I266*H266,2)</f>
        <v>0</v>
      </c>
      <c r="K266" s="211"/>
      <c r="L266" s="43"/>
      <c r="M266" s="212" t="s">
        <v>19</v>
      </c>
      <c r="N266" s="213" t="s">
        <v>40</v>
      </c>
      <c r="O266" s="83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6" t="s">
        <v>129</v>
      </c>
      <c r="AT266" s="216" t="s">
        <v>125</v>
      </c>
      <c r="AU266" s="216" t="s">
        <v>79</v>
      </c>
      <c r="AY266" s="16" t="s">
        <v>122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6" t="s">
        <v>77</v>
      </c>
      <c r="BK266" s="217">
        <f>ROUND(I266*H266,2)</f>
        <v>0</v>
      </c>
      <c r="BL266" s="16" t="s">
        <v>129</v>
      </c>
      <c r="BM266" s="216" t="s">
        <v>688</v>
      </c>
    </row>
    <row r="267" s="2" customFormat="1">
      <c r="A267" s="37"/>
      <c r="B267" s="38"/>
      <c r="C267" s="39"/>
      <c r="D267" s="218" t="s">
        <v>131</v>
      </c>
      <c r="E267" s="39"/>
      <c r="F267" s="219" t="s">
        <v>689</v>
      </c>
      <c r="G267" s="39"/>
      <c r="H267" s="39"/>
      <c r="I267" s="220"/>
      <c r="J267" s="39"/>
      <c r="K267" s="39"/>
      <c r="L267" s="43"/>
      <c r="M267" s="221"/>
      <c r="N267" s="222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131</v>
      </c>
      <c r="AU267" s="16" t="s">
        <v>79</v>
      </c>
    </row>
    <row r="268" s="2" customFormat="1" ht="16.5" customHeight="1">
      <c r="A268" s="37"/>
      <c r="B268" s="38"/>
      <c r="C268" s="223" t="s">
        <v>690</v>
      </c>
      <c r="D268" s="223" t="s">
        <v>138</v>
      </c>
      <c r="E268" s="224" t="s">
        <v>691</v>
      </c>
      <c r="F268" s="225" t="s">
        <v>692</v>
      </c>
      <c r="G268" s="226" t="s">
        <v>128</v>
      </c>
      <c r="H268" s="227">
        <v>1</v>
      </c>
      <c r="I268" s="228"/>
      <c r="J268" s="229">
        <f>ROUND(I268*H268,2)</f>
        <v>0</v>
      </c>
      <c r="K268" s="230"/>
      <c r="L268" s="231"/>
      <c r="M268" s="232" t="s">
        <v>19</v>
      </c>
      <c r="N268" s="233" t="s">
        <v>40</v>
      </c>
      <c r="O268" s="83"/>
      <c r="P268" s="214">
        <f>O268*H268</f>
        <v>0</v>
      </c>
      <c r="Q268" s="214">
        <v>0.00010000000000000001</v>
      </c>
      <c r="R268" s="214">
        <f>Q268*H268</f>
        <v>0.00010000000000000001</v>
      </c>
      <c r="S268" s="214">
        <v>0</v>
      </c>
      <c r="T268" s="21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6" t="s">
        <v>142</v>
      </c>
      <c r="AT268" s="216" t="s">
        <v>138</v>
      </c>
      <c r="AU268" s="216" t="s">
        <v>79</v>
      </c>
      <c r="AY268" s="16" t="s">
        <v>122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6" t="s">
        <v>77</v>
      </c>
      <c r="BK268" s="217">
        <f>ROUND(I268*H268,2)</f>
        <v>0</v>
      </c>
      <c r="BL268" s="16" t="s">
        <v>129</v>
      </c>
      <c r="BM268" s="216" t="s">
        <v>693</v>
      </c>
    </row>
    <row r="269" s="2" customFormat="1" ht="16.5" customHeight="1">
      <c r="A269" s="37"/>
      <c r="B269" s="38"/>
      <c r="C269" s="204" t="s">
        <v>694</v>
      </c>
      <c r="D269" s="204" t="s">
        <v>125</v>
      </c>
      <c r="E269" s="205" t="s">
        <v>695</v>
      </c>
      <c r="F269" s="206" t="s">
        <v>696</v>
      </c>
      <c r="G269" s="207" t="s">
        <v>128</v>
      </c>
      <c r="H269" s="208">
        <v>1</v>
      </c>
      <c r="I269" s="209"/>
      <c r="J269" s="210">
        <f>ROUND(I269*H269,2)</f>
        <v>0</v>
      </c>
      <c r="K269" s="211"/>
      <c r="L269" s="43"/>
      <c r="M269" s="212" t="s">
        <v>19</v>
      </c>
      <c r="N269" s="213" t="s">
        <v>40</v>
      </c>
      <c r="O269" s="83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6" t="s">
        <v>129</v>
      </c>
      <c r="AT269" s="216" t="s">
        <v>125</v>
      </c>
      <c r="AU269" s="216" t="s">
        <v>79</v>
      </c>
      <c r="AY269" s="16" t="s">
        <v>122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6" t="s">
        <v>77</v>
      </c>
      <c r="BK269" s="217">
        <f>ROUND(I269*H269,2)</f>
        <v>0</v>
      </c>
      <c r="BL269" s="16" t="s">
        <v>129</v>
      </c>
      <c r="BM269" s="216" t="s">
        <v>697</v>
      </c>
    </row>
    <row r="270" s="2" customFormat="1">
      <c r="A270" s="37"/>
      <c r="B270" s="38"/>
      <c r="C270" s="39"/>
      <c r="D270" s="218" t="s">
        <v>131</v>
      </c>
      <c r="E270" s="39"/>
      <c r="F270" s="219" t="s">
        <v>698</v>
      </c>
      <c r="G270" s="39"/>
      <c r="H270" s="39"/>
      <c r="I270" s="220"/>
      <c r="J270" s="39"/>
      <c r="K270" s="39"/>
      <c r="L270" s="43"/>
      <c r="M270" s="221"/>
      <c r="N270" s="222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131</v>
      </c>
      <c r="AU270" s="16" t="s">
        <v>79</v>
      </c>
    </row>
    <row r="271" s="2" customFormat="1" ht="16.5" customHeight="1">
      <c r="A271" s="37"/>
      <c r="B271" s="38"/>
      <c r="C271" s="204" t="s">
        <v>699</v>
      </c>
      <c r="D271" s="204" t="s">
        <v>125</v>
      </c>
      <c r="E271" s="205" t="s">
        <v>700</v>
      </c>
      <c r="F271" s="206" t="s">
        <v>701</v>
      </c>
      <c r="G271" s="207" t="s">
        <v>128</v>
      </c>
      <c r="H271" s="208">
        <v>5</v>
      </c>
      <c r="I271" s="209"/>
      <c r="J271" s="210">
        <f>ROUND(I271*H271,2)</f>
        <v>0</v>
      </c>
      <c r="K271" s="211"/>
      <c r="L271" s="43"/>
      <c r="M271" s="212" t="s">
        <v>19</v>
      </c>
      <c r="N271" s="213" t="s">
        <v>40</v>
      </c>
      <c r="O271" s="8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6" t="s">
        <v>129</v>
      </c>
      <c r="AT271" s="216" t="s">
        <v>125</v>
      </c>
      <c r="AU271" s="216" t="s">
        <v>79</v>
      </c>
      <c r="AY271" s="16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6" t="s">
        <v>77</v>
      </c>
      <c r="BK271" s="217">
        <f>ROUND(I271*H271,2)</f>
        <v>0</v>
      </c>
      <c r="BL271" s="16" t="s">
        <v>129</v>
      </c>
      <c r="BM271" s="216" t="s">
        <v>702</v>
      </c>
    </row>
    <row r="272" s="2" customFormat="1">
      <c r="A272" s="37"/>
      <c r="B272" s="38"/>
      <c r="C272" s="39"/>
      <c r="D272" s="218" t="s">
        <v>131</v>
      </c>
      <c r="E272" s="39"/>
      <c r="F272" s="219" t="s">
        <v>703</v>
      </c>
      <c r="G272" s="39"/>
      <c r="H272" s="39"/>
      <c r="I272" s="220"/>
      <c r="J272" s="39"/>
      <c r="K272" s="39"/>
      <c r="L272" s="43"/>
      <c r="M272" s="221"/>
      <c r="N272" s="222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79</v>
      </c>
    </row>
    <row r="273" s="2" customFormat="1" ht="24.15" customHeight="1">
      <c r="A273" s="37"/>
      <c r="B273" s="38"/>
      <c r="C273" s="204" t="s">
        <v>704</v>
      </c>
      <c r="D273" s="204" t="s">
        <v>125</v>
      </c>
      <c r="E273" s="205" t="s">
        <v>349</v>
      </c>
      <c r="F273" s="206" t="s">
        <v>350</v>
      </c>
      <c r="G273" s="207" t="s">
        <v>351</v>
      </c>
      <c r="H273" s="208">
        <v>0.90800000000000003</v>
      </c>
      <c r="I273" s="209"/>
      <c r="J273" s="210">
        <f>ROUND(I273*H273,2)</f>
        <v>0</v>
      </c>
      <c r="K273" s="211"/>
      <c r="L273" s="43"/>
      <c r="M273" s="212" t="s">
        <v>19</v>
      </c>
      <c r="N273" s="213" t="s">
        <v>40</v>
      </c>
      <c r="O273" s="83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6" t="s">
        <v>144</v>
      </c>
      <c r="AT273" s="216" t="s">
        <v>125</v>
      </c>
      <c r="AU273" s="216" t="s">
        <v>79</v>
      </c>
      <c r="AY273" s="16" t="s">
        <v>122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6" t="s">
        <v>77</v>
      </c>
      <c r="BK273" s="217">
        <f>ROUND(I273*H273,2)</f>
        <v>0</v>
      </c>
      <c r="BL273" s="16" t="s">
        <v>144</v>
      </c>
      <c r="BM273" s="216" t="s">
        <v>1181</v>
      </c>
    </row>
    <row r="274" s="2" customFormat="1">
      <c r="A274" s="37"/>
      <c r="B274" s="38"/>
      <c r="C274" s="39"/>
      <c r="D274" s="218" t="s">
        <v>131</v>
      </c>
      <c r="E274" s="39"/>
      <c r="F274" s="219" t="s">
        <v>353</v>
      </c>
      <c r="G274" s="39"/>
      <c r="H274" s="39"/>
      <c r="I274" s="220"/>
      <c r="J274" s="39"/>
      <c r="K274" s="39"/>
      <c r="L274" s="43"/>
      <c r="M274" s="221"/>
      <c r="N274" s="222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79</v>
      </c>
    </row>
    <row r="275" s="12" customFormat="1" ht="22.8" customHeight="1">
      <c r="A275" s="12"/>
      <c r="B275" s="188"/>
      <c r="C275" s="189"/>
      <c r="D275" s="190" t="s">
        <v>68</v>
      </c>
      <c r="E275" s="202" t="s">
        <v>706</v>
      </c>
      <c r="F275" s="202" t="s">
        <v>707</v>
      </c>
      <c r="G275" s="189"/>
      <c r="H275" s="189"/>
      <c r="I275" s="192"/>
      <c r="J275" s="203">
        <f>BK275</f>
        <v>0</v>
      </c>
      <c r="K275" s="189"/>
      <c r="L275" s="194"/>
      <c r="M275" s="195"/>
      <c r="N275" s="196"/>
      <c r="O275" s="196"/>
      <c r="P275" s="197">
        <f>SUM(P276:P296)</f>
        <v>0</v>
      </c>
      <c r="Q275" s="196"/>
      <c r="R275" s="197">
        <f>SUM(R276:R296)</f>
        <v>0.19108500000000003</v>
      </c>
      <c r="S275" s="196"/>
      <c r="T275" s="198">
        <f>SUM(T276:T296)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9" t="s">
        <v>144</v>
      </c>
      <c r="AT275" s="200" t="s">
        <v>68</v>
      </c>
      <c r="AU275" s="200" t="s">
        <v>77</v>
      </c>
      <c r="AY275" s="199" t="s">
        <v>122</v>
      </c>
      <c r="BK275" s="201">
        <f>SUM(BK276:BK296)</f>
        <v>0</v>
      </c>
    </row>
    <row r="276" s="2" customFormat="1" ht="24.15" customHeight="1">
      <c r="A276" s="37"/>
      <c r="B276" s="38"/>
      <c r="C276" s="204" t="s">
        <v>708</v>
      </c>
      <c r="D276" s="204" t="s">
        <v>125</v>
      </c>
      <c r="E276" s="205" t="s">
        <v>709</v>
      </c>
      <c r="F276" s="206" t="s">
        <v>710</v>
      </c>
      <c r="G276" s="207" t="s">
        <v>185</v>
      </c>
      <c r="H276" s="208">
        <v>750</v>
      </c>
      <c r="I276" s="209"/>
      <c r="J276" s="210">
        <f>ROUND(I276*H276,2)</f>
        <v>0</v>
      </c>
      <c r="K276" s="211"/>
      <c r="L276" s="43"/>
      <c r="M276" s="212" t="s">
        <v>19</v>
      </c>
      <c r="N276" s="213" t="s">
        <v>40</v>
      </c>
      <c r="O276" s="83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6" t="s">
        <v>129</v>
      </c>
      <c r="AT276" s="216" t="s">
        <v>125</v>
      </c>
      <c r="AU276" s="216" t="s">
        <v>79</v>
      </c>
      <c r="AY276" s="16" t="s">
        <v>122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6" t="s">
        <v>77</v>
      </c>
      <c r="BK276" s="217">
        <f>ROUND(I276*H276,2)</f>
        <v>0</v>
      </c>
      <c r="BL276" s="16" t="s">
        <v>129</v>
      </c>
      <c r="BM276" s="216" t="s">
        <v>711</v>
      </c>
    </row>
    <row r="277" s="2" customFormat="1">
      <c r="A277" s="37"/>
      <c r="B277" s="38"/>
      <c r="C277" s="39"/>
      <c r="D277" s="218" t="s">
        <v>131</v>
      </c>
      <c r="E277" s="39"/>
      <c r="F277" s="219" t="s">
        <v>712</v>
      </c>
      <c r="G277" s="39"/>
      <c r="H277" s="39"/>
      <c r="I277" s="220"/>
      <c r="J277" s="39"/>
      <c r="K277" s="39"/>
      <c r="L277" s="43"/>
      <c r="M277" s="221"/>
      <c r="N277" s="222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79</v>
      </c>
    </row>
    <row r="278" s="2" customFormat="1" ht="16.5" customHeight="1">
      <c r="A278" s="37"/>
      <c r="B278" s="38"/>
      <c r="C278" s="223" t="s">
        <v>713</v>
      </c>
      <c r="D278" s="223" t="s">
        <v>138</v>
      </c>
      <c r="E278" s="224" t="s">
        <v>714</v>
      </c>
      <c r="F278" s="225" t="s">
        <v>715</v>
      </c>
      <c r="G278" s="226" t="s">
        <v>185</v>
      </c>
      <c r="H278" s="227">
        <v>750</v>
      </c>
      <c r="I278" s="228"/>
      <c r="J278" s="229">
        <f>ROUND(I278*H278,2)</f>
        <v>0</v>
      </c>
      <c r="K278" s="230"/>
      <c r="L278" s="231"/>
      <c r="M278" s="232" t="s">
        <v>19</v>
      </c>
      <c r="N278" s="233" t="s">
        <v>40</v>
      </c>
      <c r="O278" s="83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6" t="s">
        <v>142</v>
      </c>
      <c r="AT278" s="216" t="s">
        <v>138</v>
      </c>
      <c r="AU278" s="216" t="s">
        <v>79</v>
      </c>
      <c r="AY278" s="16" t="s">
        <v>122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6" t="s">
        <v>77</v>
      </c>
      <c r="BK278" s="217">
        <f>ROUND(I278*H278,2)</f>
        <v>0</v>
      </c>
      <c r="BL278" s="16" t="s">
        <v>129</v>
      </c>
      <c r="BM278" s="216" t="s">
        <v>716</v>
      </c>
    </row>
    <row r="279" s="2" customFormat="1" ht="24.15" customHeight="1">
      <c r="A279" s="37"/>
      <c r="B279" s="38"/>
      <c r="C279" s="204" t="s">
        <v>717</v>
      </c>
      <c r="D279" s="204" t="s">
        <v>125</v>
      </c>
      <c r="E279" s="205" t="s">
        <v>718</v>
      </c>
      <c r="F279" s="206" t="s">
        <v>719</v>
      </c>
      <c r="G279" s="207" t="s">
        <v>185</v>
      </c>
      <c r="H279" s="208">
        <v>750</v>
      </c>
      <c r="I279" s="209"/>
      <c r="J279" s="210">
        <f>ROUND(I279*H279,2)</f>
        <v>0</v>
      </c>
      <c r="K279" s="211"/>
      <c r="L279" s="43"/>
      <c r="M279" s="212" t="s">
        <v>19</v>
      </c>
      <c r="N279" s="213" t="s">
        <v>40</v>
      </c>
      <c r="O279" s="83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6" t="s">
        <v>129</v>
      </c>
      <c r="AT279" s="216" t="s">
        <v>125</v>
      </c>
      <c r="AU279" s="216" t="s">
        <v>79</v>
      </c>
      <c r="AY279" s="16" t="s">
        <v>122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6" t="s">
        <v>77</v>
      </c>
      <c r="BK279" s="217">
        <f>ROUND(I279*H279,2)</f>
        <v>0</v>
      </c>
      <c r="BL279" s="16" t="s">
        <v>129</v>
      </c>
      <c r="BM279" s="216" t="s">
        <v>720</v>
      </c>
    </row>
    <row r="280" s="2" customFormat="1">
      <c r="A280" s="37"/>
      <c r="B280" s="38"/>
      <c r="C280" s="39"/>
      <c r="D280" s="218" t="s">
        <v>131</v>
      </c>
      <c r="E280" s="39"/>
      <c r="F280" s="219" t="s">
        <v>721</v>
      </c>
      <c r="G280" s="39"/>
      <c r="H280" s="39"/>
      <c r="I280" s="220"/>
      <c r="J280" s="39"/>
      <c r="K280" s="39"/>
      <c r="L280" s="43"/>
      <c r="M280" s="221"/>
      <c r="N280" s="222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131</v>
      </c>
      <c r="AU280" s="16" t="s">
        <v>79</v>
      </c>
    </row>
    <row r="281" s="2" customFormat="1" ht="16.5" customHeight="1">
      <c r="A281" s="37"/>
      <c r="B281" s="38"/>
      <c r="C281" s="223" t="s">
        <v>722</v>
      </c>
      <c r="D281" s="223" t="s">
        <v>138</v>
      </c>
      <c r="E281" s="224" t="s">
        <v>510</v>
      </c>
      <c r="F281" s="225" t="s">
        <v>511</v>
      </c>
      <c r="G281" s="226" t="s">
        <v>185</v>
      </c>
      <c r="H281" s="227">
        <v>862.5</v>
      </c>
      <c r="I281" s="228"/>
      <c r="J281" s="229">
        <f>ROUND(I281*H281,2)</f>
        <v>0</v>
      </c>
      <c r="K281" s="230"/>
      <c r="L281" s="231"/>
      <c r="M281" s="232" t="s">
        <v>19</v>
      </c>
      <c r="N281" s="233" t="s">
        <v>40</v>
      </c>
      <c r="O281" s="83"/>
      <c r="P281" s="214">
        <f>O281*H281</f>
        <v>0</v>
      </c>
      <c r="Q281" s="214">
        <v>0.00017000000000000001</v>
      </c>
      <c r="R281" s="214">
        <f>Q281*H281</f>
        <v>0.14662500000000001</v>
      </c>
      <c r="S281" s="214">
        <v>0</v>
      </c>
      <c r="T281" s="21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6" t="s">
        <v>142</v>
      </c>
      <c r="AT281" s="216" t="s">
        <v>138</v>
      </c>
      <c r="AU281" s="216" t="s">
        <v>79</v>
      </c>
      <c r="AY281" s="16" t="s">
        <v>122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6" t="s">
        <v>77</v>
      </c>
      <c r="BK281" s="217">
        <f>ROUND(I281*H281,2)</f>
        <v>0</v>
      </c>
      <c r="BL281" s="16" t="s">
        <v>129</v>
      </c>
      <c r="BM281" s="216" t="s">
        <v>723</v>
      </c>
    </row>
    <row r="282" s="2" customFormat="1">
      <c r="A282" s="37"/>
      <c r="B282" s="38"/>
      <c r="C282" s="39"/>
      <c r="D282" s="234" t="s">
        <v>192</v>
      </c>
      <c r="E282" s="39"/>
      <c r="F282" s="235" t="s">
        <v>513</v>
      </c>
      <c r="G282" s="39"/>
      <c r="H282" s="39"/>
      <c r="I282" s="220"/>
      <c r="J282" s="39"/>
      <c r="K282" s="39"/>
      <c r="L282" s="43"/>
      <c r="M282" s="221"/>
      <c r="N282" s="222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192</v>
      </c>
      <c r="AU282" s="16" t="s">
        <v>79</v>
      </c>
    </row>
    <row r="283" s="13" customFormat="1">
      <c r="A283" s="13"/>
      <c r="B283" s="241"/>
      <c r="C283" s="242"/>
      <c r="D283" s="234" t="s">
        <v>338</v>
      </c>
      <c r="E283" s="242"/>
      <c r="F283" s="243" t="s">
        <v>724</v>
      </c>
      <c r="G283" s="242"/>
      <c r="H283" s="244">
        <v>862.5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338</v>
      </c>
      <c r="AU283" s="250" t="s">
        <v>79</v>
      </c>
      <c r="AV283" s="13" t="s">
        <v>79</v>
      </c>
      <c r="AW283" s="13" t="s">
        <v>4</v>
      </c>
      <c r="AX283" s="13" t="s">
        <v>77</v>
      </c>
      <c r="AY283" s="250" t="s">
        <v>122</v>
      </c>
    </row>
    <row r="284" s="2" customFormat="1" ht="16.5" customHeight="1">
      <c r="A284" s="37"/>
      <c r="B284" s="38"/>
      <c r="C284" s="204" t="s">
        <v>725</v>
      </c>
      <c r="D284" s="204" t="s">
        <v>125</v>
      </c>
      <c r="E284" s="205" t="s">
        <v>726</v>
      </c>
      <c r="F284" s="206" t="s">
        <v>727</v>
      </c>
      <c r="G284" s="207" t="s">
        <v>185</v>
      </c>
      <c r="H284" s="208">
        <v>126</v>
      </c>
      <c r="I284" s="209"/>
      <c r="J284" s="210">
        <f>ROUND(I284*H284,2)</f>
        <v>0</v>
      </c>
      <c r="K284" s="211"/>
      <c r="L284" s="43"/>
      <c r="M284" s="212" t="s">
        <v>19</v>
      </c>
      <c r="N284" s="213" t="s">
        <v>40</v>
      </c>
      <c r="O284" s="83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6" t="s">
        <v>129</v>
      </c>
      <c r="AT284" s="216" t="s">
        <v>125</v>
      </c>
      <c r="AU284" s="216" t="s">
        <v>79</v>
      </c>
      <c r="AY284" s="16" t="s">
        <v>122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6" t="s">
        <v>77</v>
      </c>
      <c r="BK284" s="217">
        <f>ROUND(I284*H284,2)</f>
        <v>0</v>
      </c>
      <c r="BL284" s="16" t="s">
        <v>129</v>
      </c>
      <c r="BM284" s="216" t="s">
        <v>728</v>
      </c>
    </row>
    <row r="285" s="2" customFormat="1">
      <c r="A285" s="37"/>
      <c r="B285" s="38"/>
      <c r="C285" s="39"/>
      <c r="D285" s="218" t="s">
        <v>131</v>
      </c>
      <c r="E285" s="39"/>
      <c r="F285" s="219" t="s">
        <v>729</v>
      </c>
      <c r="G285" s="39"/>
      <c r="H285" s="39"/>
      <c r="I285" s="220"/>
      <c r="J285" s="39"/>
      <c r="K285" s="39"/>
      <c r="L285" s="43"/>
      <c r="M285" s="221"/>
      <c r="N285" s="222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131</v>
      </c>
      <c r="AU285" s="16" t="s">
        <v>79</v>
      </c>
    </row>
    <row r="286" s="13" customFormat="1">
      <c r="A286" s="13"/>
      <c r="B286" s="241"/>
      <c r="C286" s="242"/>
      <c r="D286" s="234" t="s">
        <v>338</v>
      </c>
      <c r="E286" s="242"/>
      <c r="F286" s="243" t="s">
        <v>730</v>
      </c>
      <c r="G286" s="242"/>
      <c r="H286" s="244">
        <v>126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338</v>
      </c>
      <c r="AU286" s="250" t="s">
        <v>79</v>
      </c>
      <c r="AV286" s="13" t="s">
        <v>79</v>
      </c>
      <c r="AW286" s="13" t="s">
        <v>4</v>
      </c>
      <c r="AX286" s="13" t="s">
        <v>77</v>
      </c>
      <c r="AY286" s="250" t="s">
        <v>122</v>
      </c>
    </row>
    <row r="287" s="2" customFormat="1" ht="16.5" customHeight="1">
      <c r="A287" s="37"/>
      <c r="B287" s="38"/>
      <c r="C287" s="223" t="s">
        <v>731</v>
      </c>
      <c r="D287" s="223" t="s">
        <v>138</v>
      </c>
      <c r="E287" s="224" t="s">
        <v>732</v>
      </c>
      <c r="F287" s="225" t="s">
        <v>733</v>
      </c>
      <c r="G287" s="226" t="s">
        <v>629</v>
      </c>
      <c r="H287" s="227">
        <v>18</v>
      </c>
      <c r="I287" s="228"/>
      <c r="J287" s="229">
        <f>ROUND(I287*H287,2)</f>
        <v>0</v>
      </c>
      <c r="K287" s="230"/>
      <c r="L287" s="231"/>
      <c r="M287" s="232" t="s">
        <v>19</v>
      </c>
      <c r="N287" s="233" t="s">
        <v>40</v>
      </c>
      <c r="O287" s="83"/>
      <c r="P287" s="214">
        <f>O287*H287</f>
        <v>0</v>
      </c>
      <c r="Q287" s="214">
        <v>0.001</v>
      </c>
      <c r="R287" s="214">
        <f>Q287*H287</f>
        <v>0.018000000000000002</v>
      </c>
      <c r="S287" s="214">
        <v>0</v>
      </c>
      <c r="T287" s="21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6" t="s">
        <v>142</v>
      </c>
      <c r="AT287" s="216" t="s">
        <v>138</v>
      </c>
      <c r="AU287" s="216" t="s">
        <v>79</v>
      </c>
      <c r="AY287" s="16" t="s">
        <v>122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6" t="s">
        <v>77</v>
      </c>
      <c r="BK287" s="217">
        <f>ROUND(I287*H287,2)</f>
        <v>0</v>
      </c>
      <c r="BL287" s="16" t="s">
        <v>129</v>
      </c>
      <c r="BM287" s="216" t="s">
        <v>734</v>
      </c>
    </row>
    <row r="288" s="2" customFormat="1" ht="16.5" customHeight="1">
      <c r="A288" s="37"/>
      <c r="B288" s="38"/>
      <c r="C288" s="223" t="s">
        <v>735</v>
      </c>
      <c r="D288" s="223" t="s">
        <v>138</v>
      </c>
      <c r="E288" s="224" t="s">
        <v>736</v>
      </c>
      <c r="F288" s="225" t="s">
        <v>737</v>
      </c>
      <c r="G288" s="226" t="s">
        <v>128</v>
      </c>
      <c r="H288" s="227">
        <v>126</v>
      </c>
      <c r="I288" s="228"/>
      <c r="J288" s="229">
        <f>ROUND(I288*H288,2)</f>
        <v>0</v>
      </c>
      <c r="K288" s="230"/>
      <c r="L288" s="231"/>
      <c r="M288" s="232" t="s">
        <v>19</v>
      </c>
      <c r="N288" s="233" t="s">
        <v>40</v>
      </c>
      <c r="O288" s="83"/>
      <c r="P288" s="214">
        <f>O288*H288</f>
        <v>0</v>
      </c>
      <c r="Q288" s="214">
        <v>0.00021000000000000001</v>
      </c>
      <c r="R288" s="214">
        <f>Q288*H288</f>
        <v>0.026460000000000001</v>
      </c>
      <c r="S288" s="214">
        <v>0</v>
      </c>
      <c r="T288" s="21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6" t="s">
        <v>142</v>
      </c>
      <c r="AT288" s="216" t="s">
        <v>138</v>
      </c>
      <c r="AU288" s="216" t="s">
        <v>79</v>
      </c>
      <c r="AY288" s="16" t="s">
        <v>122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6" t="s">
        <v>77</v>
      </c>
      <c r="BK288" s="217">
        <f>ROUND(I288*H288,2)</f>
        <v>0</v>
      </c>
      <c r="BL288" s="16" t="s">
        <v>129</v>
      </c>
      <c r="BM288" s="216" t="s">
        <v>738</v>
      </c>
    </row>
    <row r="289" s="2" customFormat="1" ht="16.5" customHeight="1">
      <c r="A289" s="37"/>
      <c r="B289" s="38"/>
      <c r="C289" s="204" t="s">
        <v>739</v>
      </c>
      <c r="D289" s="204" t="s">
        <v>125</v>
      </c>
      <c r="E289" s="205" t="s">
        <v>740</v>
      </c>
      <c r="F289" s="206" t="s">
        <v>741</v>
      </c>
      <c r="G289" s="207" t="s">
        <v>128</v>
      </c>
      <c r="H289" s="208">
        <v>100</v>
      </c>
      <c r="I289" s="209"/>
      <c r="J289" s="210">
        <f>ROUND(I289*H289,2)</f>
        <v>0</v>
      </c>
      <c r="K289" s="211"/>
      <c r="L289" s="43"/>
      <c r="M289" s="212" t="s">
        <v>19</v>
      </c>
      <c r="N289" s="213" t="s">
        <v>40</v>
      </c>
      <c r="O289" s="83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6" t="s">
        <v>129</v>
      </c>
      <c r="AT289" s="216" t="s">
        <v>125</v>
      </c>
      <c r="AU289" s="216" t="s">
        <v>79</v>
      </c>
      <c r="AY289" s="16" t="s">
        <v>122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6" t="s">
        <v>77</v>
      </c>
      <c r="BK289" s="217">
        <f>ROUND(I289*H289,2)</f>
        <v>0</v>
      </c>
      <c r="BL289" s="16" t="s">
        <v>129</v>
      </c>
      <c r="BM289" s="216" t="s">
        <v>742</v>
      </c>
    </row>
    <row r="290" s="2" customFormat="1">
      <c r="A290" s="37"/>
      <c r="B290" s="38"/>
      <c r="C290" s="39"/>
      <c r="D290" s="218" t="s">
        <v>131</v>
      </c>
      <c r="E290" s="39"/>
      <c r="F290" s="219" t="s">
        <v>743</v>
      </c>
      <c r="G290" s="39"/>
      <c r="H290" s="39"/>
      <c r="I290" s="220"/>
      <c r="J290" s="39"/>
      <c r="K290" s="39"/>
      <c r="L290" s="43"/>
      <c r="M290" s="221"/>
      <c r="N290" s="222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79</v>
      </c>
    </row>
    <row r="291" s="2" customFormat="1" ht="16.5" customHeight="1">
      <c r="A291" s="37"/>
      <c r="B291" s="38"/>
      <c r="C291" s="223" t="s">
        <v>744</v>
      </c>
      <c r="D291" s="223" t="s">
        <v>138</v>
      </c>
      <c r="E291" s="224" t="s">
        <v>745</v>
      </c>
      <c r="F291" s="225" t="s">
        <v>746</v>
      </c>
      <c r="G291" s="226" t="s">
        <v>128</v>
      </c>
      <c r="H291" s="227">
        <v>100</v>
      </c>
      <c r="I291" s="228"/>
      <c r="J291" s="229">
        <f>ROUND(I291*H291,2)</f>
        <v>0</v>
      </c>
      <c r="K291" s="230"/>
      <c r="L291" s="231"/>
      <c r="M291" s="232" t="s">
        <v>19</v>
      </c>
      <c r="N291" s="233" t="s">
        <v>40</v>
      </c>
      <c r="O291" s="83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6" t="s">
        <v>142</v>
      </c>
      <c r="AT291" s="216" t="s">
        <v>138</v>
      </c>
      <c r="AU291" s="216" t="s">
        <v>79</v>
      </c>
      <c r="AY291" s="16" t="s">
        <v>122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6" t="s">
        <v>77</v>
      </c>
      <c r="BK291" s="217">
        <f>ROUND(I291*H291,2)</f>
        <v>0</v>
      </c>
      <c r="BL291" s="16" t="s">
        <v>129</v>
      </c>
      <c r="BM291" s="216" t="s">
        <v>747</v>
      </c>
    </row>
    <row r="292" s="2" customFormat="1">
      <c r="A292" s="37"/>
      <c r="B292" s="38"/>
      <c r="C292" s="39"/>
      <c r="D292" s="234" t="s">
        <v>192</v>
      </c>
      <c r="E292" s="39"/>
      <c r="F292" s="235" t="s">
        <v>748</v>
      </c>
      <c r="G292" s="39"/>
      <c r="H292" s="39"/>
      <c r="I292" s="220"/>
      <c r="J292" s="39"/>
      <c r="K292" s="39"/>
      <c r="L292" s="43"/>
      <c r="M292" s="221"/>
      <c r="N292" s="222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192</v>
      </c>
      <c r="AU292" s="16" t="s">
        <v>79</v>
      </c>
    </row>
    <row r="293" s="2" customFormat="1" ht="16.5" customHeight="1">
      <c r="A293" s="37"/>
      <c r="B293" s="38"/>
      <c r="C293" s="204" t="s">
        <v>749</v>
      </c>
      <c r="D293" s="204" t="s">
        <v>125</v>
      </c>
      <c r="E293" s="205" t="s">
        <v>750</v>
      </c>
      <c r="F293" s="206" t="s">
        <v>751</v>
      </c>
      <c r="G293" s="207" t="s">
        <v>128</v>
      </c>
      <c r="H293" s="208">
        <v>35</v>
      </c>
      <c r="I293" s="209"/>
      <c r="J293" s="210">
        <f>ROUND(I293*H293,2)</f>
        <v>0</v>
      </c>
      <c r="K293" s="211"/>
      <c r="L293" s="43"/>
      <c r="M293" s="212" t="s">
        <v>19</v>
      </c>
      <c r="N293" s="213" t="s">
        <v>40</v>
      </c>
      <c r="O293" s="83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6" t="s">
        <v>129</v>
      </c>
      <c r="AT293" s="216" t="s">
        <v>125</v>
      </c>
      <c r="AU293" s="216" t="s">
        <v>79</v>
      </c>
      <c r="AY293" s="16" t="s">
        <v>122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6" t="s">
        <v>77</v>
      </c>
      <c r="BK293" s="217">
        <f>ROUND(I293*H293,2)</f>
        <v>0</v>
      </c>
      <c r="BL293" s="16" t="s">
        <v>129</v>
      </c>
      <c r="BM293" s="216" t="s">
        <v>752</v>
      </c>
    </row>
    <row r="294" s="2" customFormat="1">
      <c r="A294" s="37"/>
      <c r="B294" s="38"/>
      <c r="C294" s="39"/>
      <c r="D294" s="218" t="s">
        <v>131</v>
      </c>
      <c r="E294" s="39"/>
      <c r="F294" s="219" t="s">
        <v>753</v>
      </c>
      <c r="G294" s="39"/>
      <c r="H294" s="39"/>
      <c r="I294" s="220"/>
      <c r="J294" s="39"/>
      <c r="K294" s="39"/>
      <c r="L294" s="43"/>
      <c r="M294" s="221"/>
      <c r="N294" s="222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131</v>
      </c>
      <c r="AU294" s="16" t="s">
        <v>79</v>
      </c>
    </row>
    <row r="295" s="2" customFormat="1" ht="24.15" customHeight="1">
      <c r="A295" s="37"/>
      <c r="B295" s="38"/>
      <c r="C295" s="204" t="s">
        <v>754</v>
      </c>
      <c r="D295" s="204" t="s">
        <v>125</v>
      </c>
      <c r="E295" s="205" t="s">
        <v>349</v>
      </c>
      <c r="F295" s="206" t="s">
        <v>350</v>
      </c>
      <c r="G295" s="207" t="s">
        <v>351</v>
      </c>
      <c r="H295" s="208">
        <v>0.191</v>
      </c>
      <c r="I295" s="209"/>
      <c r="J295" s="210">
        <f>ROUND(I295*H295,2)</f>
        <v>0</v>
      </c>
      <c r="K295" s="211"/>
      <c r="L295" s="43"/>
      <c r="M295" s="212" t="s">
        <v>19</v>
      </c>
      <c r="N295" s="213" t="s">
        <v>40</v>
      </c>
      <c r="O295" s="83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6" t="s">
        <v>129</v>
      </c>
      <c r="AT295" s="216" t="s">
        <v>125</v>
      </c>
      <c r="AU295" s="216" t="s">
        <v>79</v>
      </c>
      <c r="AY295" s="16" t="s">
        <v>122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6" t="s">
        <v>77</v>
      </c>
      <c r="BK295" s="217">
        <f>ROUND(I295*H295,2)</f>
        <v>0</v>
      </c>
      <c r="BL295" s="16" t="s">
        <v>129</v>
      </c>
      <c r="BM295" s="216" t="s">
        <v>1182</v>
      </c>
    </row>
    <row r="296" s="2" customFormat="1">
      <c r="A296" s="37"/>
      <c r="B296" s="38"/>
      <c r="C296" s="39"/>
      <c r="D296" s="218" t="s">
        <v>131</v>
      </c>
      <c r="E296" s="39"/>
      <c r="F296" s="219" t="s">
        <v>353</v>
      </c>
      <c r="G296" s="39"/>
      <c r="H296" s="39"/>
      <c r="I296" s="220"/>
      <c r="J296" s="39"/>
      <c r="K296" s="39"/>
      <c r="L296" s="43"/>
      <c r="M296" s="221"/>
      <c r="N296" s="222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131</v>
      </c>
      <c r="AU296" s="16" t="s">
        <v>79</v>
      </c>
    </row>
    <row r="297" s="12" customFormat="1" ht="22.8" customHeight="1">
      <c r="A297" s="12"/>
      <c r="B297" s="188"/>
      <c r="C297" s="189"/>
      <c r="D297" s="190" t="s">
        <v>68</v>
      </c>
      <c r="E297" s="202" t="s">
        <v>756</v>
      </c>
      <c r="F297" s="202" t="s">
        <v>757</v>
      </c>
      <c r="G297" s="189"/>
      <c r="H297" s="189"/>
      <c r="I297" s="192"/>
      <c r="J297" s="203">
        <f>BK297</f>
        <v>0</v>
      </c>
      <c r="K297" s="189"/>
      <c r="L297" s="194"/>
      <c r="M297" s="195"/>
      <c r="N297" s="196"/>
      <c r="O297" s="196"/>
      <c r="P297" s="197">
        <f>SUM(P298:P321)</f>
        <v>0</v>
      </c>
      <c r="Q297" s="196"/>
      <c r="R297" s="197">
        <f>SUM(R298:R321)</f>
        <v>0.067074999999999996</v>
      </c>
      <c r="S297" s="196"/>
      <c r="T297" s="198">
        <f>SUM(T298:T321)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9" t="s">
        <v>79</v>
      </c>
      <c r="AT297" s="200" t="s">
        <v>68</v>
      </c>
      <c r="AU297" s="200" t="s">
        <v>77</v>
      </c>
      <c r="AY297" s="199" t="s">
        <v>122</v>
      </c>
      <c r="BK297" s="201">
        <f>SUM(BK298:BK321)</f>
        <v>0</v>
      </c>
    </row>
    <row r="298" s="2" customFormat="1" ht="24.15" customHeight="1">
      <c r="A298" s="37"/>
      <c r="B298" s="38"/>
      <c r="C298" s="204" t="s">
        <v>758</v>
      </c>
      <c r="D298" s="204" t="s">
        <v>125</v>
      </c>
      <c r="E298" s="205" t="s">
        <v>759</v>
      </c>
      <c r="F298" s="206" t="s">
        <v>760</v>
      </c>
      <c r="G298" s="207" t="s">
        <v>185</v>
      </c>
      <c r="H298" s="208">
        <v>150</v>
      </c>
      <c r="I298" s="209"/>
      <c r="J298" s="210">
        <f>ROUND(I298*H298,2)</f>
        <v>0</v>
      </c>
      <c r="K298" s="211"/>
      <c r="L298" s="43"/>
      <c r="M298" s="212" t="s">
        <v>19</v>
      </c>
      <c r="N298" s="213" t="s">
        <v>40</v>
      </c>
      <c r="O298" s="83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6" t="s">
        <v>129</v>
      </c>
      <c r="AT298" s="216" t="s">
        <v>125</v>
      </c>
      <c r="AU298" s="216" t="s">
        <v>79</v>
      </c>
      <c r="AY298" s="16" t="s">
        <v>122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6" t="s">
        <v>77</v>
      </c>
      <c r="BK298" s="217">
        <f>ROUND(I298*H298,2)</f>
        <v>0</v>
      </c>
      <c r="BL298" s="16" t="s">
        <v>129</v>
      </c>
      <c r="BM298" s="216" t="s">
        <v>761</v>
      </c>
    </row>
    <row r="299" s="2" customFormat="1">
      <c r="A299" s="37"/>
      <c r="B299" s="38"/>
      <c r="C299" s="39"/>
      <c r="D299" s="218" t="s">
        <v>131</v>
      </c>
      <c r="E299" s="39"/>
      <c r="F299" s="219" t="s">
        <v>762</v>
      </c>
      <c r="G299" s="39"/>
      <c r="H299" s="39"/>
      <c r="I299" s="220"/>
      <c r="J299" s="39"/>
      <c r="K299" s="39"/>
      <c r="L299" s="43"/>
      <c r="M299" s="221"/>
      <c r="N299" s="222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131</v>
      </c>
      <c r="AU299" s="16" t="s">
        <v>79</v>
      </c>
    </row>
    <row r="300" s="2" customFormat="1" ht="24.15" customHeight="1">
      <c r="A300" s="37"/>
      <c r="B300" s="38"/>
      <c r="C300" s="223" t="s">
        <v>763</v>
      </c>
      <c r="D300" s="223" t="s">
        <v>138</v>
      </c>
      <c r="E300" s="224" t="s">
        <v>764</v>
      </c>
      <c r="F300" s="225" t="s">
        <v>765</v>
      </c>
      <c r="G300" s="226" t="s">
        <v>185</v>
      </c>
      <c r="H300" s="227">
        <v>150</v>
      </c>
      <c r="I300" s="228"/>
      <c r="J300" s="229">
        <f>ROUND(I300*H300,2)</f>
        <v>0</v>
      </c>
      <c r="K300" s="230"/>
      <c r="L300" s="231"/>
      <c r="M300" s="232" t="s">
        <v>19</v>
      </c>
      <c r="N300" s="233" t="s">
        <v>40</v>
      </c>
      <c r="O300" s="83"/>
      <c r="P300" s="214">
        <f>O300*H300</f>
        <v>0</v>
      </c>
      <c r="Q300" s="214">
        <v>0.00016000000000000001</v>
      </c>
      <c r="R300" s="214">
        <f>Q300*H300</f>
        <v>0.024</v>
      </c>
      <c r="S300" s="214">
        <v>0</v>
      </c>
      <c r="T300" s="21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16" t="s">
        <v>142</v>
      </c>
      <c r="AT300" s="216" t="s">
        <v>138</v>
      </c>
      <c r="AU300" s="216" t="s">
        <v>79</v>
      </c>
      <c r="AY300" s="16" t="s">
        <v>122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6" t="s">
        <v>77</v>
      </c>
      <c r="BK300" s="217">
        <f>ROUND(I300*H300,2)</f>
        <v>0</v>
      </c>
      <c r="BL300" s="16" t="s">
        <v>129</v>
      </c>
      <c r="BM300" s="216" t="s">
        <v>766</v>
      </c>
    </row>
    <row r="301" s="2" customFormat="1">
      <c r="A301" s="37"/>
      <c r="B301" s="38"/>
      <c r="C301" s="39"/>
      <c r="D301" s="234" t="s">
        <v>192</v>
      </c>
      <c r="E301" s="39"/>
      <c r="F301" s="235" t="s">
        <v>767</v>
      </c>
      <c r="G301" s="39"/>
      <c r="H301" s="39"/>
      <c r="I301" s="220"/>
      <c r="J301" s="39"/>
      <c r="K301" s="39"/>
      <c r="L301" s="43"/>
      <c r="M301" s="221"/>
      <c r="N301" s="222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192</v>
      </c>
      <c r="AU301" s="16" t="s">
        <v>79</v>
      </c>
    </row>
    <row r="302" s="2" customFormat="1" ht="16.5" customHeight="1">
      <c r="A302" s="37"/>
      <c r="B302" s="38"/>
      <c r="C302" s="204" t="s">
        <v>768</v>
      </c>
      <c r="D302" s="204" t="s">
        <v>125</v>
      </c>
      <c r="E302" s="205" t="s">
        <v>769</v>
      </c>
      <c r="F302" s="206" t="s">
        <v>770</v>
      </c>
      <c r="G302" s="207" t="s">
        <v>128</v>
      </c>
      <c r="H302" s="208">
        <v>1</v>
      </c>
      <c r="I302" s="209"/>
      <c r="J302" s="210">
        <f>ROUND(I302*H302,2)</f>
        <v>0</v>
      </c>
      <c r="K302" s="211"/>
      <c r="L302" s="43"/>
      <c r="M302" s="212" t="s">
        <v>19</v>
      </c>
      <c r="N302" s="213" t="s">
        <v>40</v>
      </c>
      <c r="O302" s="83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6" t="s">
        <v>129</v>
      </c>
      <c r="AT302" s="216" t="s">
        <v>125</v>
      </c>
      <c r="AU302" s="216" t="s">
        <v>79</v>
      </c>
      <c r="AY302" s="16" t="s">
        <v>122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6" t="s">
        <v>77</v>
      </c>
      <c r="BK302" s="217">
        <f>ROUND(I302*H302,2)</f>
        <v>0</v>
      </c>
      <c r="BL302" s="16" t="s">
        <v>129</v>
      </c>
      <c r="BM302" s="216" t="s">
        <v>771</v>
      </c>
    </row>
    <row r="303" s="2" customFormat="1">
      <c r="A303" s="37"/>
      <c r="B303" s="38"/>
      <c r="C303" s="39"/>
      <c r="D303" s="218" t="s">
        <v>131</v>
      </c>
      <c r="E303" s="39"/>
      <c r="F303" s="219" t="s">
        <v>772</v>
      </c>
      <c r="G303" s="39"/>
      <c r="H303" s="39"/>
      <c r="I303" s="220"/>
      <c r="J303" s="39"/>
      <c r="K303" s="39"/>
      <c r="L303" s="43"/>
      <c r="M303" s="221"/>
      <c r="N303" s="222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131</v>
      </c>
      <c r="AU303" s="16" t="s">
        <v>79</v>
      </c>
    </row>
    <row r="304" s="2" customFormat="1" ht="16.5" customHeight="1">
      <c r="A304" s="37"/>
      <c r="B304" s="38"/>
      <c r="C304" s="223" t="s">
        <v>773</v>
      </c>
      <c r="D304" s="223" t="s">
        <v>138</v>
      </c>
      <c r="E304" s="224" t="s">
        <v>774</v>
      </c>
      <c r="F304" s="225" t="s">
        <v>775</v>
      </c>
      <c r="G304" s="226" t="s">
        <v>141</v>
      </c>
      <c r="H304" s="227">
        <v>1</v>
      </c>
      <c r="I304" s="228"/>
      <c r="J304" s="229">
        <f>ROUND(I304*H304,2)</f>
        <v>0</v>
      </c>
      <c r="K304" s="230"/>
      <c r="L304" s="231"/>
      <c r="M304" s="232" t="s">
        <v>19</v>
      </c>
      <c r="N304" s="233" t="s">
        <v>40</v>
      </c>
      <c r="O304" s="83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16" t="s">
        <v>142</v>
      </c>
      <c r="AT304" s="216" t="s">
        <v>138</v>
      </c>
      <c r="AU304" s="216" t="s">
        <v>79</v>
      </c>
      <c r="AY304" s="16" t="s">
        <v>122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6" t="s">
        <v>77</v>
      </c>
      <c r="BK304" s="217">
        <f>ROUND(I304*H304,2)</f>
        <v>0</v>
      </c>
      <c r="BL304" s="16" t="s">
        <v>129</v>
      </c>
      <c r="BM304" s="216" t="s">
        <v>776</v>
      </c>
    </row>
    <row r="305" s="2" customFormat="1">
      <c r="A305" s="37"/>
      <c r="B305" s="38"/>
      <c r="C305" s="39"/>
      <c r="D305" s="234" t="s">
        <v>192</v>
      </c>
      <c r="E305" s="39"/>
      <c r="F305" s="235" t="s">
        <v>1114</v>
      </c>
      <c r="G305" s="39"/>
      <c r="H305" s="39"/>
      <c r="I305" s="220"/>
      <c r="J305" s="39"/>
      <c r="K305" s="39"/>
      <c r="L305" s="43"/>
      <c r="M305" s="221"/>
      <c r="N305" s="222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192</v>
      </c>
      <c r="AU305" s="16" t="s">
        <v>79</v>
      </c>
    </row>
    <row r="306" s="2" customFormat="1" ht="16.5" customHeight="1">
      <c r="A306" s="37"/>
      <c r="B306" s="38"/>
      <c r="C306" s="204" t="s">
        <v>778</v>
      </c>
      <c r="D306" s="204" t="s">
        <v>125</v>
      </c>
      <c r="E306" s="205" t="s">
        <v>779</v>
      </c>
      <c r="F306" s="206" t="s">
        <v>780</v>
      </c>
      <c r="G306" s="207" t="s">
        <v>128</v>
      </c>
      <c r="H306" s="208">
        <v>2</v>
      </c>
      <c r="I306" s="209"/>
      <c r="J306" s="210">
        <f>ROUND(I306*H306,2)</f>
        <v>0</v>
      </c>
      <c r="K306" s="211"/>
      <c r="L306" s="43"/>
      <c r="M306" s="212" t="s">
        <v>19</v>
      </c>
      <c r="N306" s="213" t="s">
        <v>40</v>
      </c>
      <c r="O306" s="83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16" t="s">
        <v>129</v>
      </c>
      <c r="AT306" s="216" t="s">
        <v>125</v>
      </c>
      <c r="AU306" s="216" t="s">
        <v>79</v>
      </c>
      <c r="AY306" s="16" t="s">
        <v>122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6" t="s">
        <v>77</v>
      </c>
      <c r="BK306" s="217">
        <f>ROUND(I306*H306,2)</f>
        <v>0</v>
      </c>
      <c r="BL306" s="16" t="s">
        <v>129</v>
      </c>
      <c r="BM306" s="216" t="s">
        <v>781</v>
      </c>
    </row>
    <row r="307" s="2" customFormat="1">
      <c r="A307" s="37"/>
      <c r="B307" s="38"/>
      <c r="C307" s="39"/>
      <c r="D307" s="218" t="s">
        <v>131</v>
      </c>
      <c r="E307" s="39"/>
      <c r="F307" s="219" t="s">
        <v>782</v>
      </c>
      <c r="G307" s="39"/>
      <c r="H307" s="39"/>
      <c r="I307" s="220"/>
      <c r="J307" s="39"/>
      <c r="K307" s="39"/>
      <c r="L307" s="43"/>
      <c r="M307" s="221"/>
      <c r="N307" s="222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131</v>
      </c>
      <c r="AU307" s="16" t="s">
        <v>79</v>
      </c>
    </row>
    <row r="308" s="2" customFormat="1" ht="16.5" customHeight="1">
      <c r="A308" s="37"/>
      <c r="B308" s="38"/>
      <c r="C308" s="223" t="s">
        <v>783</v>
      </c>
      <c r="D308" s="223" t="s">
        <v>138</v>
      </c>
      <c r="E308" s="224" t="s">
        <v>784</v>
      </c>
      <c r="F308" s="225" t="s">
        <v>785</v>
      </c>
      <c r="G308" s="226" t="s">
        <v>128</v>
      </c>
      <c r="H308" s="227">
        <v>2</v>
      </c>
      <c r="I308" s="228"/>
      <c r="J308" s="229">
        <f>ROUND(I308*H308,2)</f>
        <v>0</v>
      </c>
      <c r="K308" s="230"/>
      <c r="L308" s="231"/>
      <c r="M308" s="232" t="s">
        <v>19</v>
      </c>
      <c r="N308" s="233" t="s">
        <v>40</v>
      </c>
      <c r="O308" s="83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6" t="s">
        <v>142</v>
      </c>
      <c r="AT308" s="216" t="s">
        <v>138</v>
      </c>
      <c r="AU308" s="216" t="s">
        <v>79</v>
      </c>
      <c r="AY308" s="16" t="s">
        <v>122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6" t="s">
        <v>77</v>
      </c>
      <c r="BK308" s="217">
        <f>ROUND(I308*H308,2)</f>
        <v>0</v>
      </c>
      <c r="BL308" s="16" t="s">
        <v>129</v>
      </c>
      <c r="BM308" s="216" t="s">
        <v>786</v>
      </c>
    </row>
    <row r="309" s="2" customFormat="1" ht="21.75" customHeight="1">
      <c r="A309" s="37"/>
      <c r="B309" s="38"/>
      <c r="C309" s="204" t="s">
        <v>787</v>
      </c>
      <c r="D309" s="204" t="s">
        <v>125</v>
      </c>
      <c r="E309" s="205" t="s">
        <v>788</v>
      </c>
      <c r="F309" s="206" t="s">
        <v>789</v>
      </c>
      <c r="G309" s="207" t="s">
        <v>128</v>
      </c>
      <c r="H309" s="208">
        <v>1</v>
      </c>
      <c r="I309" s="209"/>
      <c r="J309" s="210">
        <f>ROUND(I309*H309,2)</f>
        <v>0</v>
      </c>
      <c r="K309" s="211"/>
      <c r="L309" s="43"/>
      <c r="M309" s="212" t="s">
        <v>19</v>
      </c>
      <c r="N309" s="213" t="s">
        <v>40</v>
      </c>
      <c r="O309" s="83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6" t="s">
        <v>129</v>
      </c>
      <c r="AT309" s="216" t="s">
        <v>125</v>
      </c>
      <c r="AU309" s="216" t="s">
        <v>79</v>
      </c>
      <c r="AY309" s="16" t="s">
        <v>122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6" t="s">
        <v>77</v>
      </c>
      <c r="BK309" s="217">
        <f>ROUND(I309*H309,2)</f>
        <v>0</v>
      </c>
      <c r="BL309" s="16" t="s">
        <v>129</v>
      </c>
      <c r="BM309" s="216" t="s">
        <v>790</v>
      </c>
    </row>
    <row r="310" s="2" customFormat="1">
      <c r="A310" s="37"/>
      <c r="B310" s="38"/>
      <c r="C310" s="39"/>
      <c r="D310" s="218" t="s">
        <v>131</v>
      </c>
      <c r="E310" s="39"/>
      <c r="F310" s="219" t="s">
        <v>791</v>
      </c>
      <c r="G310" s="39"/>
      <c r="H310" s="39"/>
      <c r="I310" s="220"/>
      <c r="J310" s="39"/>
      <c r="K310" s="39"/>
      <c r="L310" s="43"/>
      <c r="M310" s="221"/>
      <c r="N310" s="222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131</v>
      </c>
      <c r="AU310" s="16" t="s">
        <v>79</v>
      </c>
    </row>
    <row r="311" s="2" customFormat="1" ht="16.5" customHeight="1">
      <c r="A311" s="37"/>
      <c r="B311" s="38"/>
      <c r="C311" s="223" t="s">
        <v>792</v>
      </c>
      <c r="D311" s="223" t="s">
        <v>138</v>
      </c>
      <c r="E311" s="224" t="s">
        <v>793</v>
      </c>
      <c r="F311" s="225" t="s">
        <v>794</v>
      </c>
      <c r="G311" s="226" t="s">
        <v>128</v>
      </c>
      <c r="H311" s="227">
        <v>1</v>
      </c>
      <c r="I311" s="228"/>
      <c r="J311" s="229">
        <f>ROUND(I311*H311,2)</f>
        <v>0</v>
      </c>
      <c r="K311" s="230"/>
      <c r="L311" s="231"/>
      <c r="M311" s="232" t="s">
        <v>19</v>
      </c>
      <c r="N311" s="233" t="s">
        <v>40</v>
      </c>
      <c r="O311" s="83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6" t="s">
        <v>142</v>
      </c>
      <c r="AT311" s="216" t="s">
        <v>138</v>
      </c>
      <c r="AU311" s="216" t="s">
        <v>79</v>
      </c>
      <c r="AY311" s="16" t="s">
        <v>122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6" t="s">
        <v>77</v>
      </c>
      <c r="BK311" s="217">
        <f>ROUND(I311*H311,2)</f>
        <v>0</v>
      </c>
      <c r="BL311" s="16" t="s">
        <v>129</v>
      </c>
      <c r="BM311" s="216" t="s">
        <v>795</v>
      </c>
    </row>
    <row r="312" s="2" customFormat="1" ht="16.5" customHeight="1">
      <c r="A312" s="37"/>
      <c r="B312" s="38"/>
      <c r="C312" s="204" t="s">
        <v>796</v>
      </c>
      <c r="D312" s="204" t="s">
        <v>125</v>
      </c>
      <c r="E312" s="205" t="s">
        <v>797</v>
      </c>
      <c r="F312" s="206" t="s">
        <v>798</v>
      </c>
      <c r="G312" s="207" t="s">
        <v>185</v>
      </c>
      <c r="H312" s="208">
        <v>150</v>
      </c>
      <c r="I312" s="209"/>
      <c r="J312" s="210">
        <f>ROUND(I312*H312,2)</f>
        <v>0</v>
      </c>
      <c r="K312" s="211"/>
      <c r="L312" s="43"/>
      <c r="M312" s="212" t="s">
        <v>19</v>
      </c>
      <c r="N312" s="213" t="s">
        <v>40</v>
      </c>
      <c r="O312" s="83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6" t="s">
        <v>129</v>
      </c>
      <c r="AT312" s="216" t="s">
        <v>125</v>
      </c>
      <c r="AU312" s="216" t="s">
        <v>79</v>
      </c>
      <c r="AY312" s="16" t="s">
        <v>122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6" t="s">
        <v>77</v>
      </c>
      <c r="BK312" s="217">
        <f>ROUND(I312*H312,2)</f>
        <v>0</v>
      </c>
      <c r="BL312" s="16" t="s">
        <v>129</v>
      </c>
      <c r="BM312" s="216" t="s">
        <v>799</v>
      </c>
    </row>
    <row r="313" s="2" customFormat="1">
      <c r="A313" s="37"/>
      <c r="B313" s="38"/>
      <c r="C313" s="39"/>
      <c r="D313" s="218" t="s">
        <v>131</v>
      </c>
      <c r="E313" s="39"/>
      <c r="F313" s="219" t="s">
        <v>800</v>
      </c>
      <c r="G313" s="39"/>
      <c r="H313" s="39"/>
      <c r="I313" s="220"/>
      <c r="J313" s="39"/>
      <c r="K313" s="39"/>
      <c r="L313" s="43"/>
      <c r="M313" s="221"/>
      <c r="N313" s="222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131</v>
      </c>
      <c r="AU313" s="16" t="s">
        <v>79</v>
      </c>
    </row>
    <row r="314" s="2" customFormat="1" ht="16.5" customHeight="1">
      <c r="A314" s="37"/>
      <c r="B314" s="38"/>
      <c r="C314" s="223" t="s">
        <v>801</v>
      </c>
      <c r="D314" s="223" t="s">
        <v>138</v>
      </c>
      <c r="E314" s="224" t="s">
        <v>802</v>
      </c>
      <c r="F314" s="225" t="s">
        <v>803</v>
      </c>
      <c r="G314" s="226" t="s">
        <v>185</v>
      </c>
      <c r="H314" s="227">
        <v>157.5</v>
      </c>
      <c r="I314" s="228"/>
      <c r="J314" s="229">
        <f>ROUND(I314*H314,2)</f>
        <v>0</v>
      </c>
      <c r="K314" s="230"/>
      <c r="L314" s="231"/>
      <c r="M314" s="232" t="s">
        <v>19</v>
      </c>
      <c r="N314" s="233" t="s">
        <v>40</v>
      </c>
      <c r="O314" s="83"/>
      <c r="P314" s="214">
        <f>O314*H314</f>
        <v>0</v>
      </c>
      <c r="Q314" s="214">
        <v>0.00021000000000000001</v>
      </c>
      <c r="R314" s="214">
        <f>Q314*H314</f>
        <v>0.033075</v>
      </c>
      <c r="S314" s="214">
        <v>0</v>
      </c>
      <c r="T314" s="21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6" t="s">
        <v>142</v>
      </c>
      <c r="AT314" s="216" t="s">
        <v>138</v>
      </c>
      <c r="AU314" s="216" t="s">
        <v>79</v>
      </c>
      <c r="AY314" s="16" t="s">
        <v>122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6" t="s">
        <v>77</v>
      </c>
      <c r="BK314" s="217">
        <f>ROUND(I314*H314,2)</f>
        <v>0</v>
      </c>
      <c r="BL314" s="16" t="s">
        <v>129</v>
      </c>
      <c r="BM314" s="216" t="s">
        <v>804</v>
      </c>
    </row>
    <row r="315" s="13" customFormat="1">
      <c r="A315" s="13"/>
      <c r="B315" s="241"/>
      <c r="C315" s="242"/>
      <c r="D315" s="234" t="s">
        <v>338</v>
      </c>
      <c r="E315" s="242"/>
      <c r="F315" s="243" t="s">
        <v>805</v>
      </c>
      <c r="G315" s="242"/>
      <c r="H315" s="244">
        <v>157.5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338</v>
      </c>
      <c r="AU315" s="250" t="s">
        <v>79</v>
      </c>
      <c r="AV315" s="13" t="s">
        <v>79</v>
      </c>
      <c r="AW315" s="13" t="s">
        <v>4</v>
      </c>
      <c r="AX315" s="13" t="s">
        <v>77</v>
      </c>
      <c r="AY315" s="250" t="s">
        <v>122</v>
      </c>
    </row>
    <row r="316" s="2" customFormat="1" ht="16.5" customHeight="1">
      <c r="A316" s="37"/>
      <c r="B316" s="38"/>
      <c r="C316" s="204" t="s">
        <v>806</v>
      </c>
      <c r="D316" s="204" t="s">
        <v>125</v>
      </c>
      <c r="E316" s="205" t="s">
        <v>807</v>
      </c>
      <c r="F316" s="206" t="s">
        <v>808</v>
      </c>
      <c r="G316" s="207" t="s">
        <v>128</v>
      </c>
      <c r="H316" s="208">
        <v>500</v>
      </c>
      <c r="I316" s="209"/>
      <c r="J316" s="210">
        <f>ROUND(I316*H316,2)</f>
        <v>0</v>
      </c>
      <c r="K316" s="211"/>
      <c r="L316" s="43"/>
      <c r="M316" s="212" t="s">
        <v>19</v>
      </c>
      <c r="N316" s="213" t="s">
        <v>40</v>
      </c>
      <c r="O316" s="83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16" t="s">
        <v>129</v>
      </c>
      <c r="AT316" s="216" t="s">
        <v>125</v>
      </c>
      <c r="AU316" s="216" t="s">
        <v>79</v>
      </c>
      <c r="AY316" s="16" t="s">
        <v>122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6" t="s">
        <v>77</v>
      </c>
      <c r="BK316" s="217">
        <f>ROUND(I316*H316,2)</f>
        <v>0</v>
      </c>
      <c r="BL316" s="16" t="s">
        <v>129</v>
      </c>
      <c r="BM316" s="216" t="s">
        <v>809</v>
      </c>
    </row>
    <row r="317" s="2" customFormat="1">
      <c r="A317" s="37"/>
      <c r="B317" s="38"/>
      <c r="C317" s="39"/>
      <c r="D317" s="218" t="s">
        <v>131</v>
      </c>
      <c r="E317" s="39"/>
      <c r="F317" s="219" t="s">
        <v>810</v>
      </c>
      <c r="G317" s="39"/>
      <c r="H317" s="39"/>
      <c r="I317" s="220"/>
      <c r="J317" s="39"/>
      <c r="K317" s="39"/>
      <c r="L317" s="43"/>
      <c r="M317" s="221"/>
      <c r="N317" s="222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131</v>
      </c>
      <c r="AU317" s="16" t="s">
        <v>79</v>
      </c>
    </row>
    <row r="318" s="2" customFormat="1" ht="16.5" customHeight="1">
      <c r="A318" s="37"/>
      <c r="B318" s="38"/>
      <c r="C318" s="223" t="s">
        <v>811</v>
      </c>
      <c r="D318" s="223" t="s">
        <v>138</v>
      </c>
      <c r="E318" s="224" t="s">
        <v>812</v>
      </c>
      <c r="F318" s="225" t="s">
        <v>813</v>
      </c>
      <c r="G318" s="226" t="s">
        <v>128</v>
      </c>
      <c r="H318" s="227">
        <v>500</v>
      </c>
      <c r="I318" s="228"/>
      <c r="J318" s="229">
        <f>ROUND(I318*H318,2)</f>
        <v>0</v>
      </c>
      <c r="K318" s="230"/>
      <c r="L318" s="231"/>
      <c r="M318" s="232" t="s">
        <v>19</v>
      </c>
      <c r="N318" s="233" t="s">
        <v>40</v>
      </c>
      <c r="O318" s="83"/>
      <c r="P318" s="214">
        <f>O318*H318</f>
        <v>0</v>
      </c>
      <c r="Q318" s="214">
        <v>1.0000000000000001E-05</v>
      </c>
      <c r="R318" s="214">
        <f>Q318*H318</f>
        <v>0.0050000000000000001</v>
      </c>
      <c r="S318" s="214">
        <v>0</v>
      </c>
      <c r="T318" s="21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6" t="s">
        <v>142</v>
      </c>
      <c r="AT318" s="216" t="s">
        <v>138</v>
      </c>
      <c r="AU318" s="216" t="s">
        <v>79</v>
      </c>
      <c r="AY318" s="16" t="s">
        <v>122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6" t="s">
        <v>77</v>
      </c>
      <c r="BK318" s="217">
        <f>ROUND(I318*H318,2)</f>
        <v>0</v>
      </c>
      <c r="BL318" s="16" t="s">
        <v>129</v>
      </c>
      <c r="BM318" s="216" t="s">
        <v>814</v>
      </c>
    </row>
    <row r="319" s="2" customFormat="1" ht="16.5" customHeight="1">
      <c r="A319" s="37"/>
      <c r="B319" s="38"/>
      <c r="C319" s="223" t="s">
        <v>815</v>
      </c>
      <c r="D319" s="223" t="s">
        <v>138</v>
      </c>
      <c r="E319" s="224" t="s">
        <v>816</v>
      </c>
      <c r="F319" s="225" t="s">
        <v>817</v>
      </c>
      <c r="G319" s="226" t="s">
        <v>818</v>
      </c>
      <c r="H319" s="227">
        <v>5</v>
      </c>
      <c r="I319" s="228"/>
      <c r="J319" s="229">
        <f>ROUND(I319*H319,2)</f>
        <v>0</v>
      </c>
      <c r="K319" s="230"/>
      <c r="L319" s="231"/>
      <c r="M319" s="232" t="s">
        <v>19</v>
      </c>
      <c r="N319" s="233" t="s">
        <v>40</v>
      </c>
      <c r="O319" s="83"/>
      <c r="P319" s="214">
        <f>O319*H319</f>
        <v>0</v>
      </c>
      <c r="Q319" s="214">
        <v>0.001</v>
      </c>
      <c r="R319" s="214">
        <f>Q319*H319</f>
        <v>0.0050000000000000001</v>
      </c>
      <c r="S319" s="214">
        <v>0</v>
      </c>
      <c r="T319" s="21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6" t="s">
        <v>142</v>
      </c>
      <c r="AT319" s="216" t="s">
        <v>138</v>
      </c>
      <c r="AU319" s="216" t="s">
        <v>79</v>
      </c>
      <c r="AY319" s="16" t="s">
        <v>122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6" t="s">
        <v>77</v>
      </c>
      <c r="BK319" s="217">
        <f>ROUND(I319*H319,2)</f>
        <v>0</v>
      </c>
      <c r="BL319" s="16" t="s">
        <v>129</v>
      </c>
      <c r="BM319" s="216" t="s">
        <v>819</v>
      </c>
    </row>
    <row r="320" s="2" customFormat="1" ht="16.5" customHeight="1">
      <c r="A320" s="37"/>
      <c r="B320" s="38"/>
      <c r="C320" s="204" t="s">
        <v>820</v>
      </c>
      <c r="D320" s="204" t="s">
        <v>125</v>
      </c>
      <c r="E320" s="205" t="s">
        <v>821</v>
      </c>
      <c r="F320" s="206" t="s">
        <v>822</v>
      </c>
      <c r="G320" s="207" t="s">
        <v>141</v>
      </c>
      <c r="H320" s="208">
        <v>1</v>
      </c>
      <c r="I320" s="209"/>
      <c r="J320" s="210">
        <f>ROUND(I320*H320,2)</f>
        <v>0</v>
      </c>
      <c r="K320" s="211"/>
      <c r="L320" s="43"/>
      <c r="M320" s="212" t="s">
        <v>19</v>
      </c>
      <c r="N320" s="213" t="s">
        <v>40</v>
      </c>
      <c r="O320" s="83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16" t="s">
        <v>129</v>
      </c>
      <c r="AT320" s="216" t="s">
        <v>125</v>
      </c>
      <c r="AU320" s="216" t="s">
        <v>79</v>
      </c>
      <c r="AY320" s="16" t="s">
        <v>122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6" t="s">
        <v>77</v>
      </c>
      <c r="BK320" s="217">
        <f>ROUND(I320*H320,2)</f>
        <v>0</v>
      </c>
      <c r="BL320" s="16" t="s">
        <v>129</v>
      </c>
      <c r="BM320" s="216" t="s">
        <v>823</v>
      </c>
    </row>
    <row r="321" s="2" customFormat="1" ht="16.5" customHeight="1">
      <c r="A321" s="37"/>
      <c r="B321" s="38"/>
      <c r="C321" s="204" t="s">
        <v>824</v>
      </c>
      <c r="D321" s="204" t="s">
        <v>125</v>
      </c>
      <c r="E321" s="205" t="s">
        <v>825</v>
      </c>
      <c r="F321" s="206" t="s">
        <v>826</v>
      </c>
      <c r="G321" s="207" t="s">
        <v>141</v>
      </c>
      <c r="H321" s="208">
        <v>1</v>
      </c>
      <c r="I321" s="209"/>
      <c r="J321" s="210">
        <f>ROUND(I321*H321,2)</f>
        <v>0</v>
      </c>
      <c r="K321" s="211"/>
      <c r="L321" s="43"/>
      <c r="M321" s="212" t="s">
        <v>19</v>
      </c>
      <c r="N321" s="213" t="s">
        <v>40</v>
      </c>
      <c r="O321" s="83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6" t="s">
        <v>129</v>
      </c>
      <c r="AT321" s="216" t="s">
        <v>125</v>
      </c>
      <c r="AU321" s="216" t="s">
        <v>79</v>
      </c>
      <c r="AY321" s="16" t="s">
        <v>122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6" t="s">
        <v>77</v>
      </c>
      <c r="BK321" s="217">
        <f>ROUND(I321*H321,2)</f>
        <v>0</v>
      </c>
      <c r="BL321" s="16" t="s">
        <v>129</v>
      </c>
      <c r="BM321" s="216" t="s">
        <v>827</v>
      </c>
    </row>
    <row r="322" s="12" customFormat="1" ht="22.8" customHeight="1">
      <c r="A322" s="12"/>
      <c r="B322" s="188"/>
      <c r="C322" s="189"/>
      <c r="D322" s="190" t="s">
        <v>68</v>
      </c>
      <c r="E322" s="202" t="s">
        <v>828</v>
      </c>
      <c r="F322" s="202" t="s">
        <v>829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SUM(P323:P330)</f>
        <v>0</v>
      </c>
      <c r="Q322" s="196"/>
      <c r="R322" s="197">
        <f>SUM(R323:R330)</f>
        <v>0</v>
      </c>
      <c r="S322" s="196"/>
      <c r="T322" s="198">
        <f>SUM(T323:T330)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9" t="s">
        <v>79</v>
      </c>
      <c r="AT322" s="200" t="s">
        <v>68</v>
      </c>
      <c r="AU322" s="200" t="s">
        <v>77</v>
      </c>
      <c r="AY322" s="199" t="s">
        <v>122</v>
      </c>
      <c r="BK322" s="201">
        <f>SUM(BK323:BK330)</f>
        <v>0</v>
      </c>
    </row>
    <row r="323" s="2" customFormat="1" ht="24.15" customHeight="1">
      <c r="A323" s="37"/>
      <c r="B323" s="38"/>
      <c r="C323" s="204" t="s">
        <v>830</v>
      </c>
      <c r="D323" s="204" t="s">
        <v>125</v>
      </c>
      <c r="E323" s="205" t="s">
        <v>831</v>
      </c>
      <c r="F323" s="206" t="s">
        <v>832</v>
      </c>
      <c r="G323" s="207" t="s">
        <v>128</v>
      </c>
      <c r="H323" s="208">
        <v>1</v>
      </c>
      <c r="I323" s="209"/>
      <c r="J323" s="210">
        <f>ROUND(I323*H323,2)</f>
        <v>0</v>
      </c>
      <c r="K323" s="211"/>
      <c r="L323" s="43"/>
      <c r="M323" s="212" t="s">
        <v>19</v>
      </c>
      <c r="N323" s="213" t="s">
        <v>40</v>
      </c>
      <c r="O323" s="83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16" t="s">
        <v>129</v>
      </c>
      <c r="AT323" s="216" t="s">
        <v>125</v>
      </c>
      <c r="AU323" s="216" t="s">
        <v>79</v>
      </c>
      <c r="AY323" s="16" t="s">
        <v>122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6" t="s">
        <v>77</v>
      </c>
      <c r="BK323" s="217">
        <f>ROUND(I323*H323,2)</f>
        <v>0</v>
      </c>
      <c r="BL323" s="16" t="s">
        <v>129</v>
      </c>
      <c r="BM323" s="216" t="s">
        <v>833</v>
      </c>
    </row>
    <row r="324" s="2" customFormat="1">
      <c r="A324" s="37"/>
      <c r="B324" s="38"/>
      <c r="C324" s="39"/>
      <c r="D324" s="218" t="s">
        <v>131</v>
      </c>
      <c r="E324" s="39"/>
      <c r="F324" s="219" t="s">
        <v>834</v>
      </c>
      <c r="G324" s="39"/>
      <c r="H324" s="39"/>
      <c r="I324" s="220"/>
      <c r="J324" s="39"/>
      <c r="K324" s="39"/>
      <c r="L324" s="43"/>
      <c r="M324" s="221"/>
      <c r="N324" s="222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131</v>
      </c>
      <c r="AU324" s="16" t="s">
        <v>79</v>
      </c>
    </row>
    <row r="325" s="2" customFormat="1" ht="16.5" customHeight="1">
      <c r="A325" s="37"/>
      <c r="B325" s="38"/>
      <c r="C325" s="223" t="s">
        <v>835</v>
      </c>
      <c r="D325" s="223" t="s">
        <v>138</v>
      </c>
      <c r="E325" s="224" t="s">
        <v>836</v>
      </c>
      <c r="F325" s="225" t="s">
        <v>837</v>
      </c>
      <c r="G325" s="226" t="s">
        <v>141</v>
      </c>
      <c r="H325" s="227">
        <v>1</v>
      </c>
      <c r="I325" s="228"/>
      <c r="J325" s="229">
        <f>ROUND(I325*H325,2)</f>
        <v>0</v>
      </c>
      <c r="K325" s="230"/>
      <c r="L325" s="231"/>
      <c r="M325" s="232" t="s">
        <v>19</v>
      </c>
      <c r="N325" s="233" t="s">
        <v>40</v>
      </c>
      <c r="O325" s="83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16" t="s">
        <v>142</v>
      </c>
      <c r="AT325" s="216" t="s">
        <v>138</v>
      </c>
      <c r="AU325" s="216" t="s">
        <v>79</v>
      </c>
      <c r="AY325" s="16" t="s">
        <v>122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6" t="s">
        <v>77</v>
      </c>
      <c r="BK325" s="217">
        <f>ROUND(I325*H325,2)</f>
        <v>0</v>
      </c>
      <c r="BL325" s="16" t="s">
        <v>129</v>
      </c>
      <c r="BM325" s="216" t="s">
        <v>838</v>
      </c>
    </row>
    <row r="326" s="2" customFormat="1" ht="16.5" customHeight="1">
      <c r="A326" s="37"/>
      <c r="B326" s="38"/>
      <c r="C326" s="204" t="s">
        <v>839</v>
      </c>
      <c r="D326" s="204" t="s">
        <v>125</v>
      </c>
      <c r="E326" s="205" t="s">
        <v>840</v>
      </c>
      <c r="F326" s="206" t="s">
        <v>841</v>
      </c>
      <c r="G326" s="207" t="s">
        <v>210</v>
      </c>
      <c r="H326" s="236"/>
      <c r="I326" s="209"/>
      <c r="J326" s="210">
        <f>ROUND(I326*H326,2)</f>
        <v>0</v>
      </c>
      <c r="K326" s="211"/>
      <c r="L326" s="43"/>
      <c r="M326" s="212" t="s">
        <v>19</v>
      </c>
      <c r="N326" s="213" t="s">
        <v>40</v>
      </c>
      <c r="O326" s="83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6" t="s">
        <v>129</v>
      </c>
      <c r="AT326" s="216" t="s">
        <v>125</v>
      </c>
      <c r="AU326" s="216" t="s">
        <v>79</v>
      </c>
      <c r="AY326" s="16" t="s">
        <v>122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6" t="s">
        <v>77</v>
      </c>
      <c r="BK326" s="217">
        <f>ROUND(I326*H326,2)</f>
        <v>0</v>
      </c>
      <c r="BL326" s="16" t="s">
        <v>129</v>
      </c>
      <c r="BM326" s="216" t="s">
        <v>842</v>
      </c>
    </row>
    <row r="327" s="2" customFormat="1" ht="24.15" customHeight="1">
      <c r="A327" s="37"/>
      <c r="B327" s="38"/>
      <c r="C327" s="204" t="s">
        <v>843</v>
      </c>
      <c r="D327" s="204" t="s">
        <v>125</v>
      </c>
      <c r="E327" s="205" t="s">
        <v>848</v>
      </c>
      <c r="F327" s="206" t="s">
        <v>849</v>
      </c>
      <c r="G327" s="207" t="s">
        <v>141</v>
      </c>
      <c r="H327" s="208">
        <v>1</v>
      </c>
      <c r="I327" s="209"/>
      <c r="J327" s="210">
        <f>ROUND(I327*H327,2)</f>
        <v>0</v>
      </c>
      <c r="K327" s="211"/>
      <c r="L327" s="43"/>
      <c r="M327" s="212" t="s">
        <v>19</v>
      </c>
      <c r="N327" s="213" t="s">
        <v>40</v>
      </c>
      <c r="O327" s="83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16" t="s">
        <v>129</v>
      </c>
      <c r="AT327" s="216" t="s">
        <v>125</v>
      </c>
      <c r="AU327" s="216" t="s">
        <v>79</v>
      </c>
      <c r="AY327" s="16" t="s">
        <v>122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6" t="s">
        <v>77</v>
      </c>
      <c r="BK327" s="217">
        <f>ROUND(I327*H327,2)</f>
        <v>0</v>
      </c>
      <c r="BL327" s="16" t="s">
        <v>129</v>
      </c>
      <c r="BM327" s="216" t="s">
        <v>1183</v>
      </c>
    </row>
    <row r="328" s="2" customFormat="1" ht="33" customHeight="1">
      <c r="A328" s="37"/>
      <c r="B328" s="38"/>
      <c r="C328" s="204" t="s">
        <v>847</v>
      </c>
      <c r="D328" s="204" t="s">
        <v>125</v>
      </c>
      <c r="E328" s="205" t="s">
        <v>852</v>
      </c>
      <c r="F328" s="206" t="s">
        <v>853</v>
      </c>
      <c r="G328" s="207" t="s">
        <v>141</v>
      </c>
      <c r="H328" s="208">
        <v>1</v>
      </c>
      <c r="I328" s="209"/>
      <c r="J328" s="210">
        <f>ROUND(I328*H328,2)</f>
        <v>0</v>
      </c>
      <c r="K328" s="211"/>
      <c r="L328" s="43"/>
      <c r="M328" s="212" t="s">
        <v>19</v>
      </c>
      <c r="N328" s="213" t="s">
        <v>40</v>
      </c>
      <c r="O328" s="83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16" t="s">
        <v>129</v>
      </c>
      <c r="AT328" s="216" t="s">
        <v>125</v>
      </c>
      <c r="AU328" s="216" t="s">
        <v>79</v>
      </c>
      <c r="AY328" s="16" t="s">
        <v>122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6" t="s">
        <v>77</v>
      </c>
      <c r="BK328" s="217">
        <f>ROUND(I328*H328,2)</f>
        <v>0</v>
      </c>
      <c r="BL328" s="16" t="s">
        <v>129</v>
      </c>
      <c r="BM328" s="216" t="s">
        <v>1184</v>
      </c>
    </row>
    <row r="329" s="2" customFormat="1" ht="16.5" customHeight="1">
      <c r="A329" s="37"/>
      <c r="B329" s="38"/>
      <c r="C329" s="204" t="s">
        <v>851</v>
      </c>
      <c r="D329" s="204" t="s">
        <v>125</v>
      </c>
      <c r="E329" s="205" t="s">
        <v>844</v>
      </c>
      <c r="F329" s="206" t="s">
        <v>845</v>
      </c>
      <c r="G329" s="207" t="s">
        <v>141</v>
      </c>
      <c r="H329" s="208">
        <v>1</v>
      </c>
      <c r="I329" s="209"/>
      <c r="J329" s="210">
        <f>ROUND(I329*H329,2)</f>
        <v>0</v>
      </c>
      <c r="K329" s="211"/>
      <c r="L329" s="43"/>
      <c r="M329" s="212" t="s">
        <v>19</v>
      </c>
      <c r="N329" s="213" t="s">
        <v>40</v>
      </c>
      <c r="O329" s="83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6" t="s">
        <v>129</v>
      </c>
      <c r="AT329" s="216" t="s">
        <v>125</v>
      </c>
      <c r="AU329" s="216" t="s">
        <v>79</v>
      </c>
      <c r="AY329" s="16" t="s">
        <v>122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6" t="s">
        <v>77</v>
      </c>
      <c r="BK329" s="217">
        <f>ROUND(I329*H329,2)</f>
        <v>0</v>
      </c>
      <c r="BL329" s="16" t="s">
        <v>129</v>
      </c>
      <c r="BM329" s="216" t="s">
        <v>846</v>
      </c>
    </row>
    <row r="330" s="2" customFormat="1" ht="16.5" customHeight="1">
      <c r="A330" s="37"/>
      <c r="B330" s="38"/>
      <c r="C330" s="204" t="s">
        <v>855</v>
      </c>
      <c r="D330" s="204" t="s">
        <v>125</v>
      </c>
      <c r="E330" s="205" t="s">
        <v>856</v>
      </c>
      <c r="F330" s="206" t="s">
        <v>857</v>
      </c>
      <c r="G330" s="207" t="s">
        <v>141</v>
      </c>
      <c r="H330" s="208">
        <v>1</v>
      </c>
      <c r="I330" s="209"/>
      <c r="J330" s="210">
        <f>ROUND(I330*H330,2)</f>
        <v>0</v>
      </c>
      <c r="K330" s="211"/>
      <c r="L330" s="43"/>
      <c r="M330" s="212" t="s">
        <v>19</v>
      </c>
      <c r="N330" s="213" t="s">
        <v>40</v>
      </c>
      <c r="O330" s="83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16" t="s">
        <v>129</v>
      </c>
      <c r="AT330" s="216" t="s">
        <v>125</v>
      </c>
      <c r="AU330" s="216" t="s">
        <v>79</v>
      </c>
      <c r="AY330" s="16" t="s">
        <v>122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6" t="s">
        <v>77</v>
      </c>
      <c r="BK330" s="217">
        <f>ROUND(I330*H330,2)</f>
        <v>0</v>
      </c>
      <c r="BL330" s="16" t="s">
        <v>129</v>
      </c>
      <c r="BM330" s="216" t="s">
        <v>858</v>
      </c>
    </row>
    <row r="331" s="12" customFormat="1" ht="22.8" customHeight="1">
      <c r="A331" s="12"/>
      <c r="B331" s="188"/>
      <c r="C331" s="189"/>
      <c r="D331" s="190" t="s">
        <v>68</v>
      </c>
      <c r="E331" s="202" t="s">
        <v>859</v>
      </c>
      <c r="F331" s="202" t="s">
        <v>860</v>
      </c>
      <c r="G331" s="189"/>
      <c r="H331" s="189"/>
      <c r="I331" s="192"/>
      <c r="J331" s="203">
        <f>BK331</f>
        <v>0</v>
      </c>
      <c r="K331" s="189"/>
      <c r="L331" s="194"/>
      <c r="M331" s="195"/>
      <c r="N331" s="196"/>
      <c r="O331" s="196"/>
      <c r="P331" s="197">
        <f>SUM(P332:P341)</f>
        <v>0</v>
      </c>
      <c r="Q331" s="196"/>
      <c r="R331" s="197">
        <f>SUM(R332:R341)</f>
        <v>0</v>
      </c>
      <c r="S331" s="196"/>
      <c r="T331" s="198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99" t="s">
        <v>79</v>
      </c>
      <c r="AT331" s="200" t="s">
        <v>68</v>
      </c>
      <c r="AU331" s="200" t="s">
        <v>77</v>
      </c>
      <c r="AY331" s="199" t="s">
        <v>122</v>
      </c>
      <c r="BK331" s="201">
        <f>SUM(BK332:BK341)</f>
        <v>0</v>
      </c>
    </row>
    <row r="332" s="2" customFormat="1" ht="24.15" customHeight="1">
      <c r="A332" s="37"/>
      <c r="B332" s="38"/>
      <c r="C332" s="204" t="s">
        <v>861</v>
      </c>
      <c r="D332" s="204" t="s">
        <v>125</v>
      </c>
      <c r="E332" s="205" t="s">
        <v>862</v>
      </c>
      <c r="F332" s="206" t="s">
        <v>863</v>
      </c>
      <c r="G332" s="207" t="s">
        <v>128</v>
      </c>
      <c r="H332" s="208">
        <v>1</v>
      </c>
      <c r="I332" s="209"/>
      <c r="J332" s="210">
        <f>ROUND(I332*H332,2)</f>
        <v>0</v>
      </c>
      <c r="K332" s="211"/>
      <c r="L332" s="43"/>
      <c r="M332" s="212" t="s">
        <v>19</v>
      </c>
      <c r="N332" s="213" t="s">
        <v>40</v>
      </c>
      <c r="O332" s="83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6" t="s">
        <v>129</v>
      </c>
      <c r="AT332" s="216" t="s">
        <v>125</v>
      </c>
      <c r="AU332" s="216" t="s">
        <v>79</v>
      </c>
      <c r="AY332" s="16" t="s">
        <v>122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6" t="s">
        <v>77</v>
      </c>
      <c r="BK332" s="217">
        <f>ROUND(I332*H332,2)</f>
        <v>0</v>
      </c>
      <c r="BL332" s="16" t="s">
        <v>129</v>
      </c>
      <c r="BM332" s="216" t="s">
        <v>864</v>
      </c>
    </row>
    <row r="333" s="2" customFormat="1">
      <c r="A333" s="37"/>
      <c r="B333" s="38"/>
      <c r="C333" s="39"/>
      <c r="D333" s="218" t="s">
        <v>131</v>
      </c>
      <c r="E333" s="39"/>
      <c r="F333" s="219" t="s">
        <v>865</v>
      </c>
      <c r="G333" s="39"/>
      <c r="H333" s="39"/>
      <c r="I333" s="220"/>
      <c r="J333" s="39"/>
      <c r="K333" s="39"/>
      <c r="L333" s="43"/>
      <c r="M333" s="221"/>
      <c r="N333" s="222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131</v>
      </c>
      <c r="AU333" s="16" t="s">
        <v>79</v>
      </c>
    </row>
    <row r="334" s="2" customFormat="1" ht="33" customHeight="1">
      <c r="A334" s="37"/>
      <c r="B334" s="38"/>
      <c r="C334" s="204" t="s">
        <v>866</v>
      </c>
      <c r="D334" s="204" t="s">
        <v>125</v>
      </c>
      <c r="E334" s="205" t="s">
        <v>867</v>
      </c>
      <c r="F334" s="206" t="s">
        <v>868</v>
      </c>
      <c r="G334" s="207" t="s">
        <v>128</v>
      </c>
      <c r="H334" s="208">
        <v>8</v>
      </c>
      <c r="I334" s="209"/>
      <c r="J334" s="210">
        <f>ROUND(I334*H334,2)</f>
        <v>0</v>
      </c>
      <c r="K334" s="211"/>
      <c r="L334" s="43"/>
      <c r="M334" s="212" t="s">
        <v>19</v>
      </c>
      <c r="N334" s="213" t="s">
        <v>40</v>
      </c>
      <c r="O334" s="83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6" t="s">
        <v>129</v>
      </c>
      <c r="AT334" s="216" t="s">
        <v>125</v>
      </c>
      <c r="AU334" s="216" t="s">
        <v>79</v>
      </c>
      <c r="AY334" s="16" t="s">
        <v>122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6" t="s">
        <v>77</v>
      </c>
      <c r="BK334" s="217">
        <f>ROUND(I334*H334,2)</f>
        <v>0</v>
      </c>
      <c r="BL334" s="16" t="s">
        <v>129</v>
      </c>
      <c r="BM334" s="216" t="s">
        <v>869</v>
      </c>
    </row>
    <row r="335" s="2" customFormat="1">
      <c r="A335" s="37"/>
      <c r="B335" s="38"/>
      <c r="C335" s="39"/>
      <c r="D335" s="218" t="s">
        <v>131</v>
      </c>
      <c r="E335" s="39"/>
      <c r="F335" s="219" t="s">
        <v>870</v>
      </c>
      <c r="G335" s="39"/>
      <c r="H335" s="39"/>
      <c r="I335" s="220"/>
      <c r="J335" s="39"/>
      <c r="K335" s="39"/>
      <c r="L335" s="43"/>
      <c r="M335" s="221"/>
      <c r="N335" s="222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131</v>
      </c>
      <c r="AU335" s="16" t="s">
        <v>79</v>
      </c>
    </row>
    <row r="336" s="2" customFormat="1" ht="21.75" customHeight="1">
      <c r="A336" s="37"/>
      <c r="B336" s="38"/>
      <c r="C336" s="204" t="s">
        <v>871</v>
      </c>
      <c r="D336" s="204" t="s">
        <v>125</v>
      </c>
      <c r="E336" s="205" t="s">
        <v>872</v>
      </c>
      <c r="F336" s="206" t="s">
        <v>873</v>
      </c>
      <c r="G336" s="207" t="s">
        <v>128</v>
      </c>
      <c r="H336" s="208">
        <v>2</v>
      </c>
      <c r="I336" s="209"/>
      <c r="J336" s="210">
        <f>ROUND(I336*H336,2)</f>
        <v>0</v>
      </c>
      <c r="K336" s="211"/>
      <c r="L336" s="43"/>
      <c r="M336" s="212" t="s">
        <v>19</v>
      </c>
      <c r="N336" s="213" t="s">
        <v>40</v>
      </c>
      <c r="O336" s="83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16" t="s">
        <v>129</v>
      </c>
      <c r="AT336" s="216" t="s">
        <v>125</v>
      </c>
      <c r="AU336" s="216" t="s">
        <v>79</v>
      </c>
      <c r="AY336" s="16" t="s">
        <v>122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6" t="s">
        <v>77</v>
      </c>
      <c r="BK336" s="217">
        <f>ROUND(I336*H336,2)</f>
        <v>0</v>
      </c>
      <c r="BL336" s="16" t="s">
        <v>129</v>
      </c>
      <c r="BM336" s="216" t="s">
        <v>874</v>
      </c>
    </row>
    <row r="337" s="2" customFormat="1">
      <c r="A337" s="37"/>
      <c r="B337" s="38"/>
      <c r="C337" s="39"/>
      <c r="D337" s="218" t="s">
        <v>131</v>
      </c>
      <c r="E337" s="39"/>
      <c r="F337" s="219" t="s">
        <v>875</v>
      </c>
      <c r="G337" s="39"/>
      <c r="H337" s="39"/>
      <c r="I337" s="220"/>
      <c r="J337" s="39"/>
      <c r="K337" s="39"/>
      <c r="L337" s="43"/>
      <c r="M337" s="221"/>
      <c r="N337" s="222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131</v>
      </c>
      <c r="AU337" s="16" t="s">
        <v>79</v>
      </c>
    </row>
    <row r="338" s="2" customFormat="1" ht="24.15" customHeight="1">
      <c r="A338" s="37"/>
      <c r="B338" s="38"/>
      <c r="C338" s="204" t="s">
        <v>876</v>
      </c>
      <c r="D338" s="204" t="s">
        <v>125</v>
      </c>
      <c r="E338" s="205" t="s">
        <v>877</v>
      </c>
      <c r="F338" s="206" t="s">
        <v>878</v>
      </c>
      <c r="G338" s="207" t="s">
        <v>128</v>
      </c>
      <c r="H338" s="208">
        <v>1</v>
      </c>
      <c r="I338" s="209"/>
      <c r="J338" s="210">
        <f>ROUND(I338*H338,2)</f>
        <v>0</v>
      </c>
      <c r="K338" s="211"/>
      <c r="L338" s="43"/>
      <c r="M338" s="212" t="s">
        <v>19</v>
      </c>
      <c r="N338" s="213" t="s">
        <v>40</v>
      </c>
      <c r="O338" s="83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16" t="s">
        <v>129</v>
      </c>
      <c r="AT338" s="216" t="s">
        <v>125</v>
      </c>
      <c r="AU338" s="216" t="s">
        <v>79</v>
      </c>
      <c r="AY338" s="16" t="s">
        <v>122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6" t="s">
        <v>77</v>
      </c>
      <c r="BK338" s="217">
        <f>ROUND(I338*H338,2)</f>
        <v>0</v>
      </c>
      <c r="BL338" s="16" t="s">
        <v>129</v>
      </c>
      <c r="BM338" s="216" t="s">
        <v>879</v>
      </c>
    </row>
    <row r="339" s="2" customFormat="1">
      <c r="A339" s="37"/>
      <c r="B339" s="38"/>
      <c r="C339" s="39"/>
      <c r="D339" s="218" t="s">
        <v>131</v>
      </c>
      <c r="E339" s="39"/>
      <c r="F339" s="219" t="s">
        <v>880</v>
      </c>
      <c r="G339" s="39"/>
      <c r="H339" s="39"/>
      <c r="I339" s="220"/>
      <c r="J339" s="39"/>
      <c r="K339" s="39"/>
      <c r="L339" s="43"/>
      <c r="M339" s="221"/>
      <c r="N339" s="222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131</v>
      </c>
      <c r="AU339" s="16" t="s">
        <v>79</v>
      </c>
    </row>
    <row r="340" s="2" customFormat="1" ht="16.5" customHeight="1">
      <c r="A340" s="37"/>
      <c r="B340" s="38"/>
      <c r="C340" s="204" t="s">
        <v>881</v>
      </c>
      <c r="D340" s="204" t="s">
        <v>125</v>
      </c>
      <c r="E340" s="205" t="s">
        <v>882</v>
      </c>
      <c r="F340" s="206" t="s">
        <v>883</v>
      </c>
      <c r="G340" s="207" t="s">
        <v>884</v>
      </c>
      <c r="H340" s="208">
        <v>104.88</v>
      </c>
      <c r="I340" s="209"/>
      <c r="J340" s="210">
        <f>ROUND(I340*H340,2)</f>
        <v>0</v>
      </c>
      <c r="K340" s="211"/>
      <c r="L340" s="43"/>
      <c r="M340" s="212" t="s">
        <v>19</v>
      </c>
      <c r="N340" s="213" t="s">
        <v>40</v>
      </c>
      <c r="O340" s="83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6" t="s">
        <v>129</v>
      </c>
      <c r="AT340" s="216" t="s">
        <v>125</v>
      </c>
      <c r="AU340" s="216" t="s">
        <v>79</v>
      </c>
      <c r="AY340" s="16" t="s">
        <v>122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6" t="s">
        <v>77</v>
      </c>
      <c r="BK340" s="217">
        <f>ROUND(I340*H340,2)</f>
        <v>0</v>
      </c>
      <c r="BL340" s="16" t="s">
        <v>129</v>
      </c>
      <c r="BM340" s="216" t="s">
        <v>885</v>
      </c>
    </row>
    <row r="341" s="13" customFormat="1">
      <c r="A341" s="13"/>
      <c r="B341" s="241"/>
      <c r="C341" s="242"/>
      <c r="D341" s="234" t="s">
        <v>338</v>
      </c>
      <c r="E341" s="251" t="s">
        <v>19</v>
      </c>
      <c r="F341" s="243" t="s">
        <v>1185</v>
      </c>
      <c r="G341" s="242"/>
      <c r="H341" s="244">
        <v>104.88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338</v>
      </c>
      <c r="AU341" s="250" t="s">
        <v>79</v>
      </c>
      <c r="AV341" s="13" t="s">
        <v>79</v>
      </c>
      <c r="AW341" s="13" t="s">
        <v>31</v>
      </c>
      <c r="AX341" s="13" t="s">
        <v>77</v>
      </c>
      <c r="AY341" s="250" t="s">
        <v>122</v>
      </c>
    </row>
    <row r="342" s="12" customFormat="1" ht="25.92" customHeight="1">
      <c r="A342" s="12"/>
      <c r="B342" s="188"/>
      <c r="C342" s="189"/>
      <c r="D342" s="190" t="s">
        <v>68</v>
      </c>
      <c r="E342" s="191" t="s">
        <v>213</v>
      </c>
      <c r="F342" s="191" t="s">
        <v>214</v>
      </c>
      <c r="G342" s="189"/>
      <c r="H342" s="189"/>
      <c r="I342" s="192"/>
      <c r="J342" s="193">
        <f>BK342</f>
        <v>0</v>
      </c>
      <c r="K342" s="189"/>
      <c r="L342" s="194"/>
      <c r="M342" s="195"/>
      <c r="N342" s="196"/>
      <c r="O342" s="196"/>
      <c r="P342" s="197">
        <f>P343+P349+P358+P379+P385+P390</f>
        <v>0</v>
      </c>
      <c r="Q342" s="196"/>
      <c r="R342" s="197">
        <f>R343+R349+R358+R379+R385+R390</f>
        <v>0</v>
      </c>
      <c r="S342" s="196"/>
      <c r="T342" s="198">
        <f>T343+T349+T358+T379+T385+T390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9" t="s">
        <v>148</v>
      </c>
      <c r="AT342" s="200" t="s">
        <v>68</v>
      </c>
      <c r="AU342" s="200" t="s">
        <v>69</v>
      </c>
      <c r="AY342" s="199" t="s">
        <v>122</v>
      </c>
      <c r="BK342" s="201">
        <f>BK343+BK349+BK358+BK379+BK385+BK390</f>
        <v>0</v>
      </c>
    </row>
    <row r="343" s="12" customFormat="1" ht="22.8" customHeight="1">
      <c r="A343" s="12"/>
      <c r="B343" s="188"/>
      <c r="C343" s="189"/>
      <c r="D343" s="190" t="s">
        <v>68</v>
      </c>
      <c r="E343" s="202" t="s">
        <v>215</v>
      </c>
      <c r="F343" s="202" t="s">
        <v>216</v>
      </c>
      <c r="G343" s="189"/>
      <c r="H343" s="189"/>
      <c r="I343" s="192"/>
      <c r="J343" s="203">
        <f>BK343</f>
        <v>0</v>
      </c>
      <c r="K343" s="189"/>
      <c r="L343" s="194"/>
      <c r="M343" s="195"/>
      <c r="N343" s="196"/>
      <c r="O343" s="196"/>
      <c r="P343" s="197">
        <f>SUM(P344:P348)</f>
        <v>0</v>
      </c>
      <c r="Q343" s="196"/>
      <c r="R343" s="197">
        <f>SUM(R344:R348)</f>
        <v>0</v>
      </c>
      <c r="S343" s="196"/>
      <c r="T343" s="198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9" t="s">
        <v>148</v>
      </c>
      <c r="AT343" s="200" t="s">
        <v>68</v>
      </c>
      <c r="AU343" s="200" t="s">
        <v>77</v>
      </c>
      <c r="AY343" s="199" t="s">
        <v>122</v>
      </c>
      <c r="BK343" s="201">
        <f>SUM(BK344:BK348)</f>
        <v>0</v>
      </c>
    </row>
    <row r="344" s="2" customFormat="1" ht="16.5" customHeight="1">
      <c r="A344" s="37"/>
      <c r="B344" s="38"/>
      <c r="C344" s="204" t="s">
        <v>887</v>
      </c>
      <c r="D344" s="204" t="s">
        <v>125</v>
      </c>
      <c r="E344" s="205" t="s">
        <v>888</v>
      </c>
      <c r="F344" s="206" t="s">
        <v>889</v>
      </c>
      <c r="G344" s="207" t="s">
        <v>228</v>
      </c>
      <c r="H344" s="208">
        <v>60</v>
      </c>
      <c r="I344" s="209"/>
      <c r="J344" s="210">
        <f>ROUND(I344*H344,2)</f>
        <v>0</v>
      </c>
      <c r="K344" s="211"/>
      <c r="L344" s="43"/>
      <c r="M344" s="212" t="s">
        <v>19</v>
      </c>
      <c r="N344" s="213" t="s">
        <v>40</v>
      </c>
      <c r="O344" s="83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6" t="s">
        <v>220</v>
      </c>
      <c r="AT344" s="216" t="s">
        <v>125</v>
      </c>
      <c r="AU344" s="216" t="s">
        <v>79</v>
      </c>
      <c r="AY344" s="16" t="s">
        <v>122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6" t="s">
        <v>77</v>
      </c>
      <c r="BK344" s="217">
        <f>ROUND(I344*H344,2)</f>
        <v>0</v>
      </c>
      <c r="BL344" s="16" t="s">
        <v>220</v>
      </c>
      <c r="BM344" s="216" t="s">
        <v>1186</v>
      </c>
    </row>
    <row r="345" s="2" customFormat="1">
      <c r="A345" s="37"/>
      <c r="B345" s="38"/>
      <c r="C345" s="39"/>
      <c r="D345" s="218" t="s">
        <v>131</v>
      </c>
      <c r="E345" s="39"/>
      <c r="F345" s="219" t="s">
        <v>891</v>
      </c>
      <c r="G345" s="39"/>
      <c r="H345" s="39"/>
      <c r="I345" s="220"/>
      <c r="J345" s="39"/>
      <c r="K345" s="39"/>
      <c r="L345" s="43"/>
      <c r="M345" s="221"/>
      <c r="N345" s="222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131</v>
      </c>
      <c r="AU345" s="16" t="s">
        <v>79</v>
      </c>
    </row>
    <row r="346" s="2" customFormat="1">
      <c r="A346" s="37"/>
      <c r="B346" s="38"/>
      <c r="C346" s="39"/>
      <c r="D346" s="234" t="s">
        <v>192</v>
      </c>
      <c r="E346" s="39"/>
      <c r="F346" s="235" t="s">
        <v>892</v>
      </c>
      <c r="G346" s="39"/>
      <c r="H346" s="39"/>
      <c r="I346" s="220"/>
      <c r="J346" s="39"/>
      <c r="K346" s="39"/>
      <c r="L346" s="43"/>
      <c r="M346" s="221"/>
      <c r="N346" s="222"/>
      <c r="O346" s="83"/>
      <c r="P346" s="83"/>
      <c r="Q346" s="83"/>
      <c r="R346" s="83"/>
      <c r="S346" s="83"/>
      <c r="T346" s="84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192</v>
      </c>
      <c r="AU346" s="16" t="s">
        <v>79</v>
      </c>
    </row>
    <row r="347" s="2" customFormat="1" ht="24.15" customHeight="1">
      <c r="A347" s="37"/>
      <c r="B347" s="38"/>
      <c r="C347" s="204" t="s">
        <v>893</v>
      </c>
      <c r="D347" s="204" t="s">
        <v>125</v>
      </c>
      <c r="E347" s="205" t="s">
        <v>894</v>
      </c>
      <c r="F347" s="206" t="s">
        <v>895</v>
      </c>
      <c r="G347" s="207" t="s">
        <v>228</v>
      </c>
      <c r="H347" s="208">
        <v>133</v>
      </c>
      <c r="I347" s="209"/>
      <c r="J347" s="210">
        <f>ROUND(I347*H347,2)</f>
        <v>0</v>
      </c>
      <c r="K347" s="211"/>
      <c r="L347" s="43"/>
      <c r="M347" s="212" t="s">
        <v>19</v>
      </c>
      <c r="N347" s="213" t="s">
        <v>40</v>
      </c>
      <c r="O347" s="83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16" t="s">
        <v>220</v>
      </c>
      <c r="AT347" s="216" t="s">
        <v>125</v>
      </c>
      <c r="AU347" s="216" t="s">
        <v>79</v>
      </c>
      <c r="AY347" s="16" t="s">
        <v>122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6" t="s">
        <v>77</v>
      </c>
      <c r="BK347" s="217">
        <f>ROUND(I347*H347,2)</f>
        <v>0</v>
      </c>
      <c r="BL347" s="16" t="s">
        <v>220</v>
      </c>
      <c r="BM347" s="216" t="s">
        <v>896</v>
      </c>
    </row>
    <row r="348" s="2" customFormat="1">
      <c r="A348" s="37"/>
      <c r="B348" s="38"/>
      <c r="C348" s="39"/>
      <c r="D348" s="234" t="s">
        <v>192</v>
      </c>
      <c r="E348" s="39"/>
      <c r="F348" s="235" t="s">
        <v>897</v>
      </c>
      <c r="G348" s="39"/>
      <c r="H348" s="39"/>
      <c r="I348" s="220"/>
      <c r="J348" s="39"/>
      <c r="K348" s="39"/>
      <c r="L348" s="43"/>
      <c r="M348" s="221"/>
      <c r="N348" s="222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192</v>
      </c>
      <c r="AU348" s="16" t="s">
        <v>79</v>
      </c>
    </row>
    <row r="349" s="12" customFormat="1" ht="22.8" customHeight="1">
      <c r="A349" s="12"/>
      <c r="B349" s="188"/>
      <c r="C349" s="189"/>
      <c r="D349" s="190" t="s">
        <v>68</v>
      </c>
      <c r="E349" s="202" t="s">
        <v>898</v>
      </c>
      <c r="F349" s="202" t="s">
        <v>899</v>
      </c>
      <c r="G349" s="189"/>
      <c r="H349" s="189"/>
      <c r="I349" s="192"/>
      <c r="J349" s="203">
        <f>BK349</f>
        <v>0</v>
      </c>
      <c r="K349" s="189"/>
      <c r="L349" s="194"/>
      <c r="M349" s="195"/>
      <c r="N349" s="196"/>
      <c r="O349" s="196"/>
      <c r="P349" s="197">
        <f>SUM(P350:P357)</f>
        <v>0</v>
      </c>
      <c r="Q349" s="196"/>
      <c r="R349" s="197">
        <f>SUM(R350:R357)</f>
        <v>0</v>
      </c>
      <c r="S349" s="196"/>
      <c r="T349" s="198">
        <f>SUM(T350:T357)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9" t="s">
        <v>148</v>
      </c>
      <c r="AT349" s="200" t="s">
        <v>68</v>
      </c>
      <c r="AU349" s="200" t="s">
        <v>77</v>
      </c>
      <c r="AY349" s="199" t="s">
        <v>122</v>
      </c>
      <c r="BK349" s="201">
        <f>SUM(BK350:BK357)</f>
        <v>0</v>
      </c>
    </row>
    <row r="350" s="2" customFormat="1" ht="16.5" customHeight="1">
      <c r="A350" s="37"/>
      <c r="B350" s="38"/>
      <c r="C350" s="204" t="s">
        <v>900</v>
      </c>
      <c r="D350" s="204" t="s">
        <v>125</v>
      </c>
      <c r="E350" s="205" t="s">
        <v>901</v>
      </c>
      <c r="F350" s="206" t="s">
        <v>902</v>
      </c>
      <c r="G350" s="207" t="s">
        <v>903</v>
      </c>
      <c r="H350" s="208">
        <v>2</v>
      </c>
      <c r="I350" s="209"/>
      <c r="J350" s="210">
        <f>ROUND(I350*H350,2)</f>
        <v>0</v>
      </c>
      <c r="K350" s="211"/>
      <c r="L350" s="43"/>
      <c r="M350" s="212" t="s">
        <v>19</v>
      </c>
      <c r="N350" s="213" t="s">
        <v>40</v>
      </c>
      <c r="O350" s="83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16" t="s">
        <v>220</v>
      </c>
      <c r="AT350" s="216" t="s">
        <v>125</v>
      </c>
      <c r="AU350" s="216" t="s">
        <v>79</v>
      </c>
      <c r="AY350" s="16" t="s">
        <v>122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6" t="s">
        <v>77</v>
      </c>
      <c r="BK350" s="217">
        <f>ROUND(I350*H350,2)</f>
        <v>0</v>
      </c>
      <c r="BL350" s="16" t="s">
        <v>220</v>
      </c>
      <c r="BM350" s="216" t="s">
        <v>1187</v>
      </c>
    </row>
    <row r="351" s="2" customFormat="1">
      <c r="A351" s="37"/>
      <c r="B351" s="38"/>
      <c r="C351" s="39"/>
      <c r="D351" s="218" t="s">
        <v>131</v>
      </c>
      <c r="E351" s="39"/>
      <c r="F351" s="219" t="s">
        <v>905</v>
      </c>
      <c r="G351" s="39"/>
      <c r="H351" s="39"/>
      <c r="I351" s="220"/>
      <c r="J351" s="39"/>
      <c r="K351" s="39"/>
      <c r="L351" s="43"/>
      <c r="M351" s="221"/>
      <c r="N351" s="222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131</v>
      </c>
      <c r="AU351" s="16" t="s">
        <v>79</v>
      </c>
    </row>
    <row r="352" s="2" customFormat="1" ht="16.5" customHeight="1">
      <c r="A352" s="37"/>
      <c r="B352" s="38"/>
      <c r="C352" s="204" t="s">
        <v>906</v>
      </c>
      <c r="D352" s="204" t="s">
        <v>125</v>
      </c>
      <c r="E352" s="205" t="s">
        <v>907</v>
      </c>
      <c r="F352" s="206" t="s">
        <v>908</v>
      </c>
      <c r="G352" s="207" t="s">
        <v>450</v>
      </c>
      <c r="H352" s="208">
        <v>100</v>
      </c>
      <c r="I352" s="209"/>
      <c r="J352" s="210">
        <f>ROUND(I352*H352,2)</f>
        <v>0</v>
      </c>
      <c r="K352" s="211"/>
      <c r="L352" s="43"/>
      <c r="M352" s="212" t="s">
        <v>19</v>
      </c>
      <c r="N352" s="213" t="s">
        <v>40</v>
      </c>
      <c r="O352" s="83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16" t="s">
        <v>220</v>
      </c>
      <c r="AT352" s="216" t="s">
        <v>125</v>
      </c>
      <c r="AU352" s="216" t="s">
        <v>79</v>
      </c>
      <c r="AY352" s="16" t="s">
        <v>122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6" t="s">
        <v>77</v>
      </c>
      <c r="BK352" s="217">
        <f>ROUND(I352*H352,2)</f>
        <v>0</v>
      </c>
      <c r="BL352" s="16" t="s">
        <v>220</v>
      </c>
      <c r="BM352" s="216" t="s">
        <v>1188</v>
      </c>
    </row>
    <row r="353" s="2" customFormat="1">
      <c r="A353" s="37"/>
      <c r="B353" s="38"/>
      <c r="C353" s="39"/>
      <c r="D353" s="218" t="s">
        <v>131</v>
      </c>
      <c r="E353" s="39"/>
      <c r="F353" s="219" t="s">
        <v>910</v>
      </c>
      <c r="G353" s="39"/>
      <c r="H353" s="39"/>
      <c r="I353" s="220"/>
      <c r="J353" s="39"/>
      <c r="K353" s="39"/>
      <c r="L353" s="43"/>
      <c r="M353" s="221"/>
      <c r="N353" s="222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131</v>
      </c>
      <c r="AU353" s="16" t="s">
        <v>79</v>
      </c>
    </row>
    <row r="354" s="2" customFormat="1" ht="16.5" customHeight="1">
      <c r="A354" s="37"/>
      <c r="B354" s="38"/>
      <c r="C354" s="204" t="s">
        <v>911</v>
      </c>
      <c r="D354" s="204" t="s">
        <v>125</v>
      </c>
      <c r="E354" s="205" t="s">
        <v>912</v>
      </c>
      <c r="F354" s="206" t="s">
        <v>913</v>
      </c>
      <c r="G354" s="207" t="s">
        <v>185</v>
      </c>
      <c r="H354" s="208">
        <v>150</v>
      </c>
      <c r="I354" s="209"/>
      <c r="J354" s="210">
        <f>ROUND(I354*H354,2)</f>
        <v>0</v>
      </c>
      <c r="K354" s="211"/>
      <c r="L354" s="43"/>
      <c r="M354" s="212" t="s">
        <v>19</v>
      </c>
      <c r="N354" s="213" t="s">
        <v>40</v>
      </c>
      <c r="O354" s="83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16" t="s">
        <v>220</v>
      </c>
      <c r="AT354" s="216" t="s">
        <v>125</v>
      </c>
      <c r="AU354" s="216" t="s">
        <v>79</v>
      </c>
      <c r="AY354" s="16" t="s">
        <v>122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6" t="s">
        <v>77</v>
      </c>
      <c r="BK354" s="217">
        <f>ROUND(I354*H354,2)</f>
        <v>0</v>
      </c>
      <c r="BL354" s="16" t="s">
        <v>220</v>
      </c>
      <c r="BM354" s="216" t="s">
        <v>1189</v>
      </c>
    </row>
    <row r="355" s="2" customFormat="1">
      <c r="A355" s="37"/>
      <c r="B355" s="38"/>
      <c r="C355" s="39"/>
      <c r="D355" s="218" t="s">
        <v>131</v>
      </c>
      <c r="E355" s="39"/>
      <c r="F355" s="219" t="s">
        <v>915</v>
      </c>
      <c r="G355" s="39"/>
      <c r="H355" s="39"/>
      <c r="I355" s="220"/>
      <c r="J355" s="39"/>
      <c r="K355" s="39"/>
      <c r="L355" s="43"/>
      <c r="M355" s="221"/>
      <c r="N355" s="222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131</v>
      </c>
      <c r="AU355" s="16" t="s">
        <v>79</v>
      </c>
    </row>
    <row r="356" s="2" customFormat="1" ht="16.5" customHeight="1">
      <c r="A356" s="37"/>
      <c r="B356" s="38"/>
      <c r="C356" s="204" t="s">
        <v>916</v>
      </c>
      <c r="D356" s="204" t="s">
        <v>125</v>
      </c>
      <c r="E356" s="205" t="s">
        <v>917</v>
      </c>
      <c r="F356" s="206" t="s">
        <v>918</v>
      </c>
      <c r="G356" s="207" t="s">
        <v>903</v>
      </c>
      <c r="H356" s="208">
        <v>2</v>
      </c>
      <c r="I356" s="209"/>
      <c r="J356" s="210">
        <f>ROUND(I356*H356,2)</f>
        <v>0</v>
      </c>
      <c r="K356" s="211"/>
      <c r="L356" s="43"/>
      <c r="M356" s="212" t="s">
        <v>19</v>
      </c>
      <c r="N356" s="213" t="s">
        <v>40</v>
      </c>
      <c r="O356" s="83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16" t="s">
        <v>220</v>
      </c>
      <c r="AT356" s="216" t="s">
        <v>125</v>
      </c>
      <c r="AU356" s="216" t="s">
        <v>79</v>
      </c>
      <c r="AY356" s="16" t="s">
        <v>122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6" t="s">
        <v>77</v>
      </c>
      <c r="BK356" s="217">
        <f>ROUND(I356*H356,2)</f>
        <v>0</v>
      </c>
      <c r="BL356" s="16" t="s">
        <v>220</v>
      </c>
      <c r="BM356" s="216" t="s">
        <v>1190</v>
      </c>
    </row>
    <row r="357" s="2" customFormat="1">
      <c r="A357" s="37"/>
      <c r="B357" s="38"/>
      <c r="C357" s="39"/>
      <c r="D357" s="218" t="s">
        <v>131</v>
      </c>
      <c r="E357" s="39"/>
      <c r="F357" s="219" t="s">
        <v>920</v>
      </c>
      <c r="G357" s="39"/>
      <c r="H357" s="39"/>
      <c r="I357" s="220"/>
      <c r="J357" s="39"/>
      <c r="K357" s="39"/>
      <c r="L357" s="43"/>
      <c r="M357" s="221"/>
      <c r="N357" s="222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131</v>
      </c>
      <c r="AU357" s="16" t="s">
        <v>79</v>
      </c>
    </row>
    <row r="358" s="12" customFormat="1" ht="22.8" customHeight="1">
      <c r="A358" s="12"/>
      <c r="B358" s="188"/>
      <c r="C358" s="189"/>
      <c r="D358" s="190" t="s">
        <v>68</v>
      </c>
      <c r="E358" s="202" t="s">
        <v>223</v>
      </c>
      <c r="F358" s="202" t="s">
        <v>224</v>
      </c>
      <c r="G358" s="189"/>
      <c r="H358" s="189"/>
      <c r="I358" s="192"/>
      <c r="J358" s="203">
        <f>BK358</f>
        <v>0</v>
      </c>
      <c r="K358" s="189"/>
      <c r="L358" s="194"/>
      <c r="M358" s="195"/>
      <c r="N358" s="196"/>
      <c r="O358" s="196"/>
      <c r="P358" s="197">
        <f>SUM(P359:P378)</f>
        <v>0</v>
      </c>
      <c r="Q358" s="196"/>
      <c r="R358" s="197">
        <f>SUM(R359:R378)</f>
        <v>0</v>
      </c>
      <c r="S358" s="196"/>
      <c r="T358" s="198">
        <f>SUM(T359:T378)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9" t="s">
        <v>148</v>
      </c>
      <c r="AT358" s="200" t="s">
        <v>68</v>
      </c>
      <c r="AU358" s="200" t="s">
        <v>77</v>
      </c>
      <c r="AY358" s="199" t="s">
        <v>122</v>
      </c>
      <c r="BK358" s="201">
        <f>SUM(BK359:BK378)</f>
        <v>0</v>
      </c>
    </row>
    <row r="359" s="2" customFormat="1" ht="16.5" customHeight="1">
      <c r="A359" s="37"/>
      <c r="B359" s="38"/>
      <c r="C359" s="204" t="s">
        <v>921</v>
      </c>
      <c r="D359" s="204" t="s">
        <v>125</v>
      </c>
      <c r="E359" s="205" t="s">
        <v>922</v>
      </c>
      <c r="F359" s="206" t="s">
        <v>923</v>
      </c>
      <c r="G359" s="207" t="s">
        <v>228</v>
      </c>
      <c r="H359" s="208">
        <v>16</v>
      </c>
      <c r="I359" s="209"/>
      <c r="J359" s="210">
        <f>ROUND(I359*H359,2)</f>
        <v>0</v>
      </c>
      <c r="K359" s="211"/>
      <c r="L359" s="43"/>
      <c r="M359" s="212" t="s">
        <v>19</v>
      </c>
      <c r="N359" s="213" t="s">
        <v>40</v>
      </c>
      <c r="O359" s="83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6" t="s">
        <v>220</v>
      </c>
      <c r="AT359" s="216" t="s">
        <v>125</v>
      </c>
      <c r="AU359" s="216" t="s">
        <v>79</v>
      </c>
      <c r="AY359" s="16" t="s">
        <v>122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6" t="s">
        <v>77</v>
      </c>
      <c r="BK359" s="217">
        <f>ROUND(I359*H359,2)</f>
        <v>0</v>
      </c>
      <c r="BL359" s="16" t="s">
        <v>220</v>
      </c>
      <c r="BM359" s="216" t="s">
        <v>924</v>
      </c>
    </row>
    <row r="360" s="2" customFormat="1">
      <c r="A360" s="37"/>
      <c r="B360" s="38"/>
      <c r="C360" s="39"/>
      <c r="D360" s="218" t="s">
        <v>131</v>
      </c>
      <c r="E360" s="39"/>
      <c r="F360" s="219" t="s">
        <v>925</v>
      </c>
      <c r="G360" s="39"/>
      <c r="H360" s="39"/>
      <c r="I360" s="220"/>
      <c r="J360" s="39"/>
      <c r="K360" s="39"/>
      <c r="L360" s="43"/>
      <c r="M360" s="221"/>
      <c r="N360" s="222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131</v>
      </c>
      <c r="AU360" s="16" t="s">
        <v>79</v>
      </c>
    </row>
    <row r="361" s="2" customFormat="1">
      <c r="A361" s="37"/>
      <c r="B361" s="38"/>
      <c r="C361" s="39"/>
      <c r="D361" s="234" t="s">
        <v>192</v>
      </c>
      <c r="E361" s="39"/>
      <c r="F361" s="235" t="s">
        <v>926</v>
      </c>
      <c r="G361" s="39"/>
      <c r="H361" s="39"/>
      <c r="I361" s="220"/>
      <c r="J361" s="39"/>
      <c r="K361" s="39"/>
      <c r="L361" s="43"/>
      <c r="M361" s="221"/>
      <c r="N361" s="222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192</v>
      </c>
      <c r="AU361" s="16" t="s">
        <v>79</v>
      </c>
    </row>
    <row r="362" s="2" customFormat="1" ht="16.5" customHeight="1">
      <c r="A362" s="37"/>
      <c r="B362" s="38"/>
      <c r="C362" s="204" t="s">
        <v>927</v>
      </c>
      <c r="D362" s="204" t="s">
        <v>125</v>
      </c>
      <c r="E362" s="205" t="s">
        <v>928</v>
      </c>
      <c r="F362" s="206" t="s">
        <v>929</v>
      </c>
      <c r="G362" s="207" t="s">
        <v>228</v>
      </c>
      <c r="H362" s="208">
        <v>300</v>
      </c>
      <c r="I362" s="209"/>
      <c r="J362" s="210">
        <f>ROUND(I362*H362,2)</f>
        <v>0</v>
      </c>
      <c r="K362" s="211"/>
      <c r="L362" s="43"/>
      <c r="M362" s="212" t="s">
        <v>19</v>
      </c>
      <c r="N362" s="213" t="s">
        <v>40</v>
      </c>
      <c r="O362" s="83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16" t="s">
        <v>220</v>
      </c>
      <c r="AT362" s="216" t="s">
        <v>125</v>
      </c>
      <c r="AU362" s="216" t="s">
        <v>79</v>
      </c>
      <c r="AY362" s="16" t="s">
        <v>122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6" t="s">
        <v>77</v>
      </c>
      <c r="BK362" s="217">
        <f>ROUND(I362*H362,2)</f>
        <v>0</v>
      </c>
      <c r="BL362" s="16" t="s">
        <v>220</v>
      </c>
      <c r="BM362" s="216" t="s">
        <v>1191</v>
      </c>
    </row>
    <row r="363" s="2" customFormat="1">
      <c r="A363" s="37"/>
      <c r="B363" s="38"/>
      <c r="C363" s="39"/>
      <c r="D363" s="218" t="s">
        <v>131</v>
      </c>
      <c r="E363" s="39"/>
      <c r="F363" s="219" t="s">
        <v>931</v>
      </c>
      <c r="G363" s="39"/>
      <c r="H363" s="39"/>
      <c r="I363" s="220"/>
      <c r="J363" s="39"/>
      <c r="K363" s="39"/>
      <c r="L363" s="43"/>
      <c r="M363" s="221"/>
      <c r="N363" s="222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131</v>
      </c>
      <c r="AU363" s="16" t="s">
        <v>79</v>
      </c>
    </row>
    <row r="364" s="2" customFormat="1" ht="16.5" customHeight="1">
      <c r="A364" s="37"/>
      <c r="B364" s="38"/>
      <c r="C364" s="204" t="s">
        <v>932</v>
      </c>
      <c r="D364" s="204" t="s">
        <v>125</v>
      </c>
      <c r="E364" s="205" t="s">
        <v>933</v>
      </c>
      <c r="F364" s="206" t="s">
        <v>934</v>
      </c>
      <c r="G364" s="207" t="s">
        <v>228</v>
      </c>
      <c r="H364" s="208">
        <v>100</v>
      </c>
      <c r="I364" s="209"/>
      <c r="J364" s="210">
        <f>ROUND(I364*H364,2)</f>
        <v>0</v>
      </c>
      <c r="K364" s="211"/>
      <c r="L364" s="43"/>
      <c r="M364" s="212" t="s">
        <v>19</v>
      </c>
      <c r="N364" s="213" t="s">
        <v>40</v>
      </c>
      <c r="O364" s="83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16" t="s">
        <v>220</v>
      </c>
      <c r="AT364" s="216" t="s">
        <v>125</v>
      </c>
      <c r="AU364" s="216" t="s">
        <v>79</v>
      </c>
      <c r="AY364" s="16" t="s">
        <v>122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6" t="s">
        <v>77</v>
      </c>
      <c r="BK364" s="217">
        <f>ROUND(I364*H364,2)</f>
        <v>0</v>
      </c>
      <c r="BL364" s="16" t="s">
        <v>220</v>
      </c>
      <c r="BM364" s="216" t="s">
        <v>1192</v>
      </c>
    </row>
    <row r="365" s="2" customFormat="1">
      <c r="A365" s="37"/>
      <c r="B365" s="38"/>
      <c r="C365" s="39"/>
      <c r="D365" s="218" t="s">
        <v>131</v>
      </c>
      <c r="E365" s="39"/>
      <c r="F365" s="219" t="s">
        <v>936</v>
      </c>
      <c r="G365" s="39"/>
      <c r="H365" s="39"/>
      <c r="I365" s="220"/>
      <c r="J365" s="39"/>
      <c r="K365" s="39"/>
      <c r="L365" s="43"/>
      <c r="M365" s="221"/>
      <c r="N365" s="222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131</v>
      </c>
      <c r="AU365" s="16" t="s">
        <v>79</v>
      </c>
    </row>
    <row r="366" s="2" customFormat="1" ht="16.5" customHeight="1">
      <c r="A366" s="37"/>
      <c r="B366" s="38"/>
      <c r="C366" s="204" t="s">
        <v>937</v>
      </c>
      <c r="D366" s="204" t="s">
        <v>125</v>
      </c>
      <c r="E366" s="205" t="s">
        <v>938</v>
      </c>
      <c r="F366" s="206" t="s">
        <v>939</v>
      </c>
      <c r="G366" s="207" t="s">
        <v>228</v>
      </c>
      <c r="H366" s="208">
        <v>300</v>
      </c>
      <c r="I366" s="209"/>
      <c r="J366" s="210">
        <f>ROUND(I366*H366,2)</f>
        <v>0</v>
      </c>
      <c r="K366" s="211"/>
      <c r="L366" s="43"/>
      <c r="M366" s="212" t="s">
        <v>19</v>
      </c>
      <c r="N366" s="213" t="s">
        <v>40</v>
      </c>
      <c r="O366" s="83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16" t="s">
        <v>220</v>
      </c>
      <c r="AT366" s="216" t="s">
        <v>125</v>
      </c>
      <c r="AU366" s="216" t="s">
        <v>79</v>
      </c>
      <c r="AY366" s="16" t="s">
        <v>122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6" t="s">
        <v>77</v>
      </c>
      <c r="BK366" s="217">
        <f>ROUND(I366*H366,2)</f>
        <v>0</v>
      </c>
      <c r="BL366" s="16" t="s">
        <v>220</v>
      </c>
      <c r="BM366" s="216" t="s">
        <v>1193</v>
      </c>
    </row>
    <row r="367" s="2" customFormat="1">
      <c r="A367" s="37"/>
      <c r="B367" s="38"/>
      <c r="C367" s="39"/>
      <c r="D367" s="218" t="s">
        <v>131</v>
      </c>
      <c r="E367" s="39"/>
      <c r="F367" s="219" t="s">
        <v>941</v>
      </c>
      <c r="G367" s="39"/>
      <c r="H367" s="39"/>
      <c r="I367" s="220"/>
      <c r="J367" s="39"/>
      <c r="K367" s="39"/>
      <c r="L367" s="43"/>
      <c r="M367" s="221"/>
      <c r="N367" s="222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131</v>
      </c>
      <c r="AU367" s="16" t="s">
        <v>79</v>
      </c>
    </row>
    <row r="368" s="2" customFormat="1">
      <c r="A368" s="37"/>
      <c r="B368" s="38"/>
      <c r="C368" s="39"/>
      <c r="D368" s="234" t="s">
        <v>192</v>
      </c>
      <c r="E368" s="39"/>
      <c r="F368" s="235" t="s">
        <v>942</v>
      </c>
      <c r="G368" s="39"/>
      <c r="H368" s="39"/>
      <c r="I368" s="220"/>
      <c r="J368" s="39"/>
      <c r="K368" s="39"/>
      <c r="L368" s="43"/>
      <c r="M368" s="221"/>
      <c r="N368" s="222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192</v>
      </c>
      <c r="AU368" s="16" t="s">
        <v>79</v>
      </c>
    </row>
    <row r="369" s="2" customFormat="1" ht="16.5" customHeight="1">
      <c r="A369" s="37"/>
      <c r="B369" s="38"/>
      <c r="C369" s="204" t="s">
        <v>943</v>
      </c>
      <c r="D369" s="204" t="s">
        <v>125</v>
      </c>
      <c r="E369" s="205" t="s">
        <v>944</v>
      </c>
      <c r="F369" s="206" t="s">
        <v>945</v>
      </c>
      <c r="G369" s="207" t="s">
        <v>228</v>
      </c>
      <c r="H369" s="208">
        <v>300</v>
      </c>
      <c r="I369" s="209"/>
      <c r="J369" s="210">
        <f>ROUND(I369*H369,2)</f>
        <v>0</v>
      </c>
      <c r="K369" s="211"/>
      <c r="L369" s="43"/>
      <c r="M369" s="212" t="s">
        <v>19</v>
      </c>
      <c r="N369" s="213" t="s">
        <v>40</v>
      </c>
      <c r="O369" s="83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16" t="s">
        <v>220</v>
      </c>
      <c r="AT369" s="216" t="s">
        <v>125</v>
      </c>
      <c r="AU369" s="216" t="s">
        <v>79</v>
      </c>
      <c r="AY369" s="16" t="s">
        <v>122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6" t="s">
        <v>77</v>
      </c>
      <c r="BK369" s="217">
        <f>ROUND(I369*H369,2)</f>
        <v>0</v>
      </c>
      <c r="BL369" s="16" t="s">
        <v>220</v>
      </c>
      <c r="BM369" s="216" t="s">
        <v>1194</v>
      </c>
    </row>
    <row r="370" s="2" customFormat="1">
      <c r="A370" s="37"/>
      <c r="B370" s="38"/>
      <c r="C370" s="39"/>
      <c r="D370" s="218" t="s">
        <v>131</v>
      </c>
      <c r="E370" s="39"/>
      <c r="F370" s="219" t="s">
        <v>947</v>
      </c>
      <c r="G370" s="39"/>
      <c r="H370" s="39"/>
      <c r="I370" s="220"/>
      <c r="J370" s="39"/>
      <c r="K370" s="39"/>
      <c r="L370" s="43"/>
      <c r="M370" s="221"/>
      <c r="N370" s="222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131</v>
      </c>
      <c r="AU370" s="16" t="s">
        <v>79</v>
      </c>
    </row>
    <row r="371" s="2" customFormat="1" ht="16.5" customHeight="1">
      <c r="A371" s="37"/>
      <c r="B371" s="38"/>
      <c r="C371" s="204" t="s">
        <v>948</v>
      </c>
      <c r="D371" s="204" t="s">
        <v>125</v>
      </c>
      <c r="E371" s="205" t="s">
        <v>226</v>
      </c>
      <c r="F371" s="206" t="s">
        <v>227</v>
      </c>
      <c r="G371" s="207" t="s">
        <v>228</v>
      </c>
      <c r="H371" s="208">
        <v>50</v>
      </c>
      <c r="I371" s="209"/>
      <c r="J371" s="210">
        <f>ROUND(I371*H371,2)</f>
        <v>0</v>
      </c>
      <c r="K371" s="211"/>
      <c r="L371" s="43"/>
      <c r="M371" s="212" t="s">
        <v>19</v>
      </c>
      <c r="N371" s="213" t="s">
        <v>40</v>
      </c>
      <c r="O371" s="83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16" t="s">
        <v>220</v>
      </c>
      <c r="AT371" s="216" t="s">
        <v>125</v>
      </c>
      <c r="AU371" s="216" t="s">
        <v>79</v>
      </c>
      <c r="AY371" s="16" t="s">
        <v>122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6" t="s">
        <v>77</v>
      </c>
      <c r="BK371" s="217">
        <f>ROUND(I371*H371,2)</f>
        <v>0</v>
      </c>
      <c r="BL371" s="16" t="s">
        <v>220</v>
      </c>
      <c r="BM371" s="216" t="s">
        <v>1195</v>
      </c>
    </row>
    <row r="372" s="2" customFormat="1">
      <c r="A372" s="37"/>
      <c r="B372" s="38"/>
      <c r="C372" s="39"/>
      <c r="D372" s="218" t="s">
        <v>131</v>
      </c>
      <c r="E372" s="39"/>
      <c r="F372" s="219" t="s">
        <v>230</v>
      </c>
      <c r="G372" s="39"/>
      <c r="H372" s="39"/>
      <c r="I372" s="220"/>
      <c r="J372" s="39"/>
      <c r="K372" s="39"/>
      <c r="L372" s="43"/>
      <c r="M372" s="221"/>
      <c r="N372" s="222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131</v>
      </c>
      <c r="AU372" s="16" t="s">
        <v>79</v>
      </c>
    </row>
    <row r="373" s="2" customFormat="1" ht="16.5" customHeight="1">
      <c r="A373" s="37"/>
      <c r="B373" s="38"/>
      <c r="C373" s="204" t="s">
        <v>950</v>
      </c>
      <c r="D373" s="204" t="s">
        <v>125</v>
      </c>
      <c r="E373" s="205" t="s">
        <v>231</v>
      </c>
      <c r="F373" s="206" t="s">
        <v>232</v>
      </c>
      <c r="G373" s="207" t="s">
        <v>228</v>
      </c>
      <c r="H373" s="208">
        <v>120</v>
      </c>
      <c r="I373" s="209"/>
      <c r="J373" s="210">
        <f>ROUND(I373*H373,2)</f>
        <v>0</v>
      </c>
      <c r="K373" s="211"/>
      <c r="L373" s="43"/>
      <c r="M373" s="212" t="s">
        <v>19</v>
      </c>
      <c r="N373" s="213" t="s">
        <v>40</v>
      </c>
      <c r="O373" s="83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16" t="s">
        <v>220</v>
      </c>
      <c r="AT373" s="216" t="s">
        <v>125</v>
      </c>
      <c r="AU373" s="216" t="s">
        <v>79</v>
      </c>
      <c r="AY373" s="16" t="s">
        <v>122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6" t="s">
        <v>77</v>
      </c>
      <c r="BK373" s="217">
        <f>ROUND(I373*H373,2)</f>
        <v>0</v>
      </c>
      <c r="BL373" s="16" t="s">
        <v>220</v>
      </c>
      <c r="BM373" s="216" t="s">
        <v>951</v>
      </c>
    </row>
    <row r="374" s="2" customFormat="1">
      <c r="A374" s="37"/>
      <c r="B374" s="38"/>
      <c r="C374" s="39"/>
      <c r="D374" s="218" t="s">
        <v>131</v>
      </c>
      <c r="E374" s="39"/>
      <c r="F374" s="219" t="s">
        <v>234</v>
      </c>
      <c r="G374" s="39"/>
      <c r="H374" s="39"/>
      <c r="I374" s="220"/>
      <c r="J374" s="39"/>
      <c r="K374" s="39"/>
      <c r="L374" s="43"/>
      <c r="M374" s="221"/>
      <c r="N374" s="222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131</v>
      </c>
      <c r="AU374" s="16" t="s">
        <v>79</v>
      </c>
    </row>
    <row r="375" s="2" customFormat="1">
      <c r="A375" s="37"/>
      <c r="B375" s="38"/>
      <c r="C375" s="39"/>
      <c r="D375" s="234" t="s">
        <v>192</v>
      </c>
      <c r="E375" s="39"/>
      <c r="F375" s="235" t="s">
        <v>1196</v>
      </c>
      <c r="G375" s="39"/>
      <c r="H375" s="39"/>
      <c r="I375" s="220"/>
      <c r="J375" s="39"/>
      <c r="K375" s="39"/>
      <c r="L375" s="43"/>
      <c r="M375" s="221"/>
      <c r="N375" s="222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192</v>
      </c>
      <c r="AU375" s="16" t="s">
        <v>79</v>
      </c>
    </row>
    <row r="376" s="2" customFormat="1" ht="16.5" customHeight="1">
      <c r="A376" s="37"/>
      <c r="B376" s="38"/>
      <c r="C376" s="204" t="s">
        <v>953</v>
      </c>
      <c r="D376" s="204" t="s">
        <v>125</v>
      </c>
      <c r="E376" s="205" t="s">
        <v>237</v>
      </c>
      <c r="F376" s="206" t="s">
        <v>238</v>
      </c>
      <c r="G376" s="207" t="s">
        <v>228</v>
      </c>
      <c r="H376" s="208">
        <v>220</v>
      </c>
      <c r="I376" s="209"/>
      <c r="J376" s="210">
        <f>ROUND(I376*H376,2)</f>
        <v>0</v>
      </c>
      <c r="K376" s="211"/>
      <c r="L376" s="43"/>
      <c r="M376" s="212" t="s">
        <v>19</v>
      </c>
      <c r="N376" s="213" t="s">
        <v>40</v>
      </c>
      <c r="O376" s="83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16" t="s">
        <v>220</v>
      </c>
      <c r="AT376" s="216" t="s">
        <v>125</v>
      </c>
      <c r="AU376" s="216" t="s">
        <v>79</v>
      </c>
      <c r="AY376" s="16" t="s">
        <v>122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6" t="s">
        <v>77</v>
      </c>
      <c r="BK376" s="217">
        <f>ROUND(I376*H376,2)</f>
        <v>0</v>
      </c>
      <c r="BL376" s="16" t="s">
        <v>220</v>
      </c>
      <c r="BM376" s="216" t="s">
        <v>954</v>
      </c>
    </row>
    <row r="377" s="2" customFormat="1">
      <c r="A377" s="37"/>
      <c r="B377" s="38"/>
      <c r="C377" s="39"/>
      <c r="D377" s="218" t="s">
        <v>131</v>
      </c>
      <c r="E377" s="39"/>
      <c r="F377" s="219" t="s">
        <v>240</v>
      </c>
      <c r="G377" s="39"/>
      <c r="H377" s="39"/>
      <c r="I377" s="220"/>
      <c r="J377" s="39"/>
      <c r="K377" s="39"/>
      <c r="L377" s="43"/>
      <c r="M377" s="221"/>
      <c r="N377" s="222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131</v>
      </c>
      <c r="AU377" s="16" t="s">
        <v>79</v>
      </c>
    </row>
    <row r="378" s="2" customFormat="1">
      <c r="A378" s="37"/>
      <c r="B378" s="38"/>
      <c r="C378" s="39"/>
      <c r="D378" s="234" t="s">
        <v>192</v>
      </c>
      <c r="E378" s="39"/>
      <c r="F378" s="235" t="s">
        <v>241</v>
      </c>
      <c r="G378" s="39"/>
      <c r="H378" s="39"/>
      <c r="I378" s="220"/>
      <c r="J378" s="39"/>
      <c r="K378" s="39"/>
      <c r="L378" s="43"/>
      <c r="M378" s="221"/>
      <c r="N378" s="222"/>
      <c r="O378" s="83"/>
      <c r="P378" s="83"/>
      <c r="Q378" s="83"/>
      <c r="R378" s="83"/>
      <c r="S378" s="83"/>
      <c r="T378" s="84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192</v>
      </c>
      <c r="AU378" s="16" t="s">
        <v>79</v>
      </c>
    </row>
    <row r="379" s="12" customFormat="1" ht="22.8" customHeight="1">
      <c r="A379" s="12"/>
      <c r="B379" s="188"/>
      <c r="C379" s="189"/>
      <c r="D379" s="190" t="s">
        <v>68</v>
      </c>
      <c r="E379" s="202" t="s">
        <v>242</v>
      </c>
      <c r="F379" s="202" t="s">
        <v>243</v>
      </c>
      <c r="G379" s="189"/>
      <c r="H379" s="189"/>
      <c r="I379" s="192"/>
      <c r="J379" s="203">
        <f>BK379</f>
        <v>0</v>
      </c>
      <c r="K379" s="189"/>
      <c r="L379" s="194"/>
      <c r="M379" s="195"/>
      <c r="N379" s="196"/>
      <c r="O379" s="196"/>
      <c r="P379" s="197">
        <f>SUM(P380:P384)</f>
        <v>0</v>
      </c>
      <c r="Q379" s="196"/>
      <c r="R379" s="197">
        <f>SUM(R380:R384)</f>
        <v>0</v>
      </c>
      <c r="S379" s="196"/>
      <c r="T379" s="198">
        <f>SUM(T380:T384)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9" t="s">
        <v>148</v>
      </c>
      <c r="AT379" s="200" t="s">
        <v>68</v>
      </c>
      <c r="AU379" s="200" t="s">
        <v>77</v>
      </c>
      <c r="AY379" s="199" t="s">
        <v>122</v>
      </c>
      <c r="BK379" s="201">
        <f>SUM(BK380:BK384)</f>
        <v>0</v>
      </c>
    </row>
    <row r="380" s="2" customFormat="1" ht="16.5" customHeight="1">
      <c r="A380" s="37"/>
      <c r="B380" s="38"/>
      <c r="C380" s="204" t="s">
        <v>955</v>
      </c>
      <c r="D380" s="204" t="s">
        <v>125</v>
      </c>
      <c r="E380" s="205" t="s">
        <v>956</v>
      </c>
      <c r="F380" s="206" t="s">
        <v>957</v>
      </c>
      <c r="G380" s="207" t="s">
        <v>141</v>
      </c>
      <c r="H380" s="208">
        <v>1</v>
      </c>
      <c r="I380" s="209"/>
      <c r="J380" s="210">
        <f>ROUND(I380*H380,2)</f>
        <v>0</v>
      </c>
      <c r="K380" s="211"/>
      <c r="L380" s="43"/>
      <c r="M380" s="212" t="s">
        <v>19</v>
      </c>
      <c r="N380" s="213" t="s">
        <v>40</v>
      </c>
      <c r="O380" s="83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16" t="s">
        <v>220</v>
      </c>
      <c r="AT380" s="216" t="s">
        <v>125</v>
      </c>
      <c r="AU380" s="216" t="s">
        <v>79</v>
      </c>
      <c r="AY380" s="16" t="s">
        <v>122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6" t="s">
        <v>77</v>
      </c>
      <c r="BK380" s="217">
        <f>ROUND(I380*H380,2)</f>
        <v>0</v>
      </c>
      <c r="BL380" s="16" t="s">
        <v>220</v>
      </c>
      <c r="BM380" s="216" t="s">
        <v>958</v>
      </c>
    </row>
    <row r="381" s="2" customFormat="1">
      <c r="A381" s="37"/>
      <c r="B381" s="38"/>
      <c r="C381" s="39"/>
      <c r="D381" s="218" t="s">
        <v>131</v>
      </c>
      <c r="E381" s="39"/>
      <c r="F381" s="219" t="s">
        <v>959</v>
      </c>
      <c r="G381" s="39"/>
      <c r="H381" s="39"/>
      <c r="I381" s="220"/>
      <c r="J381" s="39"/>
      <c r="K381" s="39"/>
      <c r="L381" s="43"/>
      <c r="M381" s="221"/>
      <c r="N381" s="222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131</v>
      </c>
      <c r="AU381" s="16" t="s">
        <v>79</v>
      </c>
    </row>
    <row r="382" s="2" customFormat="1">
      <c r="A382" s="37"/>
      <c r="B382" s="38"/>
      <c r="C382" s="39"/>
      <c r="D382" s="234" t="s">
        <v>192</v>
      </c>
      <c r="E382" s="39"/>
      <c r="F382" s="235" t="s">
        <v>960</v>
      </c>
      <c r="G382" s="39"/>
      <c r="H382" s="39"/>
      <c r="I382" s="220"/>
      <c r="J382" s="39"/>
      <c r="K382" s="39"/>
      <c r="L382" s="43"/>
      <c r="M382" s="221"/>
      <c r="N382" s="222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192</v>
      </c>
      <c r="AU382" s="16" t="s">
        <v>79</v>
      </c>
    </row>
    <row r="383" s="2" customFormat="1" ht="16.5" customHeight="1">
      <c r="A383" s="37"/>
      <c r="B383" s="38"/>
      <c r="C383" s="204" t="s">
        <v>961</v>
      </c>
      <c r="D383" s="204" t="s">
        <v>125</v>
      </c>
      <c r="E383" s="205" t="s">
        <v>245</v>
      </c>
      <c r="F383" s="206" t="s">
        <v>246</v>
      </c>
      <c r="G383" s="207" t="s">
        <v>210</v>
      </c>
      <c r="H383" s="236"/>
      <c r="I383" s="209"/>
      <c r="J383" s="210">
        <f>ROUND(I383*H383,2)</f>
        <v>0</v>
      </c>
      <c r="K383" s="211"/>
      <c r="L383" s="43"/>
      <c r="M383" s="212" t="s">
        <v>19</v>
      </c>
      <c r="N383" s="213" t="s">
        <v>40</v>
      </c>
      <c r="O383" s="83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16" t="s">
        <v>220</v>
      </c>
      <c r="AT383" s="216" t="s">
        <v>125</v>
      </c>
      <c r="AU383" s="216" t="s">
        <v>79</v>
      </c>
      <c r="AY383" s="16" t="s">
        <v>122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6" t="s">
        <v>77</v>
      </c>
      <c r="BK383" s="217">
        <f>ROUND(I383*H383,2)</f>
        <v>0</v>
      </c>
      <c r="BL383" s="16" t="s">
        <v>220</v>
      </c>
      <c r="BM383" s="216" t="s">
        <v>962</v>
      </c>
    </row>
    <row r="384" s="2" customFormat="1">
      <c r="A384" s="37"/>
      <c r="B384" s="38"/>
      <c r="C384" s="39"/>
      <c r="D384" s="218" t="s">
        <v>131</v>
      </c>
      <c r="E384" s="39"/>
      <c r="F384" s="219" t="s">
        <v>963</v>
      </c>
      <c r="G384" s="39"/>
      <c r="H384" s="39"/>
      <c r="I384" s="220"/>
      <c r="J384" s="39"/>
      <c r="K384" s="39"/>
      <c r="L384" s="43"/>
      <c r="M384" s="221"/>
      <c r="N384" s="222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131</v>
      </c>
      <c r="AU384" s="16" t="s">
        <v>79</v>
      </c>
    </row>
    <row r="385" s="12" customFormat="1" ht="22.8" customHeight="1">
      <c r="A385" s="12"/>
      <c r="B385" s="188"/>
      <c r="C385" s="189"/>
      <c r="D385" s="190" t="s">
        <v>68</v>
      </c>
      <c r="E385" s="202" t="s">
        <v>249</v>
      </c>
      <c r="F385" s="202" t="s">
        <v>250</v>
      </c>
      <c r="G385" s="189"/>
      <c r="H385" s="189"/>
      <c r="I385" s="192"/>
      <c r="J385" s="203">
        <f>BK385</f>
        <v>0</v>
      </c>
      <c r="K385" s="189"/>
      <c r="L385" s="194"/>
      <c r="M385" s="195"/>
      <c r="N385" s="196"/>
      <c r="O385" s="196"/>
      <c r="P385" s="197">
        <f>SUM(P386:P389)</f>
        <v>0</v>
      </c>
      <c r="Q385" s="196"/>
      <c r="R385" s="197">
        <f>SUM(R386:R389)</f>
        <v>0</v>
      </c>
      <c r="S385" s="196"/>
      <c r="T385" s="198">
        <f>SUM(T386:T389)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9" t="s">
        <v>148</v>
      </c>
      <c r="AT385" s="200" t="s">
        <v>68</v>
      </c>
      <c r="AU385" s="200" t="s">
        <v>77</v>
      </c>
      <c r="AY385" s="199" t="s">
        <v>122</v>
      </c>
      <c r="BK385" s="201">
        <f>SUM(BK386:BK389)</f>
        <v>0</v>
      </c>
    </row>
    <row r="386" s="2" customFormat="1" ht="16.5" customHeight="1">
      <c r="A386" s="37"/>
      <c r="B386" s="38"/>
      <c r="C386" s="204" t="s">
        <v>964</v>
      </c>
      <c r="D386" s="204" t="s">
        <v>125</v>
      </c>
      <c r="E386" s="205" t="s">
        <v>252</v>
      </c>
      <c r="F386" s="206" t="s">
        <v>253</v>
      </c>
      <c r="G386" s="207" t="s">
        <v>254</v>
      </c>
      <c r="H386" s="208">
        <v>60</v>
      </c>
      <c r="I386" s="209"/>
      <c r="J386" s="210">
        <f>ROUND(I386*H386,2)</f>
        <v>0</v>
      </c>
      <c r="K386" s="211"/>
      <c r="L386" s="43"/>
      <c r="M386" s="212" t="s">
        <v>19</v>
      </c>
      <c r="N386" s="213" t="s">
        <v>40</v>
      </c>
      <c r="O386" s="83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16" t="s">
        <v>220</v>
      </c>
      <c r="AT386" s="216" t="s">
        <v>125</v>
      </c>
      <c r="AU386" s="216" t="s">
        <v>79</v>
      </c>
      <c r="AY386" s="16" t="s">
        <v>122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6" t="s">
        <v>77</v>
      </c>
      <c r="BK386" s="217">
        <f>ROUND(I386*H386,2)</f>
        <v>0</v>
      </c>
      <c r="BL386" s="16" t="s">
        <v>220</v>
      </c>
      <c r="BM386" s="216" t="s">
        <v>965</v>
      </c>
    </row>
    <row r="387" s="2" customFormat="1">
      <c r="A387" s="37"/>
      <c r="B387" s="38"/>
      <c r="C387" s="39"/>
      <c r="D387" s="218" t="s">
        <v>131</v>
      </c>
      <c r="E387" s="39"/>
      <c r="F387" s="219" t="s">
        <v>966</v>
      </c>
      <c r="G387" s="39"/>
      <c r="H387" s="39"/>
      <c r="I387" s="220"/>
      <c r="J387" s="39"/>
      <c r="K387" s="39"/>
      <c r="L387" s="43"/>
      <c r="M387" s="221"/>
      <c r="N387" s="222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131</v>
      </c>
      <c r="AU387" s="16" t="s">
        <v>79</v>
      </c>
    </row>
    <row r="388" s="2" customFormat="1" ht="16.5" customHeight="1">
      <c r="A388" s="37"/>
      <c r="B388" s="38"/>
      <c r="C388" s="204" t="s">
        <v>967</v>
      </c>
      <c r="D388" s="204" t="s">
        <v>125</v>
      </c>
      <c r="E388" s="205" t="s">
        <v>258</v>
      </c>
      <c r="F388" s="206" t="s">
        <v>259</v>
      </c>
      <c r="G388" s="207" t="s">
        <v>260</v>
      </c>
      <c r="H388" s="208">
        <v>90</v>
      </c>
      <c r="I388" s="209"/>
      <c r="J388" s="210">
        <f>ROUND(I388*H388,2)</f>
        <v>0</v>
      </c>
      <c r="K388" s="211"/>
      <c r="L388" s="43"/>
      <c r="M388" s="212" t="s">
        <v>19</v>
      </c>
      <c r="N388" s="213" t="s">
        <v>40</v>
      </c>
      <c r="O388" s="83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16" t="s">
        <v>220</v>
      </c>
      <c r="AT388" s="216" t="s">
        <v>125</v>
      </c>
      <c r="AU388" s="216" t="s">
        <v>79</v>
      </c>
      <c r="AY388" s="16" t="s">
        <v>122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6" t="s">
        <v>77</v>
      </c>
      <c r="BK388" s="217">
        <f>ROUND(I388*H388,2)</f>
        <v>0</v>
      </c>
      <c r="BL388" s="16" t="s">
        <v>220</v>
      </c>
      <c r="BM388" s="216" t="s">
        <v>968</v>
      </c>
    </row>
    <row r="389" s="2" customFormat="1">
      <c r="A389" s="37"/>
      <c r="B389" s="38"/>
      <c r="C389" s="39"/>
      <c r="D389" s="218" t="s">
        <v>131</v>
      </c>
      <c r="E389" s="39"/>
      <c r="F389" s="219" t="s">
        <v>262</v>
      </c>
      <c r="G389" s="39"/>
      <c r="H389" s="39"/>
      <c r="I389" s="220"/>
      <c r="J389" s="39"/>
      <c r="K389" s="39"/>
      <c r="L389" s="43"/>
      <c r="M389" s="221"/>
      <c r="N389" s="222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131</v>
      </c>
      <c r="AU389" s="16" t="s">
        <v>79</v>
      </c>
    </row>
    <row r="390" s="12" customFormat="1" ht="22.8" customHeight="1">
      <c r="A390" s="12"/>
      <c r="B390" s="188"/>
      <c r="C390" s="189"/>
      <c r="D390" s="190" t="s">
        <v>68</v>
      </c>
      <c r="E390" s="202" t="s">
        <v>969</v>
      </c>
      <c r="F390" s="202" t="s">
        <v>970</v>
      </c>
      <c r="G390" s="189"/>
      <c r="H390" s="189"/>
      <c r="I390" s="192"/>
      <c r="J390" s="203">
        <f>BK390</f>
        <v>0</v>
      </c>
      <c r="K390" s="189"/>
      <c r="L390" s="194"/>
      <c r="M390" s="195"/>
      <c r="N390" s="196"/>
      <c r="O390" s="196"/>
      <c r="P390" s="197">
        <f>SUM(P391:P396)</f>
        <v>0</v>
      </c>
      <c r="Q390" s="196"/>
      <c r="R390" s="197">
        <f>SUM(R391:R396)</f>
        <v>0</v>
      </c>
      <c r="S390" s="196"/>
      <c r="T390" s="198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9" t="s">
        <v>148</v>
      </c>
      <c r="AT390" s="200" t="s">
        <v>68</v>
      </c>
      <c r="AU390" s="200" t="s">
        <v>77</v>
      </c>
      <c r="AY390" s="199" t="s">
        <v>122</v>
      </c>
      <c r="BK390" s="201">
        <f>SUM(BK391:BK396)</f>
        <v>0</v>
      </c>
    </row>
    <row r="391" s="2" customFormat="1" ht="16.5" customHeight="1">
      <c r="A391" s="37"/>
      <c r="B391" s="38"/>
      <c r="C391" s="204" t="s">
        <v>971</v>
      </c>
      <c r="D391" s="204" t="s">
        <v>125</v>
      </c>
      <c r="E391" s="205" t="s">
        <v>972</v>
      </c>
      <c r="F391" s="206" t="s">
        <v>973</v>
      </c>
      <c r="G391" s="207" t="s">
        <v>141</v>
      </c>
      <c r="H391" s="208">
        <v>1</v>
      </c>
      <c r="I391" s="209"/>
      <c r="J391" s="210">
        <f>ROUND(I391*H391,2)</f>
        <v>0</v>
      </c>
      <c r="K391" s="211"/>
      <c r="L391" s="43"/>
      <c r="M391" s="212" t="s">
        <v>19</v>
      </c>
      <c r="N391" s="213" t="s">
        <v>40</v>
      </c>
      <c r="O391" s="83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16" t="s">
        <v>220</v>
      </c>
      <c r="AT391" s="216" t="s">
        <v>125</v>
      </c>
      <c r="AU391" s="216" t="s">
        <v>79</v>
      </c>
      <c r="AY391" s="16" t="s">
        <v>122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6" t="s">
        <v>77</v>
      </c>
      <c r="BK391" s="217">
        <f>ROUND(I391*H391,2)</f>
        <v>0</v>
      </c>
      <c r="BL391" s="16" t="s">
        <v>220</v>
      </c>
      <c r="BM391" s="216" t="s">
        <v>974</v>
      </c>
    </row>
    <row r="392" s="2" customFormat="1">
      <c r="A392" s="37"/>
      <c r="B392" s="38"/>
      <c r="C392" s="39"/>
      <c r="D392" s="218" t="s">
        <v>131</v>
      </c>
      <c r="E392" s="39"/>
      <c r="F392" s="219" t="s">
        <v>975</v>
      </c>
      <c r="G392" s="39"/>
      <c r="H392" s="39"/>
      <c r="I392" s="220"/>
      <c r="J392" s="39"/>
      <c r="K392" s="39"/>
      <c r="L392" s="43"/>
      <c r="M392" s="221"/>
      <c r="N392" s="222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131</v>
      </c>
      <c r="AU392" s="16" t="s">
        <v>79</v>
      </c>
    </row>
    <row r="393" s="2" customFormat="1">
      <c r="A393" s="37"/>
      <c r="B393" s="38"/>
      <c r="C393" s="39"/>
      <c r="D393" s="234" t="s">
        <v>192</v>
      </c>
      <c r="E393" s="39"/>
      <c r="F393" s="235" t="s">
        <v>1197</v>
      </c>
      <c r="G393" s="39"/>
      <c r="H393" s="39"/>
      <c r="I393" s="220"/>
      <c r="J393" s="39"/>
      <c r="K393" s="39"/>
      <c r="L393" s="43"/>
      <c r="M393" s="221"/>
      <c r="N393" s="222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192</v>
      </c>
      <c r="AU393" s="16" t="s">
        <v>79</v>
      </c>
    </row>
    <row r="394" s="2" customFormat="1" ht="16.5" customHeight="1">
      <c r="A394" s="37"/>
      <c r="B394" s="38"/>
      <c r="C394" s="204" t="s">
        <v>977</v>
      </c>
      <c r="D394" s="204" t="s">
        <v>125</v>
      </c>
      <c r="E394" s="205" t="s">
        <v>978</v>
      </c>
      <c r="F394" s="206" t="s">
        <v>979</v>
      </c>
      <c r="G394" s="207" t="s">
        <v>210</v>
      </c>
      <c r="H394" s="236"/>
      <c r="I394" s="209"/>
      <c r="J394" s="210">
        <f>ROUND(I394*H394,2)</f>
        <v>0</v>
      </c>
      <c r="K394" s="211"/>
      <c r="L394" s="43"/>
      <c r="M394" s="212" t="s">
        <v>19</v>
      </c>
      <c r="N394" s="213" t="s">
        <v>40</v>
      </c>
      <c r="O394" s="83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16" t="s">
        <v>220</v>
      </c>
      <c r="AT394" s="216" t="s">
        <v>125</v>
      </c>
      <c r="AU394" s="216" t="s">
        <v>79</v>
      </c>
      <c r="AY394" s="16" t="s">
        <v>122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6" t="s">
        <v>77</v>
      </c>
      <c r="BK394" s="217">
        <f>ROUND(I394*H394,2)</f>
        <v>0</v>
      </c>
      <c r="BL394" s="16" t="s">
        <v>220</v>
      </c>
      <c r="BM394" s="216" t="s">
        <v>980</v>
      </c>
    </row>
    <row r="395" s="2" customFormat="1">
      <c r="A395" s="37"/>
      <c r="B395" s="38"/>
      <c r="C395" s="39"/>
      <c r="D395" s="218" t="s">
        <v>131</v>
      </c>
      <c r="E395" s="39"/>
      <c r="F395" s="219" t="s">
        <v>981</v>
      </c>
      <c r="G395" s="39"/>
      <c r="H395" s="39"/>
      <c r="I395" s="220"/>
      <c r="J395" s="39"/>
      <c r="K395" s="39"/>
      <c r="L395" s="43"/>
      <c r="M395" s="221"/>
      <c r="N395" s="222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131</v>
      </c>
      <c r="AU395" s="16" t="s">
        <v>79</v>
      </c>
    </row>
    <row r="396" s="2" customFormat="1">
      <c r="A396" s="37"/>
      <c r="B396" s="38"/>
      <c r="C396" s="39"/>
      <c r="D396" s="234" t="s">
        <v>192</v>
      </c>
      <c r="E396" s="39"/>
      <c r="F396" s="235" t="s">
        <v>982</v>
      </c>
      <c r="G396" s="39"/>
      <c r="H396" s="39"/>
      <c r="I396" s="220"/>
      <c r="J396" s="39"/>
      <c r="K396" s="39"/>
      <c r="L396" s="43"/>
      <c r="M396" s="237"/>
      <c r="N396" s="238"/>
      <c r="O396" s="239"/>
      <c r="P396" s="239"/>
      <c r="Q396" s="239"/>
      <c r="R396" s="239"/>
      <c r="S396" s="239"/>
      <c r="T396" s="240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192</v>
      </c>
      <c r="AU396" s="16" t="s">
        <v>79</v>
      </c>
    </row>
    <row r="397" s="2" customFormat="1" ht="6.96" customHeight="1">
      <c r="A397" s="37"/>
      <c r="B397" s="58"/>
      <c r="C397" s="59"/>
      <c r="D397" s="59"/>
      <c r="E397" s="59"/>
      <c r="F397" s="59"/>
      <c r="G397" s="59"/>
      <c r="H397" s="59"/>
      <c r="I397" s="59"/>
      <c r="J397" s="59"/>
      <c r="K397" s="59"/>
      <c r="L397" s="43"/>
      <c r="M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</sheetData>
  <sheetProtection sheet="1" autoFilter="0" formatColumns="0" formatRows="0" objects="1" scenarios="1" spinCount="100000" saltValue="Hb83eEmpianE9LCdYslwkVEQIhheyxqnGQ63SK+ihj+R96S2cC8NWex32KxTs2xKHccPXTuxxS09DSFcfEDiFA==" hashValue="O0cURfV2Vu3SrYfynbNI0Aogx9lL6Oqo7QoYQ4kRNE4zUV6pxh9pz24J6QsjTwF2ByqcB3MhcLUqPevgIvkhSA==" algorithmName="SHA-512" password="CC35"/>
  <autoFilter ref="C100:K39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1/977151118"/>
    <hyperlink ref="F109" r:id="rId2" display="https://podminky.urs.cz/item/CS_URS_2023_01/741711001"/>
    <hyperlink ref="F112" r:id="rId3" display="https://podminky.urs.cz/item/CS_URS_2023_01/741721201"/>
    <hyperlink ref="F115" r:id="rId4" display="https://podminky.urs.cz/item/CS_URS_2023_01/741730018"/>
    <hyperlink ref="F118" r:id="rId5" display="https://podminky.urs.cz/item/CS_URS_2023_01/741761002"/>
    <hyperlink ref="F122" r:id="rId6" display="https://podminky.urs.cz/item/CS_URS_2023_01/741732063"/>
    <hyperlink ref="F126" r:id="rId7" display="https://podminky.urs.cz/item/CS_URS_2023_01/765125011"/>
    <hyperlink ref="F131" r:id="rId8" display="https://podminky.urs.cz/item/CS_URS_2023_01/765125402"/>
    <hyperlink ref="F135" r:id="rId9" display="https://podminky.urs.cz/item/CS_URS_2023_01/998741104"/>
    <hyperlink ref="F139" r:id="rId10" display="https://podminky.urs.cz/item/CS_URS_2023_01/741110042"/>
    <hyperlink ref="F143" r:id="rId11" display="https://podminky.urs.cz/item/CS_URS_2023_01/741120224"/>
    <hyperlink ref="F149" r:id="rId12" display="https://podminky.urs.cz/item/CS_URS_2023_01/741130420"/>
    <hyperlink ref="F158" r:id="rId13" display="https://podminky.urs.cz/item/CS_URS_2023_01/741910413"/>
    <hyperlink ref="F166" r:id="rId14" display="https://podminky.urs.cz/item/CS_URS_2023_01/741910421"/>
    <hyperlink ref="F169" r:id="rId15" display="https://podminky.urs.cz/item/CS_URS_2023_01/741920341"/>
    <hyperlink ref="F171" r:id="rId16" display="https://podminky.urs.cz/item/CS_URS_2023_01/998741104"/>
    <hyperlink ref="F174" r:id="rId17" display="https://podminky.urs.cz/item/CS_URS_2023_01/763113355"/>
    <hyperlink ref="F177" r:id="rId18" display="https://podminky.urs.cz/item/CS_URS_2023_01/767881135"/>
    <hyperlink ref="F181" r:id="rId19" display="https://podminky.urs.cz/item/CS_URS_2023_01/783801201"/>
    <hyperlink ref="F183" r:id="rId20" display="https://podminky.urs.cz/item/CS_URS_2023_01/783801403"/>
    <hyperlink ref="F185" r:id="rId21" display="https://podminky.urs.cz/item/CS_URS_2023_01/783813131"/>
    <hyperlink ref="F187" r:id="rId22" display="https://podminky.urs.cz/item/CS_URS_2023_01/783817421"/>
    <hyperlink ref="F190" r:id="rId23" display="https://podminky.urs.cz/item/CS_URS_2023_01/784211103"/>
    <hyperlink ref="F193" r:id="rId24" display="https://podminky.urs.cz/item/CS_URS_2023_01/741112132"/>
    <hyperlink ref="F196" r:id="rId25" display="https://podminky.urs.cz/item/CS_URS_2023_01/741120301"/>
    <hyperlink ref="F201" r:id="rId26" display="https://podminky.urs.cz/item/CS_URS_2023_01/741120303"/>
    <hyperlink ref="F206" r:id="rId27" display="https://podminky.urs.cz/item/CS_URS_2023_01/741122211"/>
    <hyperlink ref="F211" r:id="rId28" display="https://podminky.urs.cz/item/CS_URS_2023_01/741122226"/>
    <hyperlink ref="F215" r:id="rId29" display="https://podminky.urs.cz/item/CS_URS_2023_01/741122234"/>
    <hyperlink ref="F220" r:id="rId30" display="https://podminky.urs.cz/item/CS_URS_2023_01/741130005"/>
    <hyperlink ref="F222" r:id="rId31" display="https://podminky.urs.cz/item/CS_URS_2023_01/741130006"/>
    <hyperlink ref="F224" r:id="rId32" display="https://podminky.urs.cz/item/CS_URS_2023_01/741130008"/>
    <hyperlink ref="F226" r:id="rId33" display="https://podminky.urs.cz/item/CS_URS_2023_01/741130013"/>
    <hyperlink ref="F228" r:id="rId34" display="https://podminky.urs.cz/item/CS_URS_2023_01/741210106"/>
    <hyperlink ref="F232" r:id="rId35" display="https://podminky.urs.cz/item/CS_URS_2023_01/741313082"/>
    <hyperlink ref="F235" r:id="rId36" display="https://podminky.urs.cz/item/CS_URS_2023_01/741761072"/>
    <hyperlink ref="F239" r:id="rId37" display="https://podminky.urs.cz/item/CS_URS_2023_01/741910412"/>
    <hyperlink ref="F248" r:id="rId38" display="https://podminky.urs.cz/item/CS_URS_2023_01/741910502"/>
    <hyperlink ref="F252" r:id="rId39" display="https://podminky.urs.cz/item/CS_URS_2023_01/742330001"/>
    <hyperlink ref="F255" r:id="rId40" display="https://podminky.urs.cz/item/CS_URS_2023_01/742330012"/>
    <hyperlink ref="F258" r:id="rId41" display="https://podminky.urs.cz/item/CS_URS_2023_01/742330021"/>
    <hyperlink ref="F261" r:id="rId42" display="https://podminky.urs.cz/item/CS_URS_2023_01/742330022"/>
    <hyperlink ref="F264" r:id="rId43" display="https://podminky.urs.cz/item/CS_URS_2023_01/742330023"/>
    <hyperlink ref="F267" r:id="rId44" display="https://podminky.urs.cz/item/CS_URS_2023_01/742330024"/>
    <hyperlink ref="F270" r:id="rId45" display="https://podminky.urs.cz/item/CS_URS_2023_01/742330052"/>
    <hyperlink ref="F272" r:id="rId46" display="https://podminky.urs.cz/item/CS_URS_2023_01/742330101"/>
    <hyperlink ref="F274" r:id="rId47" display="https://podminky.urs.cz/item/CS_URS_2023_01/998741104"/>
    <hyperlink ref="F277" r:id="rId48" display="https://podminky.urs.cz/item/CS_URS_2023_01/741110041"/>
    <hyperlink ref="F280" r:id="rId49" display="https://podminky.urs.cz/item/CS_URS_2023_01/741120201"/>
    <hyperlink ref="F285" r:id="rId50" display="https://podminky.urs.cz/item/CS_URS_2023_01/741420001"/>
    <hyperlink ref="F290" r:id="rId51" display="https://podminky.urs.cz/item/CS_URS_2023_01/741420021"/>
    <hyperlink ref="F294" r:id="rId52" display="https://podminky.urs.cz/item/CS_URS_2023_01/741420054"/>
    <hyperlink ref="F296" r:id="rId53" display="https://podminky.urs.cz/item/CS_URS_2023_01/998741104"/>
    <hyperlink ref="F299" r:id="rId54" display="https://podminky.urs.cz/item/CS_URS_2023_01/741122601"/>
    <hyperlink ref="F303" r:id="rId55" display="https://podminky.urs.cz/item/CS_URS_2023_01/741220105"/>
    <hyperlink ref="F307" r:id="rId56" display="https://podminky.urs.cz/item/CS_URS_2023_01/741311033"/>
    <hyperlink ref="F310" r:id="rId57" display="https://podminky.urs.cz/item/CS_URS_2023_01/741320302"/>
    <hyperlink ref="F313" r:id="rId58" display="https://podminky.urs.cz/item/CS_URS_2023_01/742110041"/>
    <hyperlink ref="F317" r:id="rId59" display="https://podminky.urs.cz/item/CS_URS_2023_01/742111001"/>
    <hyperlink ref="F324" r:id="rId60" display="https://podminky.urs.cz/item/CS_URS_2023_01/741210702"/>
    <hyperlink ref="F333" r:id="rId61" display="https://podminky.urs.cz/item/CS_URS_2023_01/741810003"/>
    <hyperlink ref="F335" r:id="rId62" display="https://podminky.urs.cz/item/CS_URS_2023_01/741810011"/>
    <hyperlink ref="F337" r:id="rId63" display="https://podminky.urs.cz/item/CS_URS_2023_01/741811011"/>
    <hyperlink ref="F339" r:id="rId64" display="https://podminky.urs.cz/item/CS_URS_2023_01/741811021"/>
    <hyperlink ref="F345" r:id="rId65" display="https://podminky.urs.cz/item/CS_URS_2023_01/011514000"/>
    <hyperlink ref="F351" r:id="rId66" display="https://podminky.urs.cz/item/CS_URS_2023_01/032103000"/>
    <hyperlink ref="F353" r:id="rId67" display="https://podminky.urs.cz/item/CS_URS_2023_01/032503000"/>
    <hyperlink ref="F355" r:id="rId68" display="https://podminky.urs.cz/item/CS_URS_2023_01/034103000"/>
    <hyperlink ref="F357" r:id="rId69" display="https://podminky.urs.cz/item/CS_URS_2023_01/034503000"/>
    <hyperlink ref="F360" r:id="rId70" display="https://podminky.urs.cz/item/CS_URS_2023_01/041002000"/>
    <hyperlink ref="F363" r:id="rId71" display="https://podminky.urs.cz/item/CS_URS_2023_01/041103000"/>
    <hyperlink ref="F365" r:id="rId72" display="https://podminky.urs.cz/item/CS_URS_2023_01/041203000"/>
    <hyperlink ref="F367" r:id="rId73" display="https://podminky.urs.cz/item/CS_URS_2023_01/041303000"/>
    <hyperlink ref="F370" r:id="rId74" display="https://podminky.urs.cz/item/CS_URS_2023_01/041403000"/>
    <hyperlink ref="F372" r:id="rId75" display="https://podminky.urs.cz/item/CS_URS_2023_01/044002000"/>
    <hyperlink ref="F374" r:id="rId76" display="https://podminky.urs.cz/item/CS_URS_2022_01/045002000"/>
    <hyperlink ref="F377" r:id="rId77" display="https://podminky.urs.cz/item/CS_URS_2023_01/049002000"/>
    <hyperlink ref="F381" r:id="rId78" display="https://podminky.urs.cz/item/CS_URS_2023_01/063002000"/>
    <hyperlink ref="F384" r:id="rId79" display="https://podminky.urs.cz/item/CS_URS_2022_01/065002000"/>
    <hyperlink ref="F387" r:id="rId80" display="https://podminky.urs.cz/item/CS_URS_2022_01/081002000"/>
    <hyperlink ref="F389" r:id="rId81" display="https://podminky.urs.cz/item/CS_URS_2023_01/082002000"/>
    <hyperlink ref="F392" r:id="rId82" display="https://podminky.urs.cz/item/CS_URS_2023_01/091002000"/>
    <hyperlink ref="F395" r:id="rId83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hidden="1" s="1" customFormat="1" ht="24.96" customHeight="1">
      <c r="B4" s="19"/>
      <c r="D4" s="129" t="s">
        <v>92</v>
      </c>
      <c r="L4" s="19"/>
      <c r="M4" s="130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1" t="s">
        <v>16</v>
      </c>
      <c r="L6" s="19"/>
    </row>
    <row r="7" hidden="1" s="1" customFormat="1" ht="16.5" customHeight="1">
      <c r="B7" s="19"/>
      <c r="E7" s="132" t="str">
        <f>'Rekapitulace stavby'!K6</f>
        <v>FVE Nemocnice České Budějovice</v>
      </c>
      <c r="F7" s="131"/>
      <c r="G7" s="131"/>
      <c r="H7" s="131"/>
      <c r="L7" s="19"/>
    </row>
    <row r="8" hidden="1" s="2" customFormat="1" ht="12" customHeight="1">
      <c r="A8" s="37"/>
      <c r="B8" s="43"/>
      <c r="C8" s="37"/>
      <c r="D8" s="131" t="s">
        <v>93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4" t="s">
        <v>1198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59.25" customHeight="1">
      <c r="A27" s="137"/>
      <c r="B27" s="138"/>
      <c r="C27" s="137"/>
      <c r="D27" s="137"/>
      <c r="E27" s="139" t="s">
        <v>95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ROUND(J98,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ROUND((SUM(BE98:BE397)),  2)</f>
        <v>0</v>
      </c>
      <c r="G33" s="37"/>
      <c r="H33" s="37"/>
      <c r="I33" s="147">
        <v>0.20999999999999999</v>
      </c>
      <c r="J33" s="146">
        <f>ROUND(((SUM(BE98:BE397))*I33),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1" t="s">
        <v>41</v>
      </c>
      <c r="F34" s="146">
        <f>ROUND((SUM(BF98:BF397)),  2)</f>
        <v>0</v>
      </c>
      <c r="G34" s="37"/>
      <c r="H34" s="37"/>
      <c r="I34" s="147">
        <v>0.14999999999999999</v>
      </c>
      <c r="J34" s="146">
        <f>ROUND(((SUM(BF98:BF397))*I34),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ROUND((SUM(BG98:BG397)),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ROUND((SUM(BH98:BH397)),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ROUND((SUM(BI98:BI397)),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/>
    <row r="42" hidden="1"/>
    <row r="43" hidden="1"/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FVE Nemocnice České Budějovice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SO04 - Budova Prádelna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97</v>
      </c>
      <c r="D57" s="161"/>
      <c r="E57" s="161"/>
      <c r="F57" s="161"/>
      <c r="G57" s="161"/>
      <c r="H57" s="161"/>
      <c r="I57" s="161"/>
      <c r="J57" s="162" t="s">
        <v>98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J98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99</v>
      </c>
    </row>
    <row r="60" s="9" customFormat="1" ht="24.96" customHeight="1">
      <c r="A60" s="9"/>
      <c r="B60" s="164"/>
      <c r="C60" s="165"/>
      <c r="D60" s="166" t="s">
        <v>264</v>
      </c>
      <c r="E60" s="167"/>
      <c r="F60" s="167"/>
      <c r="G60" s="167"/>
      <c r="H60" s="167"/>
      <c r="I60" s="167"/>
      <c r="J60" s="168">
        <f>J99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265</v>
      </c>
      <c r="E61" s="173"/>
      <c r="F61" s="173"/>
      <c r="G61" s="173"/>
      <c r="H61" s="173"/>
      <c r="I61" s="173"/>
      <c r="J61" s="174">
        <f>J100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7"/>
      <c r="J62" s="168">
        <f>J103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266</v>
      </c>
      <c r="E63" s="173"/>
      <c r="F63" s="173"/>
      <c r="G63" s="173"/>
      <c r="H63" s="173"/>
      <c r="I63" s="173"/>
      <c r="J63" s="174">
        <f>J104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267</v>
      </c>
      <c r="E64" s="173"/>
      <c r="F64" s="173"/>
      <c r="G64" s="173"/>
      <c r="H64" s="173"/>
      <c r="I64" s="173"/>
      <c r="J64" s="174">
        <f>J128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268</v>
      </c>
      <c r="E65" s="173"/>
      <c r="F65" s="173"/>
      <c r="G65" s="173"/>
      <c r="H65" s="173"/>
      <c r="I65" s="173"/>
      <c r="J65" s="174">
        <f>J129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270</v>
      </c>
      <c r="E66" s="173"/>
      <c r="F66" s="173"/>
      <c r="G66" s="173"/>
      <c r="H66" s="173"/>
      <c r="I66" s="173"/>
      <c r="J66" s="174">
        <f>J182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273</v>
      </c>
      <c r="E67" s="173"/>
      <c r="F67" s="173"/>
      <c r="G67" s="173"/>
      <c r="H67" s="173"/>
      <c r="I67" s="173"/>
      <c r="J67" s="174">
        <f>J186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274</v>
      </c>
      <c r="E68" s="173"/>
      <c r="F68" s="173"/>
      <c r="G68" s="173"/>
      <c r="H68" s="173"/>
      <c r="I68" s="173"/>
      <c r="J68" s="174">
        <f>J279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275</v>
      </c>
      <c r="E69" s="173"/>
      <c r="F69" s="173"/>
      <c r="G69" s="173"/>
      <c r="H69" s="173"/>
      <c r="I69" s="173"/>
      <c r="J69" s="174">
        <f>J305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276</v>
      </c>
      <c r="E70" s="173"/>
      <c r="F70" s="173"/>
      <c r="G70" s="173"/>
      <c r="H70" s="173"/>
      <c r="I70" s="173"/>
      <c r="J70" s="174">
        <f>J330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277</v>
      </c>
      <c r="E71" s="173"/>
      <c r="F71" s="173"/>
      <c r="G71" s="173"/>
      <c r="H71" s="173"/>
      <c r="I71" s="173"/>
      <c r="J71" s="174">
        <f>J335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4"/>
      <c r="C72" s="165"/>
      <c r="D72" s="166" t="s">
        <v>102</v>
      </c>
      <c r="E72" s="167"/>
      <c r="F72" s="167"/>
      <c r="G72" s="167"/>
      <c r="H72" s="167"/>
      <c r="I72" s="167"/>
      <c r="J72" s="168">
        <f>J346</f>
        <v>0</v>
      </c>
      <c r="K72" s="165"/>
      <c r="L72" s="16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0"/>
      <c r="C73" s="171"/>
      <c r="D73" s="172" t="s">
        <v>103</v>
      </c>
      <c r="E73" s="173"/>
      <c r="F73" s="173"/>
      <c r="G73" s="173"/>
      <c r="H73" s="173"/>
      <c r="I73" s="173"/>
      <c r="J73" s="174">
        <f>J347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278</v>
      </c>
      <c r="E74" s="173"/>
      <c r="F74" s="173"/>
      <c r="G74" s="173"/>
      <c r="H74" s="173"/>
      <c r="I74" s="173"/>
      <c r="J74" s="174">
        <f>J353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104</v>
      </c>
      <c r="E75" s="173"/>
      <c r="F75" s="173"/>
      <c r="G75" s="173"/>
      <c r="H75" s="173"/>
      <c r="I75" s="173"/>
      <c r="J75" s="174">
        <f>J362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105</v>
      </c>
      <c r="E76" s="173"/>
      <c r="F76" s="173"/>
      <c r="G76" s="173"/>
      <c r="H76" s="173"/>
      <c r="I76" s="173"/>
      <c r="J76" s="174">
        <f>J383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106</v>
      </c>
      <c r="E77" s="173"/>
      <c r="F77" s="173"/>
      <c r="G77" s="173"/>
      <c r="H77" s="173"/>
      <c r="I77" s="173"/>
      <c r="J77" s="174">
        <f>J386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279</v>
      </c>
      <c r="E78" s="173"/>
      <c r="F78" s="173"/>
      <c r="G78" s="173"/>
      <c r="H78" s="173"/>
      <c r="I78" s="173"/>
      <c r="J78" s="174">
        <f>J391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="2" customFormat="1" ht="6.96" customHeight="1">
      <c r="A84" s="37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4.96" customHeight="1">
      <c r="A85" s="37"/>
      <c r="B85" s="38"/>
      <c r="C85" s="22" t="s">
        <v>107</v>
      </c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16</v>
      </c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6.5" customHeight="1">
      <c r="A88" s="37"/>
      <c r="B88" s="38"/>
      <c r="C88" s="39"/>
      <c r="D88" s="39"/>
      <c r="E88" s="159" t="str">
        <f>E7</f>
        <v>FVE Nemocnice České Budějovice</v>
      </c>
      <c r="F88" s="31"/>
      <c r="G88" s="31"/>
      <c r="H88" s="31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93</v>
      </c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6.5" customHeight="1">
      <c r="A90" s="37"/>
      <c r="B90" s="38"/>
      <c r="C90" s="39"/>
      <c r="D90" s="39"/>
      <c r="E90" s="68" t="str">
        <f>E9</f>
        <v>SO04 - Budova Prádelna</v>
      </c>
      <c r="F90" s="39"/>
      <c r="G90" s="39"/>
      <c r="H90" s="39"/>
      <c r="I90" s="39"/>
      <c r="J90" s="39"/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21</v>
      </c>
      <c r="D92" s="39"/>
      <c r="E92" s="39"/>
      <c r="F92" s="26" t="str">
        <f>F12</f>
        <v xml:space="preserve"> </v>
      </c>
      <c r="G92" s="39"/>
      <c r="H92" s="39"/>
      <c r="I92" s="31" t="s">
        <v>23</v>
      </c>
      <c r="J92" s="71" t="str">
        <f>IF(J12="","",J12)</f>
        <v>4. 4. 2023</v>
      </c>
      <c r="K92" s="39"/>
      <c r="L92" s="13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3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25</v>
      </c>
      <c r="D94" s="39"/>
      <c r="E94" s="39"/>
      <c r="F94" s="26" t="str">
        <f>E15</f>
        <v xml:space="preserve"> </v>
      </c>
      <c r="G94" s="39"/>
      <c r="H94" s="39"/>
      <c r="I94" s="31" t="s">
        <v>30</v>
      </c>
      <c r="J94" s="35" t="str">
        <f>E21</f>
        <v xml:space="preserve"> </v>
      </c>
      <c r="K94" s="39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28</v>
      </c>
      <c r="D95" s="39"/>
      <c r="E95" s="39"/>
      <c r="F95" s="26" t="str">
        <f>IF(E18="","",E18)</f>
        <v>Vyplň údaj</v>
      </c>
      <c r="G95" s="39"/>
      <c r="H95" s="39"/>
      <c r="I95" s="31" t="s">
        <v>32</v>
      </c>
      <c r="J95" s="35" t="str">
        <f>E24</f>
        <v xml:space="preserve"> </v>
      </c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0.32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1" customFormat="1" ht="29.28" customHeight="1">
      <c r="A97" s="176"/>
      <c r="B97" s="177"/>
      <c r="C97" s="178" t="s">
        <v>108</v>
      </c>
      <c r="D97" s="179" t="s">
        <v>54</v>
      </c>
      <c r="E97" s="179" t="s">
        <v>50</v>
      </c>
      <c r="F97" s="179" t="s">
        <v>51</v>
      </c>
      <c r="G97" s="179" t="s">
        <v>109</v>
      </c>
      <c r="H97" s="179" t="s">
        <v>110</v>
      </c>
      <c r="I97" s="179" t="s">
        <v>111</v>
      </c>
      <c r="J97" s="180" t="s">
        <v>98</v>
      </c>
      <c r="K97" s="181" t="s">
        <v>112</v>
      </c>
      <c r="L97" s="182"/>
      <c r="M97" s="91" t="s">
        <v>19</v>
      </c>
      <c r="N97" s="92" t="s">
        <v>39</v>
      </c>
      <c r="O97" s="92" t="s">
        <v>113</v>
      </c>
      <c r="P97" s="92" t="s">
        <v>114</v>
      </c>
      <c r="Q97" s="92" t="s">
        <v>115</v>
      </c>
      <c r="R97" s="92" t="s">
        <v>116</v>
      </c>
      <c r="S97" s="92" t="s">
        <v>117</v>
      </c>
      <c r="T97" s="93" t="s">
        <v>118</v>
      </c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</row>
    <row r="98" s="2" customFormat="1" ht="22.8" customHeight="1">
      <c r="A98" s="37"/>
      <c r="B98" s="38"/>
      <c r="C98" s="98" t="s">
        <v>119</v>
      </c>
      <c r="D98" s="39"/>
      <c r="E98" s="39"/>
      <c r="F98" s="39"/>
      <c r="G98" s="39"/>
      <c r="H98" s="39"/>
      <c r="I98" s="39"/>
      <c r="J98" s="183">
        <f>BK98</f>
        <v>0</v>
      </c>
      <c r="K98" s="39"/>
      <c r="L98" s="43"/>
      <c r="M98" s="94"/>
      <c r="N98" s="184"/>
      <c r="O98" s="95"/>
      <c r="P98" s="185">
        <f>P99+P103+P346</f>
        <v>0</v>
      </c>
      <c r="Q98" s="95"/>
      <c r="R98" s="185">
        <f>R99+R103+R346</f>
        <v>29.117605000000001</v>
      </c>
      <c r="S98" s="95"/>
      <c r="T98" s="186">
        <f>T99+T103+T346</f>
        <v>0.017000000000000001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68</v>
      </c>
      <c r="AU98" s="16" t="s">
        <v>99</v>
      </c>
      <c r="BK98" s="187">
        <f>BK99+BK103+BK346</f>
        <v>0</v>
      </c>
    </row>
    <row r="99" s="12" customFormat="1" ht="25.92" customHeight="1">
      <c r="A99" s="12"/>
      <c r="B99" s="188"/>
      <c r="C99" s="189"/>
      <c r="D99" s="190" t="s">
        <v>68</v>
      </c>
      <c r="E99" s="191" t="s">
        <v>280</v>
      </c>
      <c r="F99" s="191" t="s">
        <v>281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P100</f>
        <v>0</v>
      </c>
      <c r="Q99" s="196"/>
      <c r="R99" s="197">
        <f>R100</f>
        <v>0.00123</v>
      </c>
      <c r="S99" s="196"/>
      <c r="T99" s="198">
        <f>T100</f>
        <v>0.017000000000000001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77</v>
      </c>
      <c r="AT99" s="200" t="s">
        <v>68</v>
      </c>
      <c r="AU99" s="200" t="s">
        <v>69</v>
      </c>
      <c r="AY99" s="199" t="s">
        <v>122</v>
      </c>
      <c r="BK99" s="201">
        <f>BK100</f>
        <v>0</v>
      </c>
    </row>
    <row r="100" s="12" customFormat="1" ht="22.8" customHeight="1">
      <c r="A100" s="12"/>
      <c r="B100" s="188"/>
      <c r="C100" s="189"/>
      <c r="D100" s="190" t="s">
        <v>68</v>
      </c>
      <c r="E100" s="202" t="s">
        <v>164</v>
      </c>
      <c r="F100" s="202" t="s">
        <v>282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SUM(P101:P102)</f>
        <v>0</v>
      </c>
      <c r="Q100" s="196"/>
      <c r="R100" s="197">
        <f>SUM(R101:R102)</f>
        <v>0.00123</v>
      </c>
      <c r="S100" s="196"/>
      <c r="T100" s="198">
        <f>SUM(T101:T102)</f>
        <v>0.017000000000000001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77</v>
      </c>
      <c r="AT100" s="200" t="s">
        <v>68</v>
      </c>
      <c r="AU100" s="200" t="s">
        <v>77</v>
      </c>
      <c r="AY100" s="199" t="s">
        <v>122</v>
      </c>
      <c r="BK100" s="201">
        <f>SUM(BK101:BK102)</f>
        <v>0</v>
      </c>
    </row>
    <row r="101" s="2" customFormat="1" ht="24.15" customHeight="1">
      <c r="A101" s="37"/>
      <c r="B101" s="38"/>
      <c r="C101" s="204" t="s">
        <v>77</v>
      </c>
      <c r="D101" s="204" t="s">
        <v>125</v>
      </c>
      <c r="E101" s="205" t="s">
        <v>283</v>
      </c>
      <c r="F101" s="206" t="s">
        <v>284</v>
      </c>
      <c r="G101" s="207" t="s">
        <v>185</v>
      </c>
      <c r="H101" s="208">
        <v>1</v>
      </c>
      <c r="I101" s="209"/>
      <c r="J101" s="210">
        <f>ROUND(I101*H101,2)</f>
        <v>0</v>
      </c>
      <c r="K101" s="211"/>
      <c r="L101" s="43"/>
      <c r="M101" s="212" t="s">
        <v>19</v>
      </c>
      <c r="N101" s="213" t="s">
        <v>40</v>
      </c>
      <c r="O101" s="83"/>
      <c r="P101" s="214">
        <f>O101*H101</f>
        <v>0</v>
      </c>
      <c r="Q101" s="214">
        <v>0.00123</v>
      </c>
      <c r="R101" s="214">
        <f>Q101*H101</f>
        <v>0.00123</v>
      </c>
      <c r="S101" s="214">
        <v>0.017000000000000001</v>
      </c>
      <c r="T101" s="215">
        <f>S101*H101</f>
        <v>0.017000000000000001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144</v>
      </c>
      <c r="AT101" s="216" t="s">
        <v>125</v>
      </c>
      <c r="AU101" s="216" t="s">
        <v>79</v>
      </c>
      <c r="AY101" s="16" t="s">
        <v>122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77</v>
      </c>
      <c r="BK101" s="217">
        <f>ROUND(I101*H101,2)</f>
        <v>0</v>
      </c>
      <c r="BL101" s="16" t="s">
        <v>144</v>
      </c>
      <c r="BM101" s="216" t="s">
        <v>1199</v>
      </c>
    </row>
    <row r="102" s="2" customFormat="1">
      <c r="A102" s="37"/>
      <c r="B102" s="38"/>
      <c r="C102" s="39"/>
      <c r="D102" s="218" t="s">
        <v>131</v>
      </c>
      <c r="E102" s="39"/>
      <c r="F102" s="219" t="s">
        <v>286</v>
      </c>
      <c r="G102" s="39"/>
      <c r="H102" s="39"/>
      <c r="I102" s="220"/>
      <c r="J102" s="39"/>
      <c r="K102" s="39"/>
      <c r="L102" s="43"/>
      <c r="M102" s="221"/>
      <c r="N102" s="22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79</v>
      </c>
    </row>
    <row r="103" s="12" customFormat="1" ht="25.92" customHeight="1">
      <c r="A103" s="12"/>
      <c r="B103" s="188"/>
      <c r="C103" s="189"/>
      <c r="D103" s="190" t="s">
        <v>68</v>
      </c>
      <c r="E103" s="191" t="s">
        <v>120</v>
      </c>
      <c r="F103" s="191" t="s">
        <v>121</v>
      </c>
      <c r="G103" s="189"/>
      <c r="H103" s="189"/>
      <c r="I103" s="192"/>
      <c r="J103" s="193">
        <f>BK103</f>
        <v>0</v>
      </c>
      <c r="K103" s="189"/>
      <c r="L103" s="194"/>
      <c r="M103" s="195"/>
      <c r="N103" s="196"/>
      <c r="O103" s="196"/>
      <c r="P103" s="197">
        <f>P104+P128+P186+P279+P305+P330+P335</f>
        <v>0</v>
      </c>
      <c r="Q103" s="196"/>
      <c r="R103" s="197">
        <f>R104+R128+R186+R279+R305+R330+R335</f>
        <v>29.116375000000001</v>
      </c>
      <c r="S103" s="196"/>
      <c r="T103" s="198">
        <f>T104+T128+T186+T279+T305+T330+T335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79</v>
      </c>
      <c r="AT103" s="200" t="s">
        <v>68</v>
      </c>
      <c r="AU103" s="200" t="s">
        <v>69</v>
      </c>
      <c r="AY103" s="199" t="s">
        <v>122</v>
      </c>
      <c r="BK103" s="201">
        <f>BK104+BK128+BK186+BK279+BK305+BK330+BK335</f>
        <v>0</v>
      </c>
    </row>
    <row r="104" s="12" customFormat="1" ht="22.8" customHeight="1">
      <c r="A104" s="12"/>
      <c r="B104" s="188"/>
      <c r="C104" s="189"/>
      <c r="D104" s="190" t="s">
        <v>68</v>
      </c>
      <c r="E104" s="202" t="s">
        <v>287</v>
      </c>
      <c r="F104" s="202" t="s">
        <v>288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SUM(P105:P127)</f>
        <v>0</v>
      </c>
      <c r="Q104" s="196"/>
      <c r="R104" s="197">
        <f>SUM(R105:R127)</f>
        <v>23.020499999999998</v>
      </c>
      <c r="S104" s="196"/>
      <c r="T104" s="198">
        <f>SUM(T105:T127)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77</v>
      </c>
      <c r="AY104" s="199" t="s">
        <v>122</v>
      </c>
      <c r="BK104" s="201">
        <f>SUM(BK105:BK127)</f>
        <v>0</v>
      </c>
    </row>
    <row r="105" s="2" customFormat="1" ht="16.5" customHeight="1">
      <c r="A105" s="37"/>
      <c r="B105" s="38"/>
      <c r="C105" s="204" t="s">
        <v>79</v>
      </c>
      <c r="D105" s="204" t="s">
        <v>125</v>
      </c>
      <c r="E105" s="205" t="s">
        <v>1200</v>
      </c>
      <c r="F105" s="206" t="s">
        <v>1201</v>
      </c>
      <c r="G105" s="207" t="s">
        <v>128</v>
      </c>
      <c r="H105" s="208">
        <v>724</v>
      </c>
      <c r="I105" s="209"/>
      <c r="J105" s="210">
        <f>ROUND(I105*H105,2)</f>
        <v>0</v>
      </c>
      <c r="K105" s="211"/>
      <c r="L105" s="43"/>
      <c r="M105" s="212" t="s">
        <v>19</v>
      </c>
      <c r="N105" s="213" t="s">
        <v>40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129</v>
      </c>
      <c r="AT105" s="216" t="s">
        <v>125</v>
      </c>
      <c r="AU105" s="216" t="s">
        <v>79</v>
      </c>
      <c r="AY105" s="16" t="s">
        <v>122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77</v>
      </c>
      <c r="BK105" s="217">
        <f>ROUND(I105*H105,2)</f>
        <v>0</v>
      </c>
      <c r="BL105" s="16" t="s">
        <v>129</v>
      </c>
      <c r="BM105" s="216" t="s">
        <v>291</v>
      </c>
    </row>
    <row r="106" s="2" customFormat="1">
      <c r="A106" s="37"/>
      <c r="B106" s="38"/>
      <c r="C106" s="39"/>
      <c r="D106" s="218" t="s">
        <v>131</v>
      </c>
      <c r="E106" s="39"/>
      <c r="F106" s="219" t="s">
        <v>1202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131</v>
      </c>
      <c r="AU106" s="16" t="s">
        <v>79</v>
      </c>
    </row>
    <row r="107" s="2" customFormat="1" ht="16.5" customHeight="1">
      <c r="A107" s="37"/>
      <c r="B107" s="38"/>
      <c r="C107" s="223" t="s">
        <v>137</v>
      </c>
      <c r="D107" s="223" t="s">
        <v>138</v>
      </c>
      <c r="E107" s="224" t="s">
        <v>1203</v>
      </c>
      <c r="F107" s="225" t="s">
        <v>1204</v>
      </c>
      <c r="G107" s="226" t="s">
        <v>346</v>
      </c>
      <c r="H107" s="227">
        <v>91</v>
      </c>
      <c r="I107" s="228"/>
      <c r="J107" s="229">
        <f>ROUND(I107*H107,2)</f>
        <v>0</v>
      </c>
      <c r="K107" s="230"/>
      <c r="L107" s="231"/>
      <c r="M107" s="232" t="s">
        <v>19</v>
      </c>
      <c r="N107" s="233" t="s">
        <v>40</v>
      </c>
      <c r="O107" s="83"/>
      <c r="P107" s="214">
        <f>O107*H107</f>
        <v>0</v>
      </c>
      <c r="Q107" s="214">
        <v>0.062</v>
      </c>
      <c r="R107" s="214">
        <f>Q107*H107</f>
        <v>5.6420000000000003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142</v>
      </c>
      <c r="AT107" s="216" t="s">
        <v>138</v>
      </c>
      <c r="AU107" s="216" t="s">
        <v>79</v>
      </c>
      <c r="AY107" s="16" t="s">
        <v>122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77</v>
      </c>
      <c r="BK107" s="217">
        <f>ROUND(I107*H107,2)</f>
        <v>0</v>
      </c>
      <c r="BL107" s="16" t="s">
        <v>129</v>
      </c>
      <c r="BM107" s="216" t="s">
        <v>295</v>
      </c>
    </row>
    <row r="108" s="2" customFormat="1" ht="16.5" customHeight="1">
      <c r="A108" s="37"/>
      <c r="B108" s="38"/>
      <c r="C108" s="204" t="s">
        <v>144</v>
      </c>
      <c r="D108" s="204" t="s">
        <v>125</v>
      </c>
      <c r="E108" s="205" t="s">
        <v>1205</v>
      </c>
      <c r="F108" s="206" t="s">
        <v>1206</v>
      </c>
      <c r="G108" s="207" t="s">
        <v>128</v>
      </c>
      <c r="H108" s="208">
        <v>724</v>
      </c>
      <c r="I108" s="209"/>
      <c r="J108" s="210">
        <f>ROUND(I108*H108,2)</f>
        <v>0</v>
      </c>
      <c r="K108" s="211"/>
      <c r="L108" s="43"/>
      <c r="M108" s="212" t="s">
        <v>19</v>
      </c>
      <c r="N108" s="213" t="s">
        <v>40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129</v>
      </c>
      <c r="AT108" s="216" t="s">
        <v>125</v>
      </c>
      <c r="AU108" s="216" t="s">
        <v>79</v>
      </c>
      <c r="AY108" s="16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77</v>
      </c>
      <c r="BK108" s="217">
        <f>ROUND(I108*H108,2)</f>
        <v>0</v>
      </c>
      <c r="BL108" s="16" t="s">
        <v>129</v>
      </c>
      <c r="BM108" s="216" t="s">
        <v>1207</v>
      </c>
    </row>
    <row r="109" s="2" customFormat="1">
      <c r="A109" s="37"/>
      <c r="B109" s="38"/>
      <c r="C109" s="39"/>
      <c r="D109" s="218" t="s">
        <v>131</v>
      </c>
      <c r="E109" s="39"/>
      <c r="F109" s="219" t="s">
        <v>1208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79</v>
      </c>
    </row>
    <row r="110" s="2" customFormat="1" ht="16.5" customHeight="1">
      <c r="A110" s="37"/>
      <c r="B110" s="38"/>
      <c r="C110" s="223" t="s">
        <v>148</v>
      </c>
      <c r="D110" s="223" t="s">
        <v>138</v>
      </c>
      <c r="E110" s="224" t="s">
        <v>300</v>
      </c>
      <c r="F110" s="225" t="s">
        <v>301</v>
      </c>
      <c r="G110" s="226" t="s">
        <v>128</v>
      </c>
      <c r="H110" s="227">
        <v>724</v>
      </c>
      <c r="I110" s="228"/>
      <c r="J110" s="229">
        <f>ROUND(I110*H110,2)</f>
        <v>0</v>
      </c>
      <c r="K110" s="230"/>
      <c r="L110" s="231"/>
      <c r="M110" s="232" t="s">
        <v>19</v>
      </c>
      <c r="N110" s="233" t="s">
        <v>40</v>
      </c>
      <c r="O110" s="83"/>
      <c r="P110" s="214">
        <f>O110*H110</f>
        <v>0</v>
      </c>
      <c r="Q110" s="214">
        <v>0.02</v>
      </c>
      <c r="R110" s="214">
        <f>Q110*H110</f>
        <v>14.48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142</v>
      </c>
      <c r="AT110" s="216" t="s">
        <v>138</v>
      </c>
      <c r="AU110" s="216" t="s">
        <v>79</v>
      </c>
      <c r="AY110" s="16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77</v>
      </c>
      <c r="BK110" s="217">
        <f>ROUND(I110*H110,2)</f>
        <v>0</v>
      </c>
      <c r="BL110" s="16" t="s">
        <v>129</v>
      </c>
      <c r="BM110" s="216" t="s">
        <v>302</v>
      </c>
    </row>
    <row r="111" s="2" customFormat="1" ht="24.15" customHeight="1">
      <c r="A111" s="37"/>
      <c r="B111" s="38"/>
      <c r="C111" s="204" t="s">
        <v>152</v>
      </c>
      <c r="D111" s="204" t="s">
        <v>125</v>
      </c>
      <c r="E111" s="205" t="s">
        <v>1209</v>
      </c>
      <c r="F111" s="206" t="s">
        <v>1210</v>
      </c>
      <c r="G111" s="207" t="s">
        <v>128</v>
      </c>
      <c r="H111" s="208">
        <v>3</v>
      </c>
      <c r="I111" s="209"/>
      <c r="J111" s="210">
        <f>ROUND(I111*H111,2)</f>
        <v>0</v>
      </c>
      <c r="K111" s="211"/>
      <c r="L111" s="43"/>
      <c r="M111" s="212" t="s">
        <v>19</v>
      </c>
      <c r="N111" s="213" t="s">
        <v>40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129</v>
      </c>
      <c r="AT111" s="216" t="s">
        <v>125</v>
      </c>
      <c r="AU111" s="216" t="s">
        <v>79</v>
      </c>
      <c r="AY111" s="16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77</v>
      </c>
      <c r="BK111" s="217">
        <f>ROUND(I111*H111,2)</f>
        <v>0</v>
      </c>
      <c r="BL111" s="16" t="s">
        <v>129</v>
      </c>
      <c r="BM111" s="216" t="s">
        <v>1211</v>
      </c>
    </row>
    <row r="112" s="2" customFormat="1">
      <c r="A112" s="37"/>
      <c r="B112" s="38"/>
      <c r="C112" s="39"/>
      <c r="D112" s="218" t="s">
        <v>131</v>
      </c>
      <c r="E112" s="39"/>
      <c r="F112" s="219" t="s">
        <v>1212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79</v>
      </c>
    </row>
    <row r="113" s="2" customFormat="1" ht="21.75" customHeight="1">
      <c r="A113" s="37"/>
      <c r="B113" s="38"/>
      <c r="C113" s="223" t="s">
        <v>156</v>
      </c>
      <c r="D113" s="223" t="s">
        <v>138</v>
      </c>
      <c r="E113" s="224" t="s">
        <v>1213</v>
      </c>
      <c r="F113" s="225" t="s">
        <v>1214</v>
      </c>
      <c r="G113" s="226" t="s">
        <v>128</v>
      </c>
      <c r="H113" s="227">
        <v>3</v>
      </c>
      <c r="I113" s="228"/>
      <c r="J113" s="229">
        <f>ROUND(I113*H113,2)</f>
        <v>0</v>
      </c>
      <c r="K113" s="230"/>
      <c r="L113" s="231"/>
      <c r="M113" s="232" t="s">
        <v>19</v>
      </c>
      <c r="N113" s="233" t="s">
        <v>40</v>
      </c>
      <c r="O113" s="83"/>
      <c r="P113" s="214">
        <f>O113*H113</f>
        <v>0</v>
      </c>
      <c r="Q113" s="214">
        <v>0.83399999999999996</v>
      </c>
      <c r="R113" s="214">
        <f>Q113*H113</f>
        <v>2.5019999999999998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142</v>
      </c>
      <c r="AT113" s="216" t="s">
        <v>138</v>
      </c>
      <c r="AU113" s="216" t="s">
        <v>79</v>
      </c>
      <c r="AY113" s="16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77</v>
      </c>
      <c r="BK113" s="217">
        <f>ROUND(I113*H113,2)</f>
        <v>0</v>
      </c>
      <c r="BL113" s="16" t="s">
        <v>129</v>
      </c>
      <c r="BM113" s="216" t="s">
        <v>1215</v>
      </c>
    </row>
    <row r="114" s="2" customFormat="1" ht="24.15" customHeight="1">
      <c r="A114" s="37"/>
      <c r="B114" s="38"/>
      <c r="C114" s="204" t="s">
        <v>160</v>
      </c>
      <c r="D114" s="204" t="s">
        <v>125</v>
      </c>
      <c r="E114" s="205" t="s">
        <v>303</v>
      </c>
      <c r="F114" s="206" t="s">
        <v>304</v>
      </c>
      <c r="G114" s="207" t="s">
        <v>128</v>
      </c>
      <c r="H114" s="208">
        <v>1</v>
      </c>
      <c r="I114" s="209"/>
      <c r="J114" s="210">
        <f>ROUND(I114*H114,2)</f>
        <v>0</v>
      </c>
      <c r="K114" s="211"/>
      <c r="L114" s="43"/>
      <c r="M114" s="212" t="s">
        <v>19</v>
      </c>
      <c r="N114" s="213" t="s">
        <v>40</v>
      </c>
      <c r="O114" s="83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129</v>
      </c>
      <c r="AT114" s="216" t="s">
        <v>125</v>
      </c>
      <c r="AU114" s="216" t="s">
        <v>79</v>
      </c>
      <c r="AY114" s="16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77</v>
      </c>
      <c r="BK114" s="217">
        <f>ROUND(I114*H114,2)</f>
        <v>0</v>
      </c>
      <c r="BL114" s="16" t="s">
        <v>129</v>
      </c>
      <c r="BM114" s="216" t="s">
        <v>305</v>
      </c>
    </row>
    <row r="115" s="2" customFormat="1">
      <c r="A115" s="37"/>
      <c r="B115" s="38"/>
      <c r="C115" s="39"/>
      <c r="D115" s="218" t="s">
        <v>131</v>
      </c>
      <c r="E115" s="39"/>
      <c r="F115" s="219" t="s">
        <v>306</v>
      </c>
      <c r="G115" s="39"/>
      <c r="H115" s="39"/>
      <c r="I115" s="220"/>
      <c r="J115" s="39"/>
      <c r="K115" s="39"/>
      <c r="L115" s="43"/>
      <c r="M115" s="221"/>
      <c r="N115" s="22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79</v>
      </c>
    </row>
    <row r="116" s="2" customFormat="1" ht="24.15" customHeight="1">
      <c r="A116" s="37"/>
      <c r="B116" s="38"/>
      <c r="C116" s="223" t="s">
        <v>164</v>
      </c>
      <c r="D116" s="223" t="s">
        <v>138</v>
      </c>
      <c r="E116" s="224" t="s">
        <v>307</v>
      </c>
      <c r="F116" s="225" t="s">
        <v>308</v>
      </c>
      <c r="G116" s="226" t="s">
        <v>128</v>
      </c>
      <c r="H116" s="227">
        <v>1</v>
      </c>
      <c r="I116" s="228"/>
      <c r="J116" s="229">
        <f>ROUND(I116*H116,2)</f>
        <v>0</v>
      </c>
      <c r="K116" s="230"/>
      <c r="L116" s="231"/>
      <c r="M116" s="232" t="s">
        <v>19</v>
      </c>
      <c r="N116" s="233" t="s">
        <v>40</v>
      </c>
      <c r="O116" s="83"/>
      <c r="P116" s="214">
        <f>O116*H116</f>
        <v>0</v>
      </c>
      <c r="Q116" s="214">
        <v>0.035999999999999997</v>
      </c>
      <c r="R116" s="214">
        <f>Q116*H116</f>
        <v>0.035999999999999997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142</v>
      </c>
      <c r="AT116" s="216" t="s">
        <v>138</v>
      </c>
      <c r="AU116" s="216" t="s">
        <v>79</v>
      </c>
      <c r="AY116" s="16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77</v>
      </c>
      <c r="BK116" s="217">
        <f>ROUND(I116*H116,2)</f>
        <v>0</v>
      </c>
      <c r="BL116" s="16" t="s">
        <v>129</v>
      </c>
      <c r="BM116" s="216" t="s">
        <v>309</v>
      </c>
    </row>
    <row r="117" s="2" customFormat="1" ht="16.5" customHeight="1">
      <c r="A117" s="37"/>
      <c r="B117" s="38"/>
      <c r="C117" s="204" t="s">
        <v>169</v>
      </c>
      <c r="D117" s="204" t="s">
        <v>125</v>
      </c>
      <c r="E117" s="205" t="s">
        <v>310</v>
      </c>
      <c r="F117" s="206" t="s">
        <v>311</v>
      </c>
      <c r="G117" s="207" t="s">
        <v>128</v>
      </c>
      <c r="H117" s="208">
        <v>1</v>
      </c>
      <c r="I117" s="209"/>
      <c r="J117" s="210">
        <f>ROUND(I117*H117,2)</f>
        <v>0</v>
      </c>
      <c r="K117" s="211"/>
      <c r="L117" s="43"/>
      <c r="M117" s="212" t="s">
        <v>19</v>
      </c>
      <c r="N117" s="213" t="s">
        <v>40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129</v>
      </c>
      <c r="AT117" s="216" t="s">
        <v>125</v>
      </c>
      <c r="AU117" s="216" t="s">
        <v>79</v>
      </c>
      <c r="AY117" s="16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77</v>
      </c>
      <c r="BK117" s="217">
        <f>ROUND(I117*H117,2)</f>
        <v>0</v>
      </c>
      <c r="BL117" s="16" t="s">
        <v>129</v>
      </c>
      <c r="BM117" s="216" t="s">
        <v>312</v>
      </c>
    </row>
    <row r="118" s="2" customFormat="1">
      <c r="A118" s="37"/>
      <c r="B118" s="38"/>
      <c r="C118" s="39"/>
      <c r="D118" s="218" t="s">
        <v>131</v>
      </c>
      <c r="E118" s="39"/>
      <c r="F118" s="219" t="s">
        <v>313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79</v>
      </c>
    </row>
    <row r="119" s="2" customFormat="1" ht="24.15" customHeight="1">
      <c r="A119" s="37"/>
      <c r="B119" s="38"/>
      <c r="C119" s="223" t="s">
        <v>173</v>
      </c>
      <c r="D119" s="223" t="s">
        <v>138</v>
      </c>
      <c r="E119" s="224" t="s">
        <v>314</v>
      </c>
      <c r="F119" s="225" t="s">
        <v>315</v>
      </c>
      <c r="G119" s="226" t="s">
        <v>128</v>
      </c>
      <c r="H119" s="227">
        <v>1</v>
      </c>
      <c r="I119" s="228"/>
      <c r="J119" s="229">
        <f>ROUND(I119*H119,2)</f>
        <v>0</v>
      </c>
      <c r="K119" s="230"/>
      <c r="L119" s="231"/>
      <c r="M119" s="232" t="s">
        <v>19</v>
      </c>
      <c r="N119" s="233" t="s">
        <v>40</v>
      </c>
      <c r="O119" s="83"/>
      <c r="P119" s="214">
        <f>O119*H119</f>
        <v>0</v>
      </c>
      <c r="Q119" s="214">
        <v>0.00025000000000000001</v>
      </c>
      <c r="R119" s="214">
        <f>Q119*H119</f>
        <v>0.00025000000000000001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142</v>
      </c>
      <c r="AT119" s="216" t="s">
        <v>138</v>
      </c>
      <c r="AU119" s="216" t="s">
        <v>79</v>
      </c>
      <c r="AY119" s="16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77</v>
      </c>
      <c r="BK119" s="217">
        <f>ROUND(I119*H119,2)</f>
        <v>0</v>
      </c>
      <c r="BL119" s="16" t="s">
        <v>129</v>
      </c>
      <c r="BM119" s="216" t="s">
        <v>316</v>
      </c>
    </row>
    <row r="120" s="2" customFormat="1" ht="16.5" customHeight="1">
      <c r="A120" s="37"/>
      <c r="B120" s="38"/>
      <c r="C120" s="223" t="s">
        <v>178</v>
      </c>
      <c r="D120" s="223" t="s">
        <v>138</v>
      </c>
      <c r="E120" s="224" t="s">
        <v>317</v>
      </c>
      <c r="F120" s="225" t="s">
        <v>318</v>
      </c>
      <c r="G120" s="226" t="s">
        <v>128</v>
      </c>
      <c r="H120" s="227">
        <v>1</v>
      </c>
      <c r="I120" s="228"/>
      <c r="J120" s="229">
        <f>ROUND(I120*H120,2)</f>
        <v>0</v>
      </c>
      <c r="K120" s="230"/>
      <c r="L120" s="231"/>
      <c r="M120" s="232" t="s">
        <v>19</v>
      </c>
      <c r="N120" s="233" t="s">
        <v>40</v>
      </c>
      <c r="O120" s="83"/>
      <c r="P120" s="214">
        <f>O120*H120</f>
        <v>0</v>
      </c>
      <c r="Q120" s="214">
        <v>0.00025000000000000001</v>
      </c>
      <c r="R120" s="214">
        <f>Q120*H120</f>
        <v>0.00025000000000000001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142</v>
      </c>
      <c r="AT120" s="216" t="s">
        <v>138</v>
      </c>
      <c r="AU120" s="216" t="s">
        <v>79</v>
      </c>
      <c r="AY120" s="16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77</v>
      </c>
      <c r="BK120" s="217">
        <f>ROUND(I120*H120,2)</f>
        <v>0</v>
      </c>
      <c r="BL120" s="16" t="s">
        <v>129</v>
      </c>
      <c r="BM120" s="216" t="s">
        <v>319</v>
      </c>
    </row>
    <row r="121" s="2" customFormat="1" ht="24.15" customHeight="1">
      <c r="A121" s="37"/>
      <c r="B121" s="38"/>
      <c r="C121" s="204" t="s">
        <v>182</v>
      </c>
      <c r="D121" s="204" t="s">
        <v>125</v>
      </c>
      <c r="E121" s="205" t="s">
        <v>320</v>
      </c>
      <c r="F121" s="206" t="s">
        <v>321</v>
      </c>
      <c r="G121" s="207" t="s">
        <v>128</v>
      </c>
      <c r="H121" s="208">
        <v>360</v>
      </c>
      <c r="I121" s="209"/>
      <c r="J121" s="210">
        <f>ROUND(I121*H121,2)</f>
        <v>0</v>
      </c>
      <c r="K121" s="211"/>
      <c r="L121" s="43"/>
      <c r="M121" s="212" t="s">
        <v>19</v>
      </c>
      <c r="N121" s="213" t="s">
        <v>40</v>
      </c>
      <c r="O121" s="83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129</v>
      </c>
      <c r="AT121" s="216" t="s">
        <v>125</v>
      </c>
      <c r="AU121" s="216" t="s">
        <v>79</v>
      </c>
      <c r="AY121" s="16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77</v>
      </c>
      <c r="BK121" s="217">
        <f>ROUND(I121*H121,2)</f>
        <v>0</v>
      </c>
      <c r="BL121" s="16" t="s">
        <v>129</v>
      </c>
      <c r="BM121" s="216" t="s">
        <v>322</v>
      </c>
    </row>
    <row r="122" s="2" customFormat="1">
      <c r="A122" s="37"/>
      <c r="B122" s="38"/>
      <c r="C122" s="39"/>
      <c r="D122" s="218" t="s">
        <v>131</v>
      </c>
      <c r="E122" s="39"/>
      <c r="F122" s="219" t="s">
        <v>323</v>
      </c>
      <c r="G122" s="39"/>
      <c r="H122" s="39"/>
      <c r="I122" s="220"/>
      <c r="J122" s="39"/>
      <c r="K122" s="39"/>
      <c r="L122" s="43"/>
      <c r="M122" s="221"/>
      <c r="N122" s="22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79</v>
      </c>
    </row>
    <row r="123" s="2" customFormat="1" ht="16.5" customHeight="1">
      <c r="A123" s="37"/>
      <c r="B123" s="38"/>
      <c r="C123" s="223" t="s">
        <v>188</v>
      </c>
      <c r="D123" s="223" t="s">
        <v>138</v>
      </c>
      <c r="E123" s="224" t="s">
        <v>324</v>
      </c>
      <c r="F123" s="225" t="s">
        <v>325</v>
      </c>
      <c r="G123" s="226" t="s">
        <v>128</v>
      </c>
      <c r="H123" s="227">
        <v>32</v>
      </c>
      <c r="I123" s="228"/>
      <c r="J123" s="229">
        <f>ROUND(I123*H123,2)</f>
        <v>0</v>
      </c>
      <c r="K123" s="230"/>
      <c r="L123" s="231"/>
      <c r="M123" s="232" t="s">
        <v>19</v>
      </c>
      <c r="N123" s="233" t="s">
        <v>40</v>
      </c>
      <c r="O123" s="83"/>
      <c r="P123" s="214">
        <f>O123*H123</f>
        <v>0</v>
      </c>
      <c r="Q123" s="214">
        <v>0.001</v>
      </c>
      <c r="R123" s="214">
        <f>Q123*H123</f>
        <v>0.032000000000000001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142</v>
      </c>
      <c r="AT123" s="216" t="s">
        <v>138</v>
      </c>
      <c r="AU123" s="216" t="s">
        <v>79</v>
      </c>
      <c r="AY123" s="16" t="s">
        <v>122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77</v>
      </c>
      <c r="BK123" s="217">
        <f>ROUND(I123*H123,2)</f>
        <v>0</v>
      </c>
      <c r="BL123" s="16" t="s">
        <v>129</v>
      </c>
      <c r="BM123" s="216" t="s">
        <v>326</v>
      </c>
    </row>
    <row r="124" s="2" customFormat="1" ht="16.5" customHeight="1">
      <c r="A124" s="37"/>
      <c r="B124" s="38"/>
      <c r="C124" s="223" t="s">
        <v>8</v>
      </c>
      <c r="D124" s="223" t="s">
        <v>138</v>
      </c>
      <c r="E124" s="224" t="s">
        <v>327</v>
      </c>
      <c r="F124" s="225" t="s">
        <v>328</v>
      </c>
      <c r="G124" s="226" t="s">
        <v>128</v>
      </c>
      <c r="H124" s="227">
        <v>328</v>
      </c>
      <c r="I124" s="228"/>
      <c r="J124" s="229">
        <f>ROUND(I124*H124,2)</f>
        <v>0</v>
      </c>
      <c r="K124" s="230"/>
      <c r="L124" s="231"/>
      <c r="M124" s="232" t="s">
        <v>19</v>
      </c>
      <c r="N124" s="233" t="s">
        <v>40</v>
      </c>
      <c r="O124" s="83"/>
      <c r="P124" s="214">
        <f>O124*H124</f>
        <v>0</v>
      </c>
      <c r="Q124" s="214">
        <v>0.001</v>
      </c>
      <c r="R124" s="214">
        <f>Q124*H124</f>
        <v>0.32800000000000001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142</v>
      </c>
      <c r="AT124" s="216" t="s">
        <v>138</v>
      </c>
      <c r="AU124" s="216" t="s">
        <v>79</v>
      </c>
      <c r="AY124" s="16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77</v>
      </c>
      <c r="BK124" s="217">
        <f>ROUND(I124*H124,2)</f>
        <v>0</v>
      </c>
      <c r="BL124" s="16" t="s">
        <v>129</v>
      </c>
      <c r="BM124" s="216" t="s">
        <v>329</v>
      </c>
    </row>
    <row r="125" s="2" customFormat="1" ht="16.5" customHeight="1">
      <c r="A125" s="37"/>
      <c r="B125" s="38"/>
      <c r="C125" s="223" t="s">
        <v>129</v>
      </c>
      <c r="D125" s="223" t="s">
        <v>138</v>
      </c>
      <c r="E125" s="224" t="s">
        <v>1216</v>
      </c>
      <c r="F125" s="225" t="s">
        <v>1217</v>
      </c>
      <c r="G125" s="226" t="s">
        <v>141</v>
      </c>
      <c r="H125" s="227">
        <v>1</v>
      </c>
      <c r="I125" s="228"/>
      <c r="J125" s="229">
        <f>ROUND(I125*H125,2)</f>
        <v>0</v>
      </c>
      <c r="K125" s="230"/>
      <c r="L125" s="231"/>
      <c r="M125" s="232" t="s">
        <v>19</v>
      </c>
      <c r="N125" s="233" t="s">
        <v>40</v>
      </c>
      <c r="O125" s="83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142</v>
      </c>
      <c r="AT125" s="216" t="s">
        <v>138</v>
      </c>
      <c r="AU125" s="216" t="s">
        <v>79</v>
      </c>
      <c r="AY125" s="16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77</v>
      </c>
      <c r="BK125" s="217">
        <f>ROUND(I125*H125,2)</f>
        <v>0</v>
      </c>
      <c r="BL125" s="16" t="s">
        <v>129</v>
      </c>
      <c r="BM125" s="216" t="s">
        <v>1218</v>
      </c>
    </row>
    <row r="126" s="2" customFormat="1" ht="24.15" customHeight="1">
      <c r="A126" s="37"/>
      <c r="B126" s="38"/>
      <c r="C126" s="204" t="s">
        <v>202</v>
      </c>
      <c r="D126" s="204" t="s">
        <v>125</v>
      </c>
      <c r="E126" s="205" t="s">
        <v>349</v>
      </c>
      <c r="F126" s="206" t="s">
        <v>350</v>
      </c>
      <c r="G126" s="207" t="s">
        <v>351</v>
      </c>
      <c r="H126" s="208">
        <v>23.021000000000001</v>
      </c>
      <c r="I126" s="209"/>
      <c r="J126" s="210">
        <f>ROUND(I126*H126,2)</f>
        <v>0</v>
      </c>
      <c r="K126" s="211"/>
      <c r="L126" s="43"/>
      <c r="M126" s="212" t="s">
        <v>19</v>
      </c>
      <c r="N126" s="213" t="s">
        <v>40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129</v>
      </c>
      <c r="AT126" s="216" t="s">
        <v>125</v>
      </c>
      <c r="AU126" s="216" t="s">
        <v>79</v>
      </c>
      <c r="AY126" s="16" t="s">
        <v>122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77</v>
      </c>
      <c r="BK126" s="217">
        <f>ROUND(I126*H126,2)</f>
        <v>0</v>
      </c>
      <c r="BL126" s="16" t="s">
        <v>129</v>
      </c>
      <c r="BM126" s="216" t="s">
        <v>1219</v>
      </c>
    </row>
    <row r="127" s="2" customFormat="1">
      <c r="A127" s="37"/>
      <c r="B127" s="38"/>
      <c r="C127" s="39"/>
      <c r="D127" s="218" t="s">
        <v>131</v>
      </c>
      <c r="E127" s="39"/>
      <c r="F127" s="219" t="s">
        <v>353</v>
      </c>
      <c r="G127" s="39"/>
      <c r="H127" s="39"/>
      <c r="I127" s="220"/>
      <c r="J127" s="39"/>
      <c r="K127" s="39"/>
      <c r="L127" s="43"/>
      <c r="M127" s="221"/>
      <c r="N127" s="22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79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354</v>
      </c>
      <c r="F128" s="202" t="s">
        <v>355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P129+P182</f>
        <v>0</v>
      </c>
      <c r="Q128" s="196"/>
      <c r="R128" s="197">
        <f>R129+R182</f>
        <v>0.95723200000000008</v>
      </c>
      <c r="S128" s="196"/>
      <c r="T128" s="198">
        <f>T129+T182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79</v>
      </c>
      <c r="AT128" s="200" t="s">
        <v>68</v>
      </c>
      <c r="AU128" s="200" t="s">
        <v>77</v>
      </c>
      <c r="AY128" s="199" t="s">
        <v>122</v>
      </c>
      <c r="BK128" s="201">
        <f>BK129+BK182</f>
        <v>0</v>
      </c>
    </row>
    <row r="129" s="12" customFormat="1" ht="20.88" customHeight="1">
      <c r="A129" s="12"/>
      <c r="B129" s="188"/>
      <c r="C129" s="189"/>
      <c r="D129" s="190" t="s">
        <v>68</v>
      </c>
      <c r="E129" s="202" t="s">
        <v>123</v>
      </c>
      <c r="F129" s="202" t="s">
        <v>124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SUM(P130:P181)</f>
        <v>0</v>
      </c>
      <c r="Q129" s="196"/>
      <c r="R129" s="197">
        <f>SUM(R130:R181)</f>
        <v>0.94727200000000011</v>
      </c>
      <c r="S129" s="196"/>
      <c r="T129" s="198">
        <f>SUM(T130:T181)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79</v>
      </c>
      <c r="AT129" s="200" t="s">
        <v>68</v>
      </c>
      <c r="AU129" s="200" t="s">
        <v>79</v>
      </c>
      <c r="AY129" s="199" t="s">
        <v>122</v>
      </c>
      <c r="BK129" s="201">
        <f>SUM(BK130:BK181)</f>
        <v>0</v>
      </c>
    </row>
    <row r="130" s="2" customFormat="1" ht="24.15" customHeight="1">
      <c r="A130" s="37"/>
      <c r="B130" s="38"/>
      <c r="C130" s="204" t="s">
        <v>207</v>
      </c>
      <c r="D130" s="204" t="s">
        <v>125</v>
      </c>
      <c r="E130" s="205" t="s">
        <v>356</v>
      </c>
      <c r="F130" s="206" t="s">
        <v>357</v>
      </c>
      <c r="G130" s="207" t="s">
        <v>185</v>
      </c>
      <c r="H130" s="208">
        <v>100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40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129</v>
      </c>
      <c r="AT130" s="216" t="s">
        <v>125</v>
      </c>
      <c r="AU130" s="216" t="s">
        <v>137</v>
      </c>
      <c r="AY130" s="16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77</v>
      </c>
      <c r="BK130" s="217">
        <f>ROUND(I130*H130,2)</f>
        <v>0</v>
      </c>
      <c r="BL130" s="16" t="s">
        <v>129</v>
      </c>
      <c r="BM130" s="216" t="s">
        <v>358</v>
      </c>
    </row>
    <row r="131" s="2" customFormat="1">
      <c r="A131" s="37"/>
      <c r="B131" s="38"/>
      <c r="C131" s="39"/>
      <c r="D131" s="218" t="s">
        <v>131</v>
      </c>
      <c r="E131" s="39"/>
      <c r="F131" s="219" t="s">
        <v>359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137</v>
      </c>
    </row>
    <row r="132" s="2" customFormat="1" ht="16.5" customHeight="1">
      <c r="A132" s="37"/>
      <c r="B132" s="38"/>
      <c r="C132" s="223" t="s">
        <v>217</v>
      </c>
      <c r="D132" s="223" t="s">
        <v>138</v>
      </c>
      <c r="E132" s="224" t="s">
        <v>360</v>
      </c>
      <c r="F132" s="225" t="s">
        <v>361</v>
      </c>
      <c r="G132" s="226" t="s">
        <v>185</v>
      </c>
      <c r="H132" s="227">
        <v>100</v>
      </c>
      <c r="I132" s="228"/>
      <c r="J132" s="229">
        <f>ROUND(I132*H132,2)</f>
        <v>0</v>
      </c>
      <c r="K132" s="230"/>
      <c r="L132" s="231"/>
      <c r="M132" s="232" t="s">
        <v>19</v>
      </c>
      <c r="N132" s="233" t="s">
        <v>40</v>
      </c>
      <c r="O132" s="83"/>
      <c r="P132" s="214">
        <f>O132*H132</f>
        <v>0</v>
      </c>
      <c r="Q132" s="214">
        <v>0.00027999999999999998</v>
      </c>
      <c r="R132" s="214">
        <f>Q132*H132</f>
        <v>0.027999999999999997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142</v>
      </c>
      <c r="AT132" s="216" t="s">
        <v>138</v>
      </c>
      <c r="AU132" s="216" t="s">
        <v>137</v>
      </c>
      <c r="AY132" s="16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77</v>
      </c>
      <c r="BK132" s="217">
        <f>ROUND(I132*H132,2)</f>
        <v>0</v>
      </c>
      <c r="BL132" s="16" t="s">
        <v>129</v>
      </c>
      <c r="BM132" s="216" t="s">
        <v>362</v>
      </c>
    </row>
    <row r="133" s="2" customFormat="1" ht="16.5" customHeight="1">
      <c r="A133" s="37"/>
      <c r="B133" s="38"/>
      <c r="C133" s="223" t="s">
        <v>225</v>
      </c>
      <c r="D133" s="223" t="s">
        <v>138</v>
      </c>
      <c r="E133" s="224" t="s">
        <v>363</v>
      </c>
      <c r="F133" s="225" t="s">
        <v>364</v>
      </c>
      <c r="G133" s="226" t="s">
        <v>128</v>
      </c>
      <c r="H133" s="227">
        <v>100</v>
      </c>
      <c r="I133" s="228"/>
      <c r="J133" s="229">
        <f>ROUND(I133*H133,2)</f>
        <v>0</v>
      </c>
      <c r="K133" s="230"/>
      <c r="L133" s="231"/>
      <c r="M133" s="232" t="s">
        <v>19</v>
      </c>
      <c r="N133" s="233" t="s">
        <v>40</v>
      </c>
      <c r="O133" s="83"/>
      <c r="P133" s="214">
        <f>O133*H133</f>
        <v>0</v>
      </c>
      <c r="Q133" s="214">
        <v>2.0000000000000002E-05</v>
      </c>
      <c r="R133" s="214">
        <f>Q133*H133</f>
        <v>0.002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142</v>
      </c>
      <c r="AT133" s="216" t="s">
        <v>138</v>
      </c>
      <c r="AU133" s="216" t="s">
        <v>137</v>
      </c>
      <c r="AY133" s="16" t="s">
        <v>122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77</v>
      </c>
      <c r="BK133" s="217">
        <f>ROUND(I133*H133,2)</f>
        <v>0</v>
      </c>
      <c r="BL133" s="16" t="s">
        <v>129</v>
      </c>
      <c r="BM133" s="216" t="s">
        <v>365</v>
      </c>
    </row>
    <row r="134" s="2" customFormat="1" ht="16.5" customHeight="1">
      <c r="A134" s="37"/>
      <c r="B134" s="38"/>
      <c r="C134" s="204" t="s">
        <v>7</v>
      </c>
      <c r="D134" s="204" t="s">
        <v>125</v>
      </c>
      <c r="E134" s="205" t="s">
        <v>366</v>
      </c>
      <c r="F134" s="206" t="s">
        <v>367</v>
      </c>
      <c r="G134" s="207" t="s">
        <v>185</v>
      </c>
      <c r="H134" s="208">
        <v>16500</v>
      </c>
      <c r="I134" s="209"/>
      <c r="J134" s="210">
        <f>ROUND(I134*H134,2)</f>
        <v>0</v>
      </c>
      <c r="K134" s="211"/>
      <c r="L134" s="43"/>
      <c r="M134" s="212" t="s">
        <v>19</v>
      </c>
      <c r="N134" s="213" t="s">
        <v>40</v>
      </c>
      <c r="O134" s="8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129</v>
      </c>
      <c r="AT134" s="216" t="s">
        <v>125</v>
      </c>
      <c r="AU134" s="216" t="s">
        <v>137</v>
      </c>
      <c r="AY134" s="16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77</v>
      </c>
      <c r="BK134" s="217">
        <f>ROUND(I134*H134,2)</f>
        <v>0</v>
      </c>
      <c r="BL134" s="16" t="s">
        <v>129</v>
      </c>
      <c r="BM134" s="216" t="s">
        <v>368</v>
      </c>
    </row>
    <row r="135" s="2" customFormat="1">
      <c r="A135" s="37"/>
      <c r="B135" s="38"/>
      <c r="C135" s="39"/>
      <c r="D135" s="218" t="s">
        <v>131</v>
      </c>
      <c r="E135" s="39"/>
      <c r="F135" s="219" t="s">
        <v>369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137</v>
      </c>
    </row>
    <row r="136" s="2" customFormat="1" ht="16.5" customHeight="1">
      <c r="A136" s="37"/>
      <c r="B136" s="38"/>
      <c r="C136" s="223" t="s">
        <v>236</v>
      </c>
      <c r="D136" s="223" t="s">
        <v>138</v>
      </c>
      <c r="E136" s="224" t="s">
        <v>370</v>
      </c>
      <c r="F136" s="225" t="s">
        <v>371</v>
      </c>
      <c r="G136" s="226" t="s">
        <v>185</v>
      </c>
      <c r="H136" s="227">
        <v>4500</v>
      </c>
      <c r="I136" s="228"/>
      <c r="J136" s="229">
        <f>ROUND(I136*H136,2)</f>
        <v>0</v>
      </c>
      <c r="K136" s="230"/>
      <c r="L136" s="231"/>
      <c r="M136" s="232" t="s">
        <v>19</v>
      </c>
      <c r="N136" s="233" t="s">
        <v>40</v>
      </c>
      <c r="O136" s="8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142</v>
      </c>
      <c r="AT136" s="216" t="s">
        <v>138</v>
      </c>
      <c r="AU136" s="216" t="s">
        <v>137</v>
      </c>
      <c r="AY136" s="16" t="s">
        <v>122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77</v>
      </c>
      <c r="BK136" s="217">
        <f>ROUND(I136*H136,2)</f>
        <v>0</v>
      </c>
      <c r="BL136" s="16" t="s">
        <v>129</v>
      </c>
      <c r="BM136" s="216" t="s">
        <v>372</v>
      </c>
    </row>
    <row r="137" s="13" customFormat="1">
      <c r="A137" s="13"/>
      <c r="B137" s="241"/>
      <c r="C137" s="242"/>
      <c r="D137" s="234" t="s">
        <v>338</v>
      </c>
      <c r="E137" s="251" t="s">
        <v>19</v>
      </c>
      <c r="F137" s="243" t="s">
        <v>1220</v>
      </c>
      <c r="G137" s="242"/>
      <c r="H137" s="244">
        <v>2250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338</v>
      </c>
      <c r="AU137" s="250" t="s">
        <v>137</v>
      </c>
      <c r="AV137" s="13" t="s">
        <v>79</v>
      </c>
      <c r="AW137" s="13" t="s">
        <v>31</v>
      </c>
      <c r="AX137" s="13" t="s">
        <v>69</v>
      </c>
      <c r="AY137" s="250" t="s">
        <v>122</v>
      </c>
    </row>
    <row r="138" s="13" customFormat="1">
      <c r="A138" s="13"/>
      <c r="B138" s="241"/>
      <c r="C138" s="242"/>
      <c r="D138" s="234" t="s">
        <v>338</v>
      </c>
      <c r="E138" s="251" t="s">
        <v>19</v>
      </c>
      <c r="F138" s="243" t="s">
        <v>1221</v>
      </c>
      <c r="G138" s="242"/>
      <c r="H138" s="244">
        <v>2250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338</v>
      </c>
      <c r="AU138" s="250" t="s">
        <v>137</v>
      </c>
      <c r="AV138" s="13" t="s">
        <v>79</v>
      </c>
      <c r="AW138" s="13" t="s">
        <v>31</v>
      </c>
      <c r="AX138" s="13" t="s">
        <v>69</v>
      </c>
      <c r="AY138" s="250" t="s">
        <v>122</v>
      </c>
    </row>
    <row r="139" s="14" customFormat="1">
      <c r="A139" s="14"/>
      <c r="B139" s="252"/>
      <c r="C139" s="253"/>
      <c r="D139" s="234" t="s">
        <v>338</v>
      </c>
      <c r="E139" s="254" t="s">
        <v>19</v>
      </c>
      <c r="F139" s="255" t="s">
        <v>375</v>
      </c>
      <c r="G139" s="253"/>
      <c r="H139" s="256">
        <v>4500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338</v>
      </c>
      <c r="AU139" s="262" t="s">
        <v>137</v>
      </c>
      <c r="AV139" s="14" t="s">
        <v>144</v>
      </c>
      <c r="AW139" s="14" t="s">
        <v>31</v>
      </c>
      <c r="AX139" s="14" t="s">
        <v>77</v>
      </c>
      <c r="AY139" s="262" t="s">
        <v>122</v>
      </c>
    </row>
    <row r="140" s="2" customFormat="1" ht="16.5" customHeight="1">
      <c r="A140" s="37"/>
      <c r="B140" s="38"/>
      <c r="C140" s="223" t="s">
        <v>244</v>
      </c>
      <c r="D140" s="223" t="s">
        <v>138</v>
      </c>
      <c r="E140" s="224" t="s">
        <v>1222</v>
      </c>
      <c r="F140" s="225" t="s">
        <v>1223</v>
      </c>
      <c r="G140" s="226" t="s">
        <v>185</v>
      </c>
      <c r="H140" s="227">
        <v>12000</v>
      </c>
      <c r="I140" s="228"/>
      <c r="J140" s="229">
        <f>ROUND(I140*H140,2)</f>
        <v>0</v>
      </c>
      <c r="K140" s="230"/>
      <c r="L140" s="231"/>
      <c r="M140" s="232" t="s">
        <v>19</v>
      </c>
      <c r="N140" s="233" t="s">
        <v>40</v>
      </c>
      <c r="O140" s="83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142</v>
      </c>
      <c r="AT140" s="216" t="s">
        <v>138</v>
      </c>
      <c r="AU140" s="216" t="s">
        <v>137</v>
      </c>
      <c r="AY140" s="16" t="s">
        <v>122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77</v>
      </c>
      <c r="BK140" s="217">
        <f>ROUND(I140*H140,2)</f>
        <v>0</v>
      </c>
      <c r="BL140" s="16" t="s">
        <v>129</v>
      </c>
      <c r="BM140" s="216" t="s">
        <v>1224</v>
      </c>
    </row>
    <row r="141" s="13" customFormat="1">
      <c r="A141" s="13"/>
      <c r="B141" s="241"/>
      <c r="C141" s="242"/>
      <c r="D141" s="234" t="s">
        <v>338</v>
      </c>
      <c r="E141" s="251" t="s">
        <v>19</v>
      </c>
      <c r="F141" s="243" t="s">
        <v>1225</v>
      </c>
      <c r="G141" s="242"/>
      <c r="H141" s="244">
        <v>6000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338</v>
      </c>
      <c r="AU141" s="250" t="s">
        <v>137</v>
      </c>
      <c r="AV141" s="13" t="s">
        <v>79</v>
      </c>
      <c r="AW141" s="13" t="s">
        <v>31</v>
      </c>
      <c r="AX141" s="13" t="s">
        <v>69</v>
      </c>
      <c r="AY141" s="250" t="s">
        <v>122</v>
      </c>
    </row>
    <row r="142" s="13" customFormat="1">
      <c r="A142" s="13"/>
      <c r="B142" s="241"/>
      <c r="C142" s="242"/>
      <c r="D142" s="234" t="s">
        <v>338</v>
      </c>
      <c r="E142" s="251" t="s">
        <v>19</v>
      </c>
      <c r="F142" s="243" t="s">
        <v>1226</v>
      </c>
      <c r="G142" s="242"/>
      <c r="H142" s="244">
        <v>6000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338</v>
      </c>
      <c r="AU142" s="250" t="s">
        <v>137</v>
      </c>
      <c r="AV142" s="13" t="s">
        <v>79</v>
      </c>
      <c r="AW142" s="13" t="s">
        <v>31</v>
      </c>
      <c r="AX142" s="13" t="s">
        <v>69</v>
      </c>
      <c r="AY142" s="250" t="s">
        <v>122</v>
      </c>
    </row>
    <row r="143" s="14" customFormat="1">
      <c r="A143" s="14"/>
      <c r="B143" s="252"/>
      <c r="C143" s="253"/>
      <c r="D143" s="234" t="s">
        <v>338</v>
      </c>
      <c r="E143" s="254" t="s">
        <v>19</v>
      </c>
      <c r="F143" s="255" t="s">
        <v>375</v>
      </c>
      <c r="G143" s="253"/>
      <c r="H143" s="256">
        <v>12000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338</v>
      </c>
      <c r="AU143" s="262" t="s">
        <v>137</v>
      </c>
      <c r="AV143" s="14" t="s">
        <v>144</v>
      </c>
      <c r="AW143" s="14" t="s">
        <v>31</v>
      </c>
      <c r="AX143" s="14" t="s">
        <v>77</v>
      </c>
      <c r="AY143" s="262" t="s">
        <v>122</v>
      </c>
    </row>
    <row r="144" s="2" customFormat="1" ht="16.5" customHeight="1">
      <c r="A144" s="37"/>
      <c r="B144" s="38"/>
      <c r="C144" s="204" t="s">
        <v>251</v>
      </c>
      <c r="D144" s="204" t="s">
        <v>125</v>
      </c>
      <c r="E144" s="205" t="s">
        <v>376</v>
      </c>
      <c r="F144" s="206" t="s">
        <v>377</v>
      </c>
      <c r="G144" s="207" t="s">
        <v>128</v>
      </c>
      <c r="H144" s="208">
        <v>550</v>
      </c>
      <c r="I144" s="209"/>
      <c r="J144" s="210">
        <f>ROUND(I144*H144,2)</f>
        <v>0</v>
      </c>
      <c r="K144" s="211"/>
      <c r="L144" s="43"/>
      <c r="M144" s="212" t="s">
        <v>19</v>
      </c>
      <c r="N144" s="213" t="s">
        <v>40</v>
      </c>
      <c r="O144" s="83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129</v>
      </c>
      <c r="AT144" s="216" t="s">
        <v>125</v>
      </c>
      <c r="AU144" s="216" t="s">
        <v>137</v>
      </c>
      <c r="AY144" s="16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77</v>
      </c>
      <c r="BK144" s="217">
        <f>ROUND(I144*H144,2)</f>
        <v>0</v>
      </c>
      <c r="BL144" s="16" t="s">
        <v>129</v>
      </c>
      <c r="BM144" s="216" t="s">
        <v>378</v>
      </c>
    </row>
    <row r="145" s="2" customFormat="1">
      <c r="A145" s="37"/>
      <c r="B145" s="38"/>
      <c r="C145" s="39"/>
      <c r="D145" s="218" t="s">
        <v>131</v>
      </c>
      <c r="E145" s="39"/>
      <c r="F145" s="219" t="s">
        <v>379</v>
      </c>
      <c r="G145" s="39"/>
      <c r="H145" s="39"/>
      <c r="I145" s="220"/>
      <c r="J145" s="39"/>
      <c r="K145" s="39"/>
      <c r="L145" s="43"/>
      <c r="M145" s="221"/>
      <c r="N145" s="222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137</v>
      </c>
    </row>
    <row r="146" s="13" customFormat="1">
      <c r="A146" s="13"/>
      <c r="B146" s="241"/>
      <c r="C146" s="242"/>
      <c r="D146" s="234" t="s">
        <v>338</v>
      </c>
      <c r="E146" s="242"/>
      <c r="F146" s="243" t="s">
        <v>1227</v>
      </c>
      <c r="G146" s="242"/>
      <c r="H146" s="244">
        <v>550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338</v>
      </c>
      <c r="AU146" s="250" t="s">
        <v>137</v>
      </c>
      <c r="AV146" s="13" t="s">
        <v>79</v>
      </c>
      <c r="AW146" s="13" t="s">
        <v>4</v>
      </c>
      <c r="AX146" s="13" t="s">
        <v>77</v>
      </c>
      <c r="AY146" s="250" t="s">
        <v>122</v>
      </c>
    </row>
    <row r="147" s="2" customFormat="1" ht="16.5" customHeight="1">
      <c r="A147" s="37"/>
      <c r="B147" s="38"/>
      <c r="C147" s="223" t="s">
        <v>257</v>
      </c>
      <c r="D147" s="223" t="s">
        <v>138</v>
      </c>
      <c r="E147" s="224" t="s">
        <v>380</v>
      </c>
      <c r="F147" s="225" t="s">
        <v>381</v>
      </c>
      <c r="G147" s="226" t="s">
        <v>128</v>
      </c>
      <c r="H147" s="227">
        <v>65</v>
      </c>
      <c r="I147" s="228"/>
      <c r="J147" s="229">
        <f>ROUND(I147*H147,2)</f>
        <v>0</v>
      </c>
      <c r="K147" s="230"/>
      <c r="L147" s="231"/>
      <c r="M147" s="232" t="s">
        <v>19</v>
      </c>
      <c r="N147" s="233" t="s">
        <v>40</v>
      </c>
      <c r="O147" s="83"/>
      <c r="P147" s="214">
        <f>O147*H147</f>
        <v>0</v>
      </c>
      <c r="Q147" s="214">
        <v>1.0000000000000001E-05</v>
      </c>
      <c r="R147" s="214">
        <f>Q147*H147</f>
        <v>0.00065000000000000008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142</v>
      </c>
      <c r="AT147" s="216" t="s">
        <v>138</v>
      </c>
      <c r="AU147" s="216" t="s">
        <v>137</v>
      </c>
      <c r="AY147" s="16" t="s">
        <v>122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77</v>
      </c>
      <c r="BK147" s="217">
        <f>ROUND(I147*H147,2)</f>
        <v>0</v>
      </c>
      <c r="BL147" s="16" t="s">
        <v>129</v>
      </c>
      <c r="BM147" s="216" t="s">
        <v>382</v>
      </c>
    </row>
    <row r="148" s="2" customFormat="1" ht="16.5" customHeight="1">
      <c r="A148" s="37"/>
      <c r="B148" s="38"/>
      <c r="C148" s="223" t="s">
        <v>383</v>
      </c>
      <c r="D148" s="223" t="s">
        <v>138</v>
      </c>
      <c r="E148" s="224" t="s">
        <v>1228</v>
      </c>
      <c r="F148" s="225" t="s">
        <v>381</v>
      </c>
      <c r="G148" s="226" t="s">
        <v>128</v>
      </c>
      <c r="H148" s="227">
        <v>210</v>
      </c>
      <c r="I148" s="228"/>
      <c r="J148" s="229">
        <f>ROUND(I148*H148,2)</f>
        <v>0</v>
      </c>
      <c r="K148" s="230"/>
      <c r="L148" s="231"/>
      <c r="M148" s="232" t="s">
        <v>19</v>
      </c>
      <c r="N148" s="233" t="s">
        <v>40</v>
      </c>
      <c r="O148" s="83"/>
      <c r="P148" s="214">
        <f>O148*H148</f>
        <v>0</v>
      </c>
      <c r="Q148" s="214">
        <v>1.0000000000000001E-05</v>
      </c>
      <c r="R148" s="214">
        <f>Q148*H148</f>
        <v>0.0021000000000000003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142</v>
      </c>
      <c r="AT148" s="216" t="s">
        <v>138</v>
      </c>
      <c r="AU148" s="216" t="s">
        <v>137</v>
      </c>
      <c r="AY148" s="16" t="s">
        <v>122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77</v>
      </c>
      <c r="BK148" s="217">
        <f>ROUND(I148*H148,2)</f>
        <v>0</v>
      </c>
      <c r="BL148" s="16" t="s">
        <v>129</v>
      </c>
      <c r="BM148" s="216" t="s">
        <v>1229</v>
      </c>
    </row>
    <row r="149" s="2" customFormat="1" ht="21.75" customHeight="1">
      <c r="A149" s="37"/>
      <c r="B149" s="38"/>
      <c r="C149" s="223" t="s">
        <v>387</v>
      </c>
      <c r="D149" s="223" t="s">
        <v>138</v>
      </c>
      <c r="E149" s="224" t="s">
        <v>384</v>
      </c>
      <c r="F149" s="225" t="s">
        <v>385</v>
      </c>
      <c r="G149" s="226" t="s">
        <v>128</v>
      </c>
      <c r="H149" s="227">
        <v>187</v>
      </c>
      <c r="I149" s="228"/>
      <c r="J149" s="229">
        <f>ROUND(I149*H149,2)</f>
        <v>0</v>
      </c>
      <c r="K149" s="230"/>
      <c r="L149" s="231"/>
      <c r="M149" s="232" t="s">
        <v>19</v>
      </c>
      <c r="N149" s="233" t="s">
        <v>40</v>
      </c>
      <c r="O149" s="83"/>
      <c r="P149" s="214">
        <f>O149*H149</f>
        <v>0</v>
      </c>
      <c r="Q149" s="214">
        <v>0.00010000000000000001</v>
      </c>
      <c r="R149" s="214">
        <f>Q149*H149</f>
        <v>0.018700000000000001</v>
      </c>
      <c r="S149" s="214">
        <v>0</v>
      </c>
      <c r="T149" s="21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142</v>
      </c>
      <c r="AT149" s="216" t="s">
        <v>138</v>
      </c>
      <c r="AU149" s="216" t="s">
        <v>137</v>
      </c>
      <c r="AY149" s="16" t="s">
        <v>122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77</v>
      </c>
      <c r="BK149" s="217">
        <f>ROUND(I149*H149,2)</f>
        <v>0</v>
      </c>
      <c r="BL149" s="16" t="s">
        <v>129</v>
      </c>
      <c r="BM149" s="216" t="s">
        <v>386</v>
      </c>
    </row>
    <row r="150" s="2" customFormat="1" ht="16.5" customHeight="1">
      <c r="A150" s="37"/>
      <c r="B150" s="38"/>
      <c r="C150" s="204" t="s">
        <v>391</v>
      </c>
      <c r="D150" s="204" t="s">
        <v>125</v>
      </c>
      <c r="E150" s="205" t="s">
        <v>388</v>
      </c>
      <c r="F150" s="206" t="s">
        <v>389</v>
      </c>
      <c r="G150" s="207" t="s">
        <v>128</v>
      </c>
      <c r="H150" s="208">
        <v>21</v>
      </c>
      <c r="I150" s="209"/>
      <c r="J150" s="210">
        <f>ROUND(I150*H150,2)</f>
        <v>0</v>
      </c>
      <c r="K150" s="211"/>
      <c r="L150" s="43"/>
      <c r="M150" s="212" t="s">
        <v>19</v>
      </c>
      <c r="N150" s="213" t="s">
        <v>40</v>
      </c>
      <c r="O150" s="83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129</v>
      </c>
      <c r="AT150" s="216" t="s">
        <v>125</v>
      </c>
      <c r="AU150" s="216" t="s">
        <v>137</v>
      </c>
      <c r="AY150" s="16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77</v>
      </c>
      <c r="BK150" s="217">
        <f>ROUND(I150*H150,2)</f>
        <v>0</v>
      </c>
      <c r="BL150" s="16" t="s">
        <v>129</v>
      </c>
      <c r="BM150" s="216" t="s">
        <v>390</v>
      </c>
    </row>
    <row r="151" s="2" customFormat="1" ht="16.5" customHeight="1">
      <c r="A151" s="37"/>
      <c r="B151" s="38"/>
      <c r="C151" s="223" t="s">
        <v>396</v>
      </c>
      <c r="D151" s="223" t="s">
        <v>138</v>
      </c>
      <c r="E151" s="224" t="s">
        <v>392</v>
      </c>
      <c r="F151" s="225" t="s">
        <v>393</v>
      </c>
      <c r="G151" s="226" t="s">
        <v>128</v>
      </c>
      <c r="H151" s="227">
        <v>17</v>
      </c>
      <c r="I151" s="228"/>
      <c r="J151" s="229">
        <f>ROUND(I151*H151,2)</f>
        <v>0</v>
      </c>
      <c r="K151" s="230"/>
      <c r="L151" s="231"/>
      <c r="M151" s="232" t="s">
        <v>19</v>
      </c>
      <c r="N151" s="233" t="s">
        <v>40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142</v>
      </c>
      <c r="AT151" s="216" t="s">
        <v>138</v>
      </c>
      <c r="AU151" s="216" t="s">
        <v>137</v>
      </c>
      <c r="AY151" s="16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77</v>
      </c>
      <c r="BK151" s="217">
        <f>ROUND(I151*H151,2)</f>
        <v>0</v>
      </c>
      <c r="BL151" s="16" t="s">
        <v>129</v>
      </c>
      <c r="BM151" s="216" t="s">
        <v>394</v>
      </c>
    </row>
    <row r="152" s="2" customFormat="1">
      <c r="A152" s="37"/>
      <c r="B152" s="38"/>
      <c r="C152" s="39"/>
      <c r="D152" s="234" t="s">
        <v>192</v>
      </c>
      <c r="E152" s="39"/>
      <c r="F152" s="235" t="s">
        <v>1170</v>
      </c>
      <c r="G152" s="39"/>
      <c r="H152" s="39"/>
      <c r="I152" s="220"/>
      <c r="J152" s="39"/>
      <c r="K152" s="39"/>
      <c r="L152" s="43"/>
      <c r="M152" s="221"/>
      <c r="N152" s="22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192</v>
      </c>
      <c r="AU152" s="16" t="s">
        <v>137</v>
      </c>
    </row>
    <row r="153" s="2" customFormat="1" ht="16.5" customHeight="1">
      <c r="A153" s="37"/>
      <c r="B153" s="38"/>
      <c r="C153" s="223" t="s">
        <v>401</v>
      </c>
      <c r="D153" s="223" t="s">
        <v>138</v>
      </c>
      <c r="E153" s="224" t="s">
        <v>1230</v>
      </c>
      <c r="F153" s="225" t="s">
        <v>398</v>
      </c>
      <c r="G153" s="226" t="s">
        <v>128</v>
      </c>
      <c r="H153" s="227">
        <v>1</v>
      </c>
      <c r="I153" s="228"/>
      <c r="J153" s="229">
        <f>ROUND(I153*H153,2)</f>
        <v>0</v>
      </c>
      <c r="K153" s="230"/>
      <c r="L153" s="231"/>
      <c r="M153" s="232" t="s">
        <v>19</v>
      </c>
      <c r="N153" s="233" t="s">
        <v>40</v>
      </c>
      <c r="O153" s="83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6" t="s">
        <v>142</v>
      </c>
      <c r="AT153" s="216" t="s">
        <v>138</v>
      </c>
      <c r="AU153" s="216" t="s">
        <v>137</v>
      </c>
      <c r="AY153" s="16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6" t="s">
        <v>77</v>
      </c>
      <c r="BK153" s="217">
        <f>ROUND(I153*H153,2)</f>
        <v>0</v>
      </c>
      <c r="BL153" s="16" t="s">
        <v>129</v>
      </c>
      <c r="BM153" s="216" t="s">
        <v>399</v>
      </c>
    </row>
    <row r="154" s="2" customFormat="1">
      <c r="A154" s="37"/>
      <c r="B154" s="38"/>
      <c r="C154" s="39"/>
      <c r="D154" s="234" t="s">
        <v>192</v>
      </c>
      <c r="E154" s="39"/>
      <c r="F154" s="235" t="s">
        <v>1231</v>
      </c>
      <c r="G154" s="39"/>
      <c r="H154" s="39"/>
      <c r="I154" s="220"/>
      <c r="J154" s="39"/>
      <c r="K154" s="39"/>
      <c r="L154" s="43"/>
      <c r="M154" s="221"/>
      <c r="N154" s="222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192</v>
      </c>
      <c r="AU154" s="16" t="s">
        <v>137</v>
      </c>
    </row>
    <row r="155" s="2" customFormat="1" ht="16.5" customHeight="1">
      <c r="A155" s="37"/>
      <c r="B155" s="38"/>
      <c r="C155" s="223" t="s">
        <v>406</v>
      </c>
      <c r="D155" s="223" t="s">
        <v>138</v>
      </c>
      <c r="E155" s="224" t="s">
        <v>1232</v>
      </c>
      <c r="F155" s="225" t="s">
        <v>398</v>
      </c>
      <c r="G155" s="226" t="s">
        <v>128</v>
      </c>
      <c r="H155" s="227">
        <v>3</v>
      </c>
      <c r="I155" s="228"/>
      <c r="J155" s="229">
        <f>ROUND(I155*H155,2)</f>
        <v>0</v>
      </c>
      <c r="K155" s="230"/>
      <c r="L155" s="231"/>
      <c r="M155" s="232" t="s">
        <v>19</v>
      </c>
      <c r="N155" s="233" t="s">
        <v>40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142</v>
      </c>
      <c r="AT155" s="216" t="s">
        <v>138</v>
      </c>
      <c r="AU155" s="216" t="s">
        <v>137</v>
      </c>
      <c r="AY155" s="16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77</v>
      </c>
      <c r="BK155" s="217">
        <f>ROUND(I155*H155,2)</f>
        <v>0</v>
      </c>
      <c r="BL155" s="16" t="s">
        <v>129</v>
      </c>
      <c r="BM155" s="216" t="s">
        <v>1233</v>
      </c>
    </row>
    <row r="156" s="2" customFormat="1">
      <c r="A156" s="37"/>
      <c r="B156" s="38"/>
      <c r="C156" s="39"/>
      <c r="D156" s="234" t="s">
        <v>192</v>
      </c>
      <c r="E156" s="39"/>
      <c r="F156" s="235" t="s">
        <v>1234</v>
      </c>
      <c r="G156" s="39"/>
      <c r="H156" s="39"/>
      <c r="I156" s="220"/>
      <c r="J156" s="39"/>
      <c r="K156" s="39"/>
      <c r="L156" s="43"/>
      <c r="M156" s="221"/>
      <c r="N156" s="22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192</v>
      </c>
      <c r="AU156" s="16" t="s">
        <v>137</v>
      </c>
    </row>
    <row r="157" s="2" customFormat="1" ht="21.75" customHeight="1">
      <c r="A157" s="37"/>
      <c r="B157" s="38"/>
      <c r="C157" s="204" t="s">
        <v>142</v>
      </c>
      <c r="D157" s="204" t="s">
        <v>125</v>
      </c>
      <c r="E157" s="205" t="s">
        <v>1235</v>
      </c>
      <c r="F157" s="206" t="s">
        <v>1236</v>
      </c>
      <c r="G157" s="207" t="s">
        <v>185</v>
      </c>
      <c r="H157" s="208">
        <v>30</v>
      </c>
      <c r="I157" s="209"/>
      <c r="J157" s="210">
        <f>ROUND(I157*H157,2)</f>
        <v>0</v>
      </c>
      <c r="K157" s="211"/>
      <c r="L157" s="43"/>
      <c r="M157" s="212" t="s">
        <v>19</v>
      </c>
      <c r="N157" s="213" t="s">
        <v>40</v>
      </c>
      <c r="O157" s="8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6" t="s">
        <v>129</v>
      </c>
      <c r="AT157" s="216" t="s">
        <v>125</v>
      </c>
      <c r="AU157" s="216" t="s">
        <v>137</v>
      </c>
      <c r="AY157" s="16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6" t="s">
        <v>77</v>
      </c>
      <c r="BK157" s="217">
        <f>ROUND(I157*H157,2)</f>
        <v>0</v>
      </c>
      <c r="BL157" s="16" t="s">
        <v>129</v>
      </c>
      <c r="BM157" s="216" t="s">
        <v>404</v>
      </c>
    </row>
    <row r="158" s="2" customFormat="1">
      <c r="A158" s="37"/>
      <c r="B158" s="38"/>
      <c r="C158" s="39"/>
      <c r="D158" s="218" t="s">
        <v>131</v>
      </c>
      <c r="E158" s="39"/>
      <c r="F158" s="219" t="s">
        <v>1237</v>
      </c>
      <c r="G158" s="39"/>
      <c r="H158" s="39"/>
      <c r="I158" s="220"/>
      <c r="J158" s="39"/>
      <c r="K158" s="39"/>
      <c r="L158" s="43"/>
      <c r="M158" s="221"/>
      <c r="N158" s="22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137</v>
      </c>
    </row>
    <row r="159" s="2" customFormat="1" ht="16.5" customHeight="1">
      <c r="A159" s="37"/>
      <c r="B159" s="38"/>
      <c r="C159" s="223" t="s">
        <v>413</v>
      </c>
      <c r="D159" s="223" t="s">
        <v>138</v>
      </c>
      <c r="E159" s="224" t="s">
        <v>1238</v>
      </c>
      <c r="F159" s="225" t="s">
        <v>1239</v>
      </c>
      <c r="G159" s="226" t="s">
        <v>185</v>
      </c>
      <c r="H159" s="227">
        <v>30</v>
      </c>
      <c r="I159" s="228"/>
      <c r="J159" s="229">
        <f>ROUND(I159*H159,2)</f>
        <v>0</v>
      </c>
      <c r="K159" s="230"/>
      <c r="L159" s="231"/>
      <c r="M159" s="232" t="s">
        <v>19</v>
      </c>
      <c r="N159" s="233" t="s">
        <v>40</v>
      </c>
      <c r="O159" s="83"/>
      <c r="P159" s="214">
        <f>O159*H159</f>
        <v>0</v>
      </c>
      <c r="Q159" s="214">
        <v>0.0028999999999999998</v>
      </c>
      <c r="R159" s="214">
        <f>Q159*H159</f>
        <v>0.086999999999999994</v>
      </c>
      <c r="S159" s="214">
        <v>0</v>
      </c>
      <c r="T159" s="21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6" t="s">
        <v>142</v>
      </c>
      <c r="AT159" s="216" t="s">
        <v>138</v>
      </c>
      <c r="AU159" s="216" t="s">
        <v>137</v>
      </c>
      <c r="AY159" s="16" t="s">
        <v>122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6" t="s">
        <v>77</v>
      </c>
      <c r="BK159" s="217">
        <f>ROUND(I159*H159,2)</f>
        <v>0</v>
      </c>
      <c r="BL159" s="16" t="s">
        <v>129</v>
      </c>
      <c r="BM159" s="216" t="s">
        <v>409</v>
      </c>
    </row>
    <row r="160" s="2" customFormat="1" ht="16.5" customHeight="1">
      <c r="A160" s="37"/>
      <c r="B160" s="38"/>
      <c r="C160" s="223" t="s">
        <v>417</v>
      </c>
      <c r="D160" s="223" t="s">
        <v>138</v>
      </c>
      <c r="E160" s="224" t="s">
        <v>1240</v>
      </c>
      <c r="F160" s="225" t="s">
        <v>1241</v>
      </c>
      <c r="G160" s="226" t="s">
        <v>128</v>
      </c>
      <c r="H160" s="227">
        <v>90</v>
      </c>
      <c r="I160" s="228"/>
      <c r="J160" s="229">
        <f>ROUND(I160*H160,2)</f>
        <v>0</v>
      </c>
      <c r="K160" s="230"/>
      <c r="L160" s="231"/>
      <c r="M160" s="232" t="s">
        <v>19</v>
      </c>
      <c r="N160" s="233" t="s">
        <v>40</v>
      </c>
      <c r="O160" s="83"/>
      <c r="P160" s="214">
        <f>O160*H160</f>
        <v>0</v>
      </c>
      <c r="Q160" s="214">
        <v>0.00010000000000000001</v>
      </c>
      <c r="R160" s="214">
        <f>Q160*H160</f>
        <v>0.0090000000000000011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142</v>
      </c>
      <c r="AT160" s="216" t="s">
        <v>138</v>
      </c>
      <c r="AU160" s="216" t="s">
        <v>137</v>
      </c>
      <c r="AY160" s="16" t="s">
        <v>122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77</v>
      </c>
      <c r="BK160" s="217">
        <f>ROUND(I160*H160,2)</f>
        <v>0</v>
      </c>
      <c r="BL160" s="16" t="s">
        <v>129</v>
      </c>
      <c r="BM160" s="216" t="s">
        <v>412</v>
      </c>
    </row>
    <row r="161" s="2" customFormat="1" ht="16.5" customHeight="1">
      <c r="A161" s="37"/>
      <c r="B161" s="38"/>
      <c r="C161" s="223" t="s">
        <v>421</v>
      </c>
      <c r="D161" s="223" t="s">
        <v>138</v>
      </c>
      <c r="E161" s="224" t="s">
        <v>1242</v>
      </c>
      <c r="F161" s="225" t="s">
        <v>1243</v>
      </c>
      <c r="G161" s="226" t="s">
        <v>128</v>
      </c>
      <c r="H161" s="227">
        <v>60</v>
      </c>
      <c r="I161" s="228"/>
      <c r="J161" s="229">
        <f>ROUND(I161*H161,2)</f>
        <v>0</v>
      </c>
      <c r="K161" s="230"/>
      <c r="L161" s="231"/>
      <c r="M161" s="232" t="s">
        <v>19</v>
      </c>
      <c r="N161" s="233" t="s">
        <v>40</v>
      </c>
      <c r="O161" s="83"/>
      <c r="P161" s="214">
        <f>O161*H161</f>
        <v>0</v>
      </c>
      <c r="Q161" s="214">
        <v>0.001</v>
      </c>
      <c r="R161" s="214">
        <f>Q161*H161</f>
        <v>0.059999999999999998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142</v>
      </c>
      <c r="AT161" s="216" t="s">
        <v>138</v>
      </c>
      <c r="AU161" s="216" t="s">
        <v>137</v>
      </c>
      <c r="AY161" s="16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77</v>
      </c>
      <c r="BK161" s="217">
        <f>ROUND(I161*H161,2)</f>
        <v>0</v>
      </c>
      <c r="BL161" s="16" t="s">
        <v>129</v>
      </c>
      <c r="BM161" s="216" t="s">
        <v>416</v>
      </c>
    </row>
    <row r="162" s="2" customFormat="1" ht="16.5" customHeight="1">
      <c r="A162" s="37"/>
      <c r="B162" s="38"/>
      <c r="C162" s="223" t="s">
        <v>425</v>
      </c>
      <c r="D162" s="223" t="s">
        <v>138</v>
      </c>
      <c r="E162" s="224" t="s">
        <v>426</v>
      </c>
      <c r="F162" s="225" t="s">
        <v>427</v>
      </c>
      <c r="G162" s="226" t="s">
        <v>128</v>
      </c>
      <c r="H162" s="227">
        <v>30</v>
      </c>
      <c r="I162" s="228"/>
      <c r="J162" s="229">
        <f>ROUND(I162*H162,2)</f>
        <v>0</v>
      </c>
      <c r="K162" s="230"/>
      <c r="L162" s="231"/>
      <c r="M162" s="232" t="s">
        <v>19</v>
      </c>
      <c r="N162" s="233" t="s">
        <v>40</v>
      </c>
      <c r="O162" s="83"/>
      <c r="P162" s="214">
        <f>O162*H162</f>
        <v>0</v>
      </c>
      <c r="Q162" s="214">
        <v>0.00012999999999999999</v>
      </c>
      <c r="R162" s="214">
        <f>Q162*H162</f>
        <v>0.0038999999999999998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142</v>
      </c>
      <c r="AT162" s="216" t="s">
        <v>138</v>
      </c>
      <c r="AU162" s="216" t="s">
        <v>137</v>
      </c>
      <c r="AY162" s="16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77</v>
      </c>
      <c r="BK162" s="217">
        <f>ROUND(I162*H162,2)</f>
        <v>0</v>
      </c>
      <c r="BL162" s="16" t="s">
        <v>129</v>
      </c>
      <c r="BM162" s="216" t="s">
        <v>428</v>
      </c>
    </row>
    <row r="163" s="2" customFormat="1" ht="16.5" customHeight="1">
      <c r="A163" s="37"/>
      <c r="B163" s="38"/>
      <c r="C163" s="223" t="s">
        <v>429</v>
      </c>
      <c r="D163" s="223" t="s">
        <v>138</v>
      </c>
      <c r="E163" s="224" t="s">
        <v>1244</v>
      </c>
      <c r="F163" s="225" t="s">
        <v>1245</v>
      </c>
      <c r="G163" s="226" t="s">
        <v>128</v>
      </c>
      <c r="H163" s="227">
        <v>60</v>
      </c>
      <c r="I163" s="228"/>
      <c r="J163" s="229">
        <f>ROUND(I163*H163,2)</f>
        <v>0</v>
      </c>
      <c r="K163" s="230"/>
      <c r="L163" s="231"/>
      <c r="M163" s="232" t="s">
        <v>19</v>
      </c>
      <c r="N163" s="233" t="s">
        <v>40</v>
      </c>
      <c r="O163" s="83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6" t="s">
        <v>142</v>
      </c>
      <c r="AT163" s="216" t="s">
        <v>138</v>
      </c>
      <c r="AU163" s="216" t="s">
        <v>137</v>
      </c>
      <c r="AY163" s="16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6" t="s">
        <v>77</v>
      </c>
      <c r="BK163" s="217">
        <f>ROUND(I163*H163,2)</f>
        <v>0</v>
      </c>
      <c r="BL163" s="16" t="s">
        <v>129</v>
      </c>
      <c r="BM163" s="216" t="s">
        <v>1246</v>
      </c>
    </row>
    <row r="164" s="2" customFormat="1" ht="16.5" customHeight="1">
      <c r="A164" s="37"/>
      <c r="B164" s="38"/>
      <c r="C164" s="204" t="s">
        <v>434</v>
      </c>
      <c r="D164" s="204" t="s">
        <v>125</v>
      </c>
      <c r="E164" s="205" t="s">
        <v>430</v>
      </c>
      <c r="F164" s="206" t="s">
        <v>431</v>
      </c>
      <c r="G164" s="207" t="s">
        <v>185</v>
      </c>
      <c r="H164" s="208">
        <v>124</v>
      </c>
      <c r="I164" s="209"/>
      <c r="J164" s="210">
        <f>ROUND(I164*H164,2)</f>
        <v>0</v>
      </c>
      <c r="K164" s="211"/>
      <c r="L164" s="43"/>
      <c r="M164" s="212" t="s">
        <v>19</v>
      </c>
      <c r="N164" s="213" t="s">
        <v>40</v>
      </c>
      <c r="O164" s="8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129</v>
      </c>
      <c r="AT164" s="216" t="s">
        <v>125</v>
      </c>
      <c r="AU164" s="216" t="s">
        <v>137</v>
      </c>
      <c r="AY164" s="16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77</v>
      </c>
      <c r="BK164" s="217">
        <f>ROUND(I164*H164,2)</f>
        <v>0</v>
      </c>
      <c r="BL164" s="16" t="s">
        <v>129</v>
      </c>
      <c r="BM164" s="216" t="s">
        <v>432</v>
      </c>
    </row>
    <row r="165" s="2" customFormat="1">
      <c r="A165" s="37"/>
      <c r="B165" s="38"/>
      <c r="C165" s="39"/>
      <c r="D165" s="218" t="s">
        <v>131</v>
      </c>
      <c r="E165" s="39"/>
      <c r="F165" s="219" t="s">
        <v>433</v>
      </c>
      <c r="G165" s="39"/>
      <c r="H165" s="39"/>
      <c r="I165" s="220"/>
      <c r="J165" s="39"/>
      <c r="K165" s="39"/>
      <c r="L165" s="43"/>
      <c r="M165" s="221"/>
      <c r="N165" s="22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131</v>
      </c>
      <c r="AU165" s="16" t="s">
        <v>137</v>
      </c>
    </row>
    <row r="166" s="2" customFormat="1" ht="16.5" customHeight="1">
      <c r="A166" s="37"/>
      <c r="B166" s="38"/>
      <c r="C166" s="223" t="s">
        <v>438</v>
      </c>
      <c r="D166" s="223" t="s">
        <v>138</v>
      </c>
      <c r="E166" s="224" t="s">
        <v>1247</v>
      </c>
      <c r="F166" s="225" t="s">
        <v>1248</v>
      </c>
      <c r="G166" s="226" t="s">
        <v>185</v>
      </c>
      <c r="H166" s="227">
        <v>100</v>
      </c>
      <c r="I166" s="228"/>
      <c r="J166" s="229">
        <f>ROUND(I166*H166,2)</f>
        <v>0</v>
      </c>
      <c r="K166" s="230"/>
      <c r="L166" s="231"/>
      <c r="M166" s="232" t="s">
        <v>19</v>
      </c>
      <c r="N166" s="233" t="s">
        <v>40</v>
      </c>
      <c r="O166" s="83"/>
      <c r="P166" s="214">
        <f>O166*H166</f>
        <v>0</v>
      </c>
      <c r="Q166" s="214">
        <v>0.0040000000000000001</v>
      </c>
      <c r="R166" s="214">
        <f>Q166*H166</f>
        <v>0.40000000000000002</v>
      </c>
      <c r="S166" s="214">
        <v>0</v>
      </c>
      <c r="T166" s="21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6" t="s">
        <v>142</v>
      </c>
      <c r="AT166" s="216" t="s">
        <v>138</v>
      </c>
      <c r="AU166" s="216" t="s">
        <v>137</v>
      </c>
      <c r="AY166" s="16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6" t="s">
        <v>77</v>
      </c>
      <c r="BK166" s="217">
        <f>ROUND(I166*H166,2)</f>
        <v>0</v>
      </c>
      <c r="BL166" s="16" t="s">
        <v>129</v>
      </c>
      <c r="BM166" s="216" t="s">
        <v>437</v>
      </c>
    </row>
    <row r="167" s="2" customFormat="1" ht="16.5" customHeight="1">
      <c r="A167" s="37"/>
      <c r="B167" s="38"/>
      <c r="C167" s="223" t="s">
        <v>443</v>
      </c>
      <c r="D167" s="223" t="s">
        <v>138</v>
      </c>
      <c r="E167" s="224" t="s">
        <v>1249</v>
      </c>
      <c r="F167" s="225" t="s">
        <v>1250</v>
      </c>
      <c r="G167" s="226" t="s">
        <v>185</v>
      </c>
      <c r="H167" s="227">
        <v>21</v>
      </c>
      <c r="I167" s="228"/>
      <c r="J167" s="229">
        <f>ROUND(I167*H167,2)</f>
        <v>0</v>
      </c>
      <c r="K167" s="230"/>
      <c r="L167" s="231"/>
      <c r="M167" s="232" t="s">
        <v>19</v>
      </c>
      <c r="N167" s="233" t="s">
        <v>40</v>
      </c>
      <c r="O167" s="83"/>
      <c r="P167" s="214">
        <f>O167*H167</f>
        <v>0</v>
      </c>
      <c r="Q167" s="214">
        <v>0.0019499999999999999</v>
      </c>
      <c r="R167" s="214">
        <f>Q167*H167</f>
        <v>0.04095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142</v>
      </c>
      <c r="AT167" s="216" t="s">
        <v>138</v>
      </c>
      <c r="AU167" s="216" t="s">
        <v>137</v>
      </c>
      <c r="AY167" s="16" t="s">
        <v>122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77</v>
      </c>
      <c r="BK167" s="217">
        <f>ROUND(I167*H167,2)</f>
        <v>0</v>
      </c>
      <c r="BL167" s="16" t="s">
        <v>129</v>
      </c>
      <c r="BM167" s="216" t="s">
        <v>1251</v>
      </c>
    </row>
    <row r="168" s="2" customFormat="1" ht="16.5" customHeight="1">
      <c r="A168" s="37"/>
      <c r="B168" s="38"/>
      <c r="C168" s="223" t="s">
        <v>447</v>
      </c>
      <c r="D168" s="223" t="s">
        <v>138</v>
      </c>
      <c r="E168" s="224" t="s">
        <v>1252</v>
      </c>
      <c r="F168" s="225" t="s">
        <v>1253</v>
      </c>
      <c r="G168" s="226" t="s">
        <v>128</v>
      </c>
      <c r="H168" s="227">
        <v>3</v>
      </c>
      <c r="I168" s="228"/>
      <c r="J168" s="229">
        <f>ROUND(I168*H168,2)</f>
        <v>0</v>
      </c>
      <c r="K168" s="230"/>
      <c r="L168" s="231"/>
      <c r="M168" s="232" t="s">
        <v>19</v>
      </c>
      <c r="N168" s="233" t="s">
        <v>40</v>
      </c>
      <c r="O168" s="83"/>
      <c r="P168" s="214">
        <f>O168*H168</f>
        <v>0</v>
      </c>
      <c r="Q168" s="214">
        <v>0.0017600000000000001</v>
      </c>
      <c r="R168" s="214">
        <f>Q168*H168</f>
        <v>0.00528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142</v>
      </c>
      <c r="AT168" s="216" t="s">
        <v>138</v>
      </c>
      <c r="AU168" s="216" t="s">
        <v>137</v>
      </c>
      <c r="AY168" s="16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77</v>
      </c>
      <c r="BK168" s="217">
        <f>ROUND(I168*H168,2)</f>
        <v>0</v>
      </c>
      <c r="BL168" s="16" t="s">
        <v>129</v>
      </c>
      <c r="BM168" s="216" t="s">
        <v>1254</v>
      </c>
    </row>
    <row r="169" s="2" customFormat="1" ht="21.75" customHeight="1">
      <c r="A169" s="37"/>
      <c r="B169" s="38"/>
      <c r="C169" s="204" t="s">
        <v>455</v>
      </c>
      <c r="D169" s="204" t="s">
        <v>125</v>
      </c>
      <c r="E169" s="205" t="s">
        <v>1255</v>
      </c>
      <c r="F169" s="206" t="s">
        <v>1256</v>
      </c>
      <c r="G169" s="207" t="s">
        <v>185</v>
      </c>
      <c r="H169" s="208">
        <v>20</v>
      </c>
      <c r="I169" s="209"/>
      <c r="J169" s="210">
        <f>ROUND(I169*H169,2)</f>
        <v>0</v>
      </c>
      <c r="K169" s="211"/>
      <c r="L169" s="43"/>
      <c r="M169" s="212" t="s">
        <v>19</v>
      </c>
      <c r="N169" s="213" t="s">
        <v>40</v>
      </c>
      <c r="O169" s="83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6" t="s">
        <v>129</v>
      </c>
      <c r="AT169" s="216" t="s">
        <v>125</v>
      </c>
      <c r="AU169" s="216" t="s">
        <v>137</v>
      </c>
      <c r="AY169" s="16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6" t="s">
        <v>77</v>
      </c>
      <c r="BK169" s="217">
        <f>ROUND(I169*H169,2)</f>
        <v>0</v>
      </c>
      <c r="BL169" s="16" t="s">
        <v>129</v>
      </c>
      <c r="BM169" s="216" t="s">
        <v>1257</v>
      </c>
    </row>
    <row r="170" s="2" customFormat="1">
      <c r="A170" s="37"/>
      <c r="B170" s="38"/>
      <c r="C170" s="39"/>
      <c r="D170" s="218" t="s">
        <v>131</v>
      </c>
      <c r="E170" s="39"/>
      <c r="F170" s="219" t="s">
        <v>1258</v>
      </c>
      <c r="G170" s="39"/>
      <c r="H170" s="39"/>
      <c r="I170" s="220"/>
      <c r="J170" s="39"/>
      <c r="K170" s="39"/>
      <c r="L170" s="43"/>
      <c r="M170" s="221"/>
      <c r="N170" s="22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131</v>
      </c>
      <c r="AU170" s="16" t="s">
        <v>137</v>
      </c>
    </row>
    <row r="171" s="2" customFormat="1" ht="16.5" customHeight="1">
      <c r="A171" s="37"/>
      <c r="B171" s="38"/>
      <c r="C171" s="223" t="s">
        <v>460</v>
      </c>
      <c r="D171" s="223" t="s">
        <v>138</v>
      </c>
      <c r="E171" s="224" t="s">
        <v>1259</v>
      </c>
      <c r="F171" s="225" t="s">
        <v>1260</v>
      </c>
      <c r="G171" s="226" t="s">
        <v>185</v>
      </c>
      <c r="H171" s="227">
        <v>20</v>
      </c>
      <c r="I171" s="228"/>
      <c r="J171" s="229">
        <f>ROUND(I171*H171,2)</f>
        <v>0</v>
      </c>
      <c r="K171" s="230"/>
      <c r="L171" s="231"/>
      <c r="M171" s="232" t="s">
        <v>19</v>
      </c>
      <c r="N171" s="233" t="s">
        <v>40</v>
      </c>
      <c r="O171" s="83"/>
      <c r="P171" s="214">
        <f>O171*H171</f>
        <v>0</v>
      </c>
      <c r="Q171" s="214">
        <v>0.012</v>
      </c>
      <c r="R171" s="214">
        <f>Q171*H171</f>
        <v>0.23999999999999999</v>
      </c>
      <c r="S171" s="214">
        <v>0</v>
      </c>
      <c r="T171" s="21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6" t="s">
        <v>142</v>
      </c>
      <c r="AT171" s="216" t="s">
        <v>138</v>
      </c>
      <c r="AU171" s="216" t="s">
        <v>137</v>
      </c>
      <c r="AY171" s="16" t="s">
        <v>122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6" t="s">
        <v>77</v>
      </c>
      <c r="BK171" s="217">
        <f>ROUND(I171*H171,2)</f>
        <v>0</v>
      </c>
      <c r="BL171" s="16" t="s">
        <v>129</v>
      </c>
      <c r="BM171" s="216" t="s">
        <v>1261</v>
      </c>
    </row>
    <row r="172" s="2" customFormat="1" ht="16.5" customHeight="1">
      <c r="A172" s="37"/>
      <c r="B172" s="38"/>
      <c r="C172" s="223" t="s">
        <v>466</v>
      </c>
      <c r="D172" s="223" t="s">
        <v>138</v>
      </c>
      <c r="E172" s="224" t="s">
        <v>1262</v>
      </c>
      <c r="F172" s="225" t="s">
        <v>1263</v>
      </c>
      <c r="G172" s="226" t="s">
        <v>128</v>
      </c>
      <c r="H172" s="227">
        <v>3</v>
      </c>
      <c r="I172" s="228"/>
      <c r="J172" s="229">
        <f>ROUND(I172*H172,2)</f>
        <v>0</v>
      </c>
      <c r="K172" s="230"/>
      <c r="L172" s="231"/>
      <c r="M172" s="232" t="s">
        <v>19</v>
      </c>
      <c r="N172" s="233" t="s">
        <v>40</v>
      </c>
      <c r="O172" s="83"/>
      <c r="P172" s="214">
        <f>O172*H172</f>
        <v>0</v>
      </c>
      <c r="Q172" s="214">
        <v>0.0028</v>
      </c>
      <c r="R172" s="214">
        <f>Q172*H172</f>
        <v>0.0083999999999999995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142</v>
      </c>
      <c r="AT172" s="216" t="s">
        <v>138</v>
      </c>
      <c r="AU172" s="216" t="s">
        <v>137</v>
      </c>
      <c r="AY172" s="16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77</v>
      </c>
      <c r="BK172" s="217">
        <f>ROUND(I172*H172,2)</f>
        <v>0</v>
      </c>
      <c r="BL172" s="16" t="s">
        <v>129</v>
      </c>
      <c r="BM172" s="216" t="s">
        <v>1264</v>
      </c>
    </row>
    <row r="173" s="2" customFormat="1" ht="16.5" customHeight="1">
      <c r="A173" s="37"/>
      <c r="B173" s="38"/>
      <c r="C173" s="223" t="s">
        <v>471</v>
      </c>
      <c r="D173" s="223" t="s">
        <v>138</v>
      </c>
      <c r="E173" s="224" t="s">
        <v>1265</v>
      </c>
      <c r="F173" s="225" t="s">
        <v>1266</v>
      </c>
      <c r="G173" s="226" t="s">
        <v>128</v>
      </c>
      <c r="H173" s="227">
        <v>1</v>
      </c>
      <c r="I173" s="228"/>
      <c r="J173" s="229">
        <f>ROUND(I173*H173,2)</f>
        <v>0</v>
      </c>
      <c r="K173" s="230"/>
      <c r="L173" s="231"/>
      <c r="M173" s="232" t="s">
        <v>19</v>
      </c>
      <c r="N173" s="233" t="s">
        <v>40</v>
      </c>
      <c r="O173" s="83"/>
      <c r="P173" s="214">
        <f>O173*H173</f>
        <v>0</v>
      </c>
      <c r="Q173" s="214">
        <v>0.0022799999999999999</v>
      </c>
      <c r="R173" s="214">
        <f>Q173*H173</f>
        <v>0.0022799999999999999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142</v>
      </c>
      <c r="AT173" s="216" t="s">
        <v>138</v>
      </c>
      <c r="AU173" s="216" t="s">
        <v>137</v>
      </c>
      <c r="AY173" s="16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77</v>
      </c>
      <c r="BK173" s="217">
        <f>ROUND(I173*H173,2)</f>
        <v>0</v>
      </c>
      <c r="BL173" s="16" t="s">
        <v>129</v>
      </c>
      <c r="BM173" s="216" t="s">
        <v>1267</v>
      </c>
    </row>
    <row r="174" s="2" customFormat="1" ht="16.5" customHeight="1">
      <c r="A174" s="37"/>
      <c r="B174" s="38"/>
      <c r="C174" s="223" t="s">
        <v>476</v>
      </c>
      <c r="D174" s="223" t="s">
        <v>138</v>
      </c>
      <c r="E174" s="224" t="s">
        <v>1268</v>
      </c>
      <c r="F174" s="225" t="s">
        <v>1269</v>
      </c>
      <c r="G174" s="226" t="s">
        <v>185</v>
      </c>
      <c r="H174" s="227">
        <v>2</v>
      </c>
      <c r="I174" s="228"/>
      <c r="J174" s="229">
        <f>ROUND(I174*H174,2)</f>
        <v>0</v>
      </c>
      <c r="K174" s="230"/>
      <c r="L174" s="231"/>
      <c r="M174" s="232" t="s">
        <v>19</v>
      </c>
      <c r="N174" s="233" t="s">
        <v>40</v>
      </c>
      <c r="O174" s="83"/>
      <c r="P174" s="214">
        <f>O174*H174</f>
        <v>0</v>
      </c>
      <c r="Q174" s="214">
        <v>0.0027000000000000001</v>
      </c>
      <c r="R174" s="214">
        <f>Q174*H174</f>
        <v>0.0054000000000000003</v>
      </c>
      <c r="S174" s="214">
        <v>0</v>
      </c>
      <c r="T174" s="21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6" t="s">
        <v>142</v>
      </c>
      <c r="AT174" s="216" t="s">
        <v>138</v>
      </c>
      <c r="AU174" s="216" t="s">
        <v>137</v>
      </c>
      <c r="AY174" s="16" t="s">
        <v>122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6" t="s">
        <v>77</v>
      </c>
      <c r="BK174" s="217">
        <f>ROUND(I174*H174,2)</f>
        <v>0</v>
      </c>
      <c r="BL174" s="16" t="s">
        <v>129</v>
      </c>
      <c r="BM174" s="216" t="s">
        <v>1270</v>
      </c>
    </row>
    <row r="175" s="2" customFormat="1" ht="16.5" customHeight="1">
      <c r="A175" s="37"/>
      <c r="B175" s="38"/>
      <c r="C175" s="223" t="s">
        <v>481</v>
      </c>
      <c r="D175" s="223" t="s">
        <v>138</v>
      </c>
      <c r="E175" s="224" t="s">
        <v>1271</v>
      </c>
      <c r="F175" s="225" t="s">
        <v>1272</v>
      </c>
      <c r="G175" s="226" t="s">
        <v>128</v>
      </c>
      <c r="H175" s="227">
        <v>8</v>
      </c>
      <c r="I175" s="228"/>
      <c r="J175" s="229">
        <f>ROUND(I175*H175,2)</f>
        <v>0</v>
      </c>
      <c r="K175" s="230"/>
      <c r="L175" s="231"/>
      <c r="M175" s="232" t="s">
        <v>19</v>
      </c>
      <c r="N175" s="233" t="s">
        <v>40</v>
      </c>
      <c r="O175" s="83"/>
      <c r="P175" s="214">
        <f>O175*H175</f>
        <v>0</v>
      </c>
      <c r="Q175" s="214">
        <v>0.00072999999999999996</v>
      </c>
      <c r="R175" s="214">
        <f>Q175*H175</f>
        <v>0.0058399999999999997</v>
      </c>
      <c r="S175" s="214">
        <v>0</v>
      </c>
      <c r="T175" s="21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6" t="s">
        <v>142</v>
      </c>
      <c r="AT175" s="216" t="s">
        <v>138</v>
      </c>
      <c r="AU175" s="216" t="s">
        <v>137</v>
      </c>
      <c r="AY175" s="16" t="s">
        <v>122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6" t="s">
        <v>77</v>
      </c>
      <c r="BK175" s="217">
        <f>ROUND(I175*H175,2)</f>
        <v>0</v>
      </c>
      <c r="BL175" s="16" t="s">
        <v>129</v>
      </c>
      <c r="BM175" s="216" t="s">
        <v>1273</v>
      </c>
    </row>
    <row r="176" s="2" customFormat="1" ht="16.5" customHeight="1">
      <c r="A176" s="37"/>
      <c r="B176" s="38"/>
      <c r="C176" s="223" t="s">
        <v>488</v>
      </c>
      <c r="D176" s="223" t="s">
        <v>138</v>
      </c>
      <c r="E176" s="224" t="s">
        <v>1274</v>
      </c>
      <c r="F176" s="225" t="s">
        <v>1275</v>
      </c>
      <c r="G176" s="226" t="s">
        <v>185</v>
      </c>
      <c r="H176" s="227">
        <v>12</v>
      </c>
      <c r="I176" s="228"/>
      <c r="J176" s="229">
        <f>ROUND(I176*H176,2)</f>
        <v>0</v>
      </c>
      <c r="K176" s="230"/>
      <c r="L176" s="231"/>
      <c r="M176" s="232" t="s">
        <v>19</v>
      </c>
      <c r="N176" s="233" t="s">
        <v>40</v>
      </c>
      <c r="O176" s="83"/>
      <c r="P176" s="214">
        <f>O176*H176</f>
        <v>0</v>
      </c>
      <c r="Q176" s="214">
        <v>0.00173</v>
      </c>
      <c r="R176" s="214">
        <f>Q176*H176</f>
        <v>0.020760000000000001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142</v>
      </c>
      <c r="AT176" s="216" t="s">
        <v>138</v>
      </c>
      <c r="AU176" s="216" t="s">
        <v>137</v>
      </c>
      <c r="AY176" s="16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77</v>
      </c>
      <c r="BK176" s="217">
        <f>ROUND(I176*H176,2)</f>
        <v>0</v>
      </c>
      <c r="BL176" s="16" t="s">
        <v>129</v>
      </c>
      <c r="BM176" s="216" t="s">
        <v>1276</v>
      </c>
    </row>
    <row r="177" s="2" customFormat="1" ht="16.5" customHeight="1">
      <c r="A177" s="37"/>
      <c r="B177" s="38"/>
      <c r="C177" s="223" t="s">
        <v>495</v>
      </c>
      <c r="D177" s="223" t="s">
        <v>138</v>
      </c>
      <c r="E177" s="224" t="s">
        <v>1277</v>
      </c>
      <c r="F177" s="225" t="s">
        <v>1278</v>
      </c>
      <c r="G177" s="226" t="s">
        <v>185</v>
      </c>
      <c r="H177" s="227">
        <v>10</v>
      </c>
      <c r="I177" s="228"/>
      <c r="J177" s="229">
        <f>ROUND(I177*H177,2)</f>
        <v>0</v>
      </c>
      <c r="K177" s="230"/>
      <c r="L177" s="231"/>
      <c r="M177" s="232" t="s">
        <v>19</v>
      </c>
      <c r="N177" s="233" t="s">
        <v>40</v>
      </c>
      <c r="O177" s="83"/>
      <c r="P177" s="214">
        <f>O177*H177</f>
        <v>0</v>
      </c>
      <c r="Q177" s="214">
        <v>0.00031</v>
      </c>
      <c r="R177" s="214">
        <f>Q177*H177</f>
        <v>0.0030999999999999999</v>
      </c>
      <c r="S177" s="214">
        <v>0</v>
      </c>
      <c r="T177" s="21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6" t="s">
        <v>142</v>
      </c>
      <c r="AT177" s="216" t="s">
        <v>138</v>
      </c>
      <c r="AU177" s="216" t="s">
        <v>137</v>
      </c>
      <c r="AY177" s="16" t="s">
        <v>122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6" t="s">
        <v>77</v>
      </c>
      <c r="BK177" s="217">
        <f>ROUND(I177*H177,2)</f>
        <v>0</v>
      </c>
      <c r="BL177" s="16" t="s">
        <v>129</v>
      </c>
      <c r="BM177" s="216" t="s">
        <v>1279</v>
      </c>
    </row>
    <row r="178" s="2" customFormat="1" ht="24.15" customHeight="1">
      <c r="A178" s="37"/>
      <c r="B178" s="38"/>
      <c r="C178" s="204" t="s">
        <v>500</v>
      </c>
      <c r="D178" s="204" t="s">
        <v>125</v>
      </c>
      <c r="E178" s="205" t="s">
        <v>439</v>
      </c>
      <c r="F178" s="206" t="s">
        <v>440</v>
      </c>
      <c r="G178" s="207" t="s">
        <v>128</v>
      </c>
      <c r="H178" s="208">
        <v>4</v>
      </c>
      <c r="I178" s="209"/>
      <c r="J178" s="210">
        <f>ROUND(I178*H178,2)</f>
        <v>0</v>
      </c>
      <c r="K178" s="211"/>
      <c r="L178" s="43"/>
      <c r="M178" s="212" t="s">
        <v>19</v>
      </c>
      <c r="N178" s="213" t="s">
        <v>40</v>
      </c>
      <c r="O178" s="83"/>
      <c r="P178" s="214">
        <f>O178*H178</f>
        <v>0</v>
      </c>
      <c r="Q178" s="214">
        <v>0.00097799999999999992</v>
      </c>
      <c r="R178" s="214">
        <f>Q178*H178</f>
        <v>0.0039119999999999997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129</v>
      </c>
      <c r="AT178" s="216" t="s">
        <v>125</v>
      </c>
      <c r="AU178" s="216" t="s">
        <v>137</v>
      </c>
      <c r="AY178" s="16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77</v>
      </c>
      <c r="BK178" s="217">
        <f>ROUND(I178*H178,2)</f>
        <v>0</v>
      </c>
      <c r="BL178" s="16" t="s">
        <v>129</v>
      </c>
      <c r="BM178" s="216" t="s">
        <v>441</v>
      </c>
    </row>
    <row r="179" s="2" customFormat="1">
      <c r="A179" s="37"/>
      <c r="B179" s="38"/>
      <c r="C179" s="39"/>
      <c r="D179" s="218" t="s">
        <v>131</v>
      </c>
      <c r="E179" s="39"/>
      <c r="F179" s="219" t="s">
        <v>442</v>
      </c>
      <c r="G179" s="39"/>
      <c r="H179" s="39"/>
      <c r="I179" s="220"/>
      <c r="J179" s="39"/>
      <c r="K179" s="39"/>
      <c r="L179" s="43"/>
      <c r="M179" s="221"/>
      <c r="N179" s="22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137</v>
      </c>
    </row>
    <row r="180" s="2" customFormat="1" ht="24.15" customHeight="1">
      <c r="A180" s="37"/>
      <c r="B180" s="38"/>
      <c r="C180" s="204" t="s">
        <v>504</v>
      </c>
      <c r="D180" s="204" t="s">
        <v>125</v>
      </c>
      <c r="E180" s="205" t="s">
        <v>349</v>
      </c>
      <c r="F180" s="206" t="s">
        <v>350</v>
      </c>
      <c r="G180" s="207" t="s">
        <v>351</v>
      </c>
      <c r="H180" s="208">
        <v>0.95299999999999996</v>
      </c>
      <c r="I180" s="209"/>
      <c r="J180" s="210">
        <f>ROUND(I180*H180,2)</f>
        <v>0</v>
      </c>
      <c r="K180" s="211"/>
      <c r="L180" s="43"/>
      <c r="M180" s="212" t="s">
        <v>19</v>
      </c>
      <c r="N180" s="213" t="s">
        <v>40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129</v>
      </c>
      <c r="AT180" s="216" t="s">
        <v>125</v>
      </c>
      <c r="AU180" s="216" t="s">
        <v>137</v>
      </c>
      <c r="AY180" s="16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77</v>
      </c>
      <c r="BK180" s="217">
        <f>ROUND(I180*H180,2)</f>
        <v>0</v>
      </c>
      <c r="BL180" s="16" t="s">
        <v>129</v>
      </c>
      <c r="BM180" s="216" t="s">
        <v>1280</v>
      </c>
    </row>
    <row r="181" s="2" customFormat="1">
      <c r="A181" s="37"/>
      <c r="B181" s="38"/>
      <c r="C181" s="39"/>
      <c r="D181" s="218" t="s">
        <v>131</v>
      </c>
      <c r="E181" s="39"/>
      <c r="F181" s="219" t="s">
        <v>353</v>
      </c>
      <c r="G181" s="39"/>
      <c r="H181" s="39"/>
      <c r="I181" s="220"/>
      <c r="J181" s="39"/>
      <c r="K181" s="39"/>
      <c r="L181" s="43"/>
      <c r="M181" s="221"/>
      <c r="N181" s="22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131</v>
      </c>
      <c r="AU181" s="16" t="s">
        <v>137</v>
      </c>
    </row>
    <row r="182" s="12" customFormat="1" ht="20.88" customHeight="1">
      <c r="A182" s="12"/>
      <c r="B182" s="188"/>
      <c r="C182" s="189"/>
      <c r="D182" s="190" t="s">
        <v>68</v>
      </c>
      <c r="E182" s="202" t="s">
        <v>453</v>
      </c>
      <c r="F182" s="202" t="s">
        <v>454</v>
      </c>
      <c r="G182" s="189"/>
      <c r="H182" s="189"/>
      <c r="I182" s="192"/>
      <c r="J182" s="203">
        <f>BK182</f>
        <v>0</v>
      </c>
      <c r="K182" s="189"/>
      <c r="L182" s="194"/>
      <c r="M182" s="195"/>
      <c r="N182" s="196"/>
      <c r="O182" s="196"/>
      <c r="P182" s="197">
        <f>SUM(P183:P185)</f>
        <v>0</v>
      </c>
      <c r="Q182" s="196"/>
      <c r="R182" s="197">
        <f>SUM(R183:R185)</f>
        <v>0.0099600000000000001</v>
      </c>
      <c r="S182" s="196"/>
      <c r="T182" s="19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79</v>
      </c>
      <c r="AT182" s="200" t="s">
        <v>68</v>
      </c>
      <c r="AU182" s="200" t="s">
        <v>79</v>
      </c>
      <c r="AY182" s="199" t="s">
        <v>122</v>
      </c>
      <c r="BK182" s="201">
        <f>SUM(BK183:BK185)</f>
        <v>0</v>
      </c>
    </row>
    <row r="183" s="2" customFormat="1" ht="24.15" customHeight="1">
      <c r="A183" s="37"/>
      <c r="B183" s="38"/>
      <c r="C183" s="204" t="s">
        <v>509</v>
      </c>
      <c r="D183" s="204" t="s">
        <v>125</v>
      </c>
      <c r="E183" s="205" t="s">
        <v>456</v>
      </c>
      <c r="F183" s="206" t="s">
        <v>457</v>
      </c>
      <c r="G183" s="207" t="s">
        <v>128</v>
      </c>
      <c r="H183" s="208">
        <v>1</v>
      </c>
      <c r="I183" s="209"/>
      <c r="J183" s="210">
        <f>ROUND(I183*H183,2)</f>
        <v>0</v>
      </c>
      <c r="K183" s="211"/>
      <c r="L183" s="43"/>
      <c r="M183" s="212" t="s">
        <v>19</v>
      </c>
      <c r="N183" s="213" t="s">
        <v>40</v>
      </c>
      <c r="O183" s="8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129</v>
      </c>
      <c r="AT183" s="216" t="s">
        <v>125</v>
      </c>
      <c r="AU183" s="216" t="s">
        <v>137</v>
      </c>
      <c r="AY183" s="16" t="s">
        <v>122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77</v>
      </c>
      <c r="BK183" s="217">
        <f>ROUND(I183*H183,2)</f>
        <v>0</v>
      </c>
      <c r="BL183" s="16" t="s">
        <v>129</v>
      </c>
      <c r="BM183" s="216" t="s">
        <v>1281</v>
      </c>
    </row>
    <row r="184" s="2" customFormat="1">
      <c r="A184" s="37"/>
      <c r="B184" s="38"/>
      <c r="C184" s="39"/>
      <c r="D184" s="218" t="s">
        <v>131</v>
      </c>
      <c r="E184" s="39"/>
      <c r="F184" s="219" t="s">
        <v>459</v>
      </c>
      <c r="G184" s="39"/>
      <c r="H184" s="39"/>
      <c r="I184" s="220"/>
      <c r="J184" s="39"/>
      <c r="K184" s="39"/>
      <c r="L184" s="43"/>
      <c r="M184" s="221"/>
      <c r="N184" s="22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137</v>
      </c>
    </row>
    <row r="185" s="2" customFormat="1" ht="16.5" customHeight="1">
      <c r="A185" s="37"/>
      <c r="B185" s="38"/>
      <c r="C185" s="223" t="s">
        <v>515</v>
      </c>
      <c r="D185" s="223" t="s">
        <v>138</v>
      </c>
      <c r="E185" s="224" t="s">
        <v>1282</v>
      </c>
      <c r="F185" s="225" t="s">
        <v>1283</v>
      </c>
      <c r="G185" s="226" t="s">
        <v>128</v>
      </c>
      <c r="H185" s="227">
        <v>1</v>
      </c>
      <c r="I185" s="228"/>
      <c r="J185" s="229">
        <f>ROUND(I185*H185,2)</f>
        <v>0</v>
      </c>
      <c r="K185" s="230"/>
      <c r="L185" s="231"/>
      <c r="M185" s="232" t="s">
        <v>19</v>
      </c>
      <c r="N185" s="233" t="s">
        <v>40</v>
      </c>
      <c r="O185" s="83"/>
      <c r="P185" s="214">
        <f>O185*H185</f>
        <v>0</v>
      </c>
      <c r="Q185" s="214">
        <v>0.0099600000000000001</v>
      </c>
      <c r="R185" s="214">
        <f>Q185*H185</f>
        <v>0.0099600000000000001</v>
      </c>
      <c r="S185" s="214">
        <v>0</v>
      </c>
      <c r="T185" s="21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6" t="s">
        <v>142</v>
      </c>
      <c r="AT185" s="216" t="s">
        <v>138</v>
      </c>
      <c r="AU185" s="216" t="s">
        <v>137</v>
      </c>
      <c r="AY185" s="16" t="s">
        <v>122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6" t="s">
        <v>77</v>
      </c>
      <c r="BK185" s="217">
        <f>ROUND(I185*H185,2)</f>
        <v>0</v>
      </c>
      <c r="BL185" s="16" t="s">
        <v>129</v>
      </c>
      <c r="BM185" s="216" t="s">
        <v>1284</v>
      </c>
    </row>
    <row r="186" s="12" customFormat="1" ht="22.8" customHeight="1">
      <c r="A186" s="12"/>
      <c r="B186" s="188"/>
      <c r="C186" s="189"/>
      <c r="D186" s="190" t="s">
        <v>68</v>
      </c>
      <c r="E186" s="202" t="s">
        <v>493</v>
      </c>
      <c r="F186" s="202" t="s">
        <v>494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SUM(P187:P278)</f>
        <v>0</v>
      </c>
      <c r="Q186" s="196"/>
      <c r="R186" s="197">
        <f>SUM(R187:R278)</f>
        <v>4.6465189999999996</v>
      </c>
      <c r="S186" s="196"/>
      <c r="T186" s="198">
        <f>SUM(T187:T278)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79</v>
      </c>
      <c r="AT186" s="200" t="s">
        <v>68</v>
      </c>
      <c r="AU186" s="200" t="s">
        <v>77</v>
      </c>
      <c r="AY186" s="199" t="s">
        <v>122</v>
      </c>
      <c r="BK186" s="201">
        <f>SUM(BK187:BK278)</f>
        <v>0</v>
      </c>
    </row>
    <row r="187" s="2" customFormat="1" ht="33" customHeight="1">
      <c r="A187" s="37"/>
      <c r="B187" s="38"/>
      <c r="C187" s="204" t="s">
        <v>520</v>
      </c>
      <c r="D187" s="204" t="s">
        <v>125</v>
      </c>
      <c r="E187" s="205" t="s">
        <v>496</v>
      </c>
      <c r="F187" s="206" t="s">
        <v>497</v>
      </c>
      <c r="G187" s="207" t="s">
        <v>128</v>
      </c>
      <c r="H187" s="208">
        <v>17</v>
      </c>
      <c r="I187" s="209"/>
      <c r="J187" s="210">
        <f>ROUND(I187*H187,2)</f>
        <v>0</v>
      </c>
      <c r="K187" s="211"/>
      <c r="L187" s="43"/>
      <c r="M187" s="212" t="s">
        <v>19</v>
      </c>
      <c r="N187" s="213" t="s">
        <v>40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129</v>
      </c>
      <c r="AT187" s="216" t="s">
        <v>125</v>
      </c>
      <c r="AU187" s="216" t="s">
        <v>79</v>
      </c>
      <c r="AY187" s="16" t="s">
        <v>122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77</v>
      </c>
      <c r="BK187" s="217">
        <f>ROUND(I187*H187,2)</f>
        <v>0</v>
      </c>
      <c r="BL187" s="16" t="s">
        <v>129</v>
      </c>
      <c r="BM187" s="216" t="s">
        <v>498</v>
      </c>
    </row>
    <row r="188" s="2" customFormat="1">
      <c r="A188" s="37"/>
      <c r="B188" s="38"/>
      <c r="C188" s="39"/>
      <c r="D188" s="218" t="s">
        <v>131</v>
      </c>
      <c r="E188" s="39"/>
      <c r="F188" s="219" t="s">
        <v>499</v>
      </c>
      <c r="G188" s="39"/>
      <c r="H188" s="39"/>
      <c r="I188" s="220"/>
      <c r="J188" s="39"/>
      <c r="K188" s="39"/>
      <c r="L188" s="43"/>
      <c r="M188" s="221"/>
      <c r="N188" s="22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131</v>
      </c>
      <c r="AU188" s="16" t="s">
        <v>79</v>
      </c>
    </row>
    <row r="189" s="2" customFormat="1" ht="16.5" customHeight="1">
      <c r="A189" s="37"/>
      <c r="B189" s="38"/>
      <c r="C189" s="223" t="s">
        <v>526</v>
      </c>
      <c r="D189" s="223" t="s">
        <v>138</v>
      </c>
      <c r="E189" s="224" t="s">
        <v>501</v>
      </c>
      <c r="F189" s="225" t="s">
        <v>502</v>
      </c>
      <c r="G189" s="226" t="s">
        <v>128</v>
      </c>
      <c r="H189" s="227">
        <v>17</v>
      </c>
      <c r="I189" s="228"/>
      <c r="J189" s="229">
        <f>ROUND(I189*H189,2)</f>
        <v>0</v>
      </c>
      <c r="K189" s="230"/>
      <c r="L189" s="231"/>
      <c r="M189" s="232" t="s">
        <v>19</v>
      </c>
      <c r="N189" s="233" t="s">
        <v>40</v>
      </c>
      <c r="O189" s="83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142</v>
      </c>
      <c r="AT189" s="216" t="s">
        <v>138</v>
      </c>
      <c r="AU189" s="216" t="s">
        <v>79</v>
      </c>
      <c r="AY189" s="16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77</v>
      </c>
      <c r="BK189" s="217">
        <f>ROUND(I189*H189,2)</f>
        <v>0</v>
      </c>
      <c r="BL189" s="16" t="s">
        <v>129</v>
      </c>
      <c r="BM189" s="216" t="s">
        <v>503</v>
      </c>
    </row>
    <row r="190" s="2" customFormat="1" ht="24.15" customHeight="1">
      <c r="A190" s="37"/>
      <c r="B190" s="38"/>
      <c r="C190" s="204" t="s">
        <v>531</v>
      </c>
      <c r="D190" s="204" t="s">
        <v>125</v>
      </c>
      <c r="E190" s="205" t="s">
        <v>505</v>
      </c>
      <c r="F190" s="206" t="s">
        <v>506</v>
      </c>
      <c r="G190" s="207" t="s">
        <v>185</v>
      </c>
      <c r="H190" s="208">
        <v>360</v>
      </c>
      <c r="I190" s="209"/>
      <c r="J190" s="210">
        <f>ROUND(I190*H190,2)</f>
        <v>0</v>
      </c>
      <c r="K190" s="211"/>
      <c r="L190" s="43"/>
      <c r="M190" s="212" t="s">
        <v>19</v>
      </c>
      <c r="N190" s="213" t="s">
        <v>40</v>
      </c>
      <c r="O190" s="83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6" t="s">
        <v>129</v>
      </c>
      <c r="AT190" s="216" t="s">
        <v>125</v>
      </c>
      <c r="AU190" s="216" t="s">
        <v>79</v>
      </c>
      <c r="AY190" s="16" t="s">
        <v>122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6" t="s">
        <v>77</v>
      </c>
      <c r="BK190" s="217">
        <f>ROUND(I190*H190,2)</f>
        <v>0</v>
      </c>
      <c r="BL190" s="16" t="s">
        <v>129</v>
      </c>
      <c r="BM190" s="216" t="s">
        <v>507</v>
      </c>
    </row>
    <row r="191" s="2" customFormat="1">
      <c r="A191" s="37"/>
      <c r="B191" s="38"/>
      <c r="C191" s="39"/>
      <c r="D191" s="218" t="s">
        <v>131</v>
      </c>
      <c r="E191" s="39"/>
      <c r="F191" s="219" t="s">
        <v>508</v>
      </c>
      <c r="G191" s="39"/>
      <c r="H191" s="39"/>
      <c r="I191" s="220"/>
      <c r="J191" s="39"/>
      <c r="K191" s="39"/>
      <c r="L191" s="43"/>
      <c r="M191" s="221"/>
      <c r="N191" s="222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131</v>
      </c>
      <c r="AU191" s="16" t="s">
        <v>79</v>
      </c>
    </row>
    <row r="192" s="2" customFormat="1" ht="16.5" customHeight="1">
      <c r="A192" s="37"/>
      <c r="B192" s="38"/>
      <c r="C192" s="223" t="s">
        <v>537</v>
      </c>
      <c r="D192" s="223" t="s">
        <v>138</v>
      </c>
      <c r="E192" s="224" t="s">
        <v>510</v>
      </c>
      <c r="F192" s="225" t="s">
        <v>511</v>
      </c>
      <c r="G192" s="226" t="s">
        <v>185</v>
      </c>
      <c r="H192" s="227">
        <v>414</v>
      </c>
      <c r="I192" s="228"/>
      <c r="J192" s="229">
        <f>ROUND(I192*H192,2)</f>
        <v>0</v>
      </c>
      <c r="K192" s="230"/>
      <c r="L192" s="231"/>
      <c r="M192" s="232" t="s">
        <v>19</v>
      </c>
      <c r="N192" s="233" t="s">
        <v>40</v>
      </c>
      <c r="O192" s="83"/>
      <c r="P192" s="214">
        <f>O192*H192</f>
        <v>0</v>
      </c>
      <c r="Q192" s="214">
        <v>0.00017000000000000001</v>
      </c>
      <c r="R192" s="214">
        <f>Q192*H192</f>
        <v>0.070379999999999998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142</v>
      </c>
      <c r="AT192" s="216" t="s">
        <v>138</v>
      </c>
      <c r="AU192" s="216" t="s">
        <v>79</v>
      </c>
      <c r="AY192" s="16" t="s">
        <v>122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77</v>
      </c>
      <c r="BK192" s="217">
        <f>ROUND(I192*H192,2)</f>
        <v>0</v>
      </c>
      <c r="BL192" s="16" t="s">
        <v>129</v>
      </c>
      <c r="BM192" s="216" t="s">
        <v>512</v>
      </c>
    </row>
    <row r="193" s="2" customFormat="1">
      <c r="A193" s="37"/>
      <c r="B193" s="38"/>
      <c r="C193" s="39"/>
      <c r="D193" s="234" t="s">
        <v>192</v>
      </c>
      <c r="E193" s="39"/>
      <c r="F193" s="235" t="s">
        <v>513</v>
      </c>
      <c r="G193" s="39"/>
      <c r="H193" s="39"/>
      <c r="I193" s="220"/>
      <c r="J193" s="39"/>
      <c r="K193" s="39"/>
      <c r="L193" s="43"/>
      <c r="M193" s="221"/>
      <c r="N193" s="22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192</v>
      </c>
      <c r="AU193" s="16" t="s">
        <v>79</v>
      </c>
    </row>
    <row r="194" s="13" customFormat="1">
      <c r="A194" s="13"/>
      <c r="B194" s="241"/>
      <c r="C194" s="242"/>
      <c r="D194" s="234" t="s">
        <v>338</v>
      </c>
      <c r="E194" s="242"/>
      <c r="F194" s="243" t="s">
        <v>514</v>
      </c>
      <c r="G194" s="242"/>
      <c r="H194" s="244">
        <v>414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338</v>
      </c>
      <c r="AU194" s="250" t="s">
        <v>79</v>
      </c>
      <c r="AV194" s="13" t="s">
        <v>79</v>
      </c>
      <c r="AW194" s="13" t="s">
        <v>4</v>
      </c>
      <c r="AX194" s="13" t="s">
        <v>77</v>
      </c>
      <c r="AY194" s="250" t="s">
        <v>122</v>
      </c>
    </row>
    <row r="195" s="2" customFormat="1" ht="24.15" customHeight="1">
      <c r="A195" s="37"/>
      <c r="B195" s="38"/>
      <c r="C195" s="204" t="s">
        <v>542</v>
      </c>
      <c r="D195" s="204" t="s">
        <v>125</v>
      </c>
      <c r="E195" s="205" t="s">
        <v>1285</v>
      </c>
      <c r="F195" s="206" t="s">
        <v>1286</v>
      </c>
      <c r="G195" s="207" t="s">
        <v>185</v>
      </c>
      <c r="H195" s="208">
        <v>150</v>
      </c>
      <c r="I195" s="209"/>
      <c r="J195" s="210">
        <f>ROUND(I195*H195,2)</f>
        <v>0</v>
      </c>
      <c r="K195" s="211"/>
      <c r="L195" s="43"/>
      <c r="M195" s="212" t="s">
        <v>19</v>
      </c>
      <c r="N195" s="213" t="s">
        <v>40</v>
      </c>
      <c r="O195" s="83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129</v>
      </c>
      <c r="AT195" s="216" t="s">
        <v>125</v>
      </c>
      <c r="AU195" s="216" t="s">
        <v>79</v>
      </c>
      <c r="AY195" s="16" t="s">
        <v>122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77</v>
      </c>
      <c r="BK195" s="217">
        <f>ROUND(I195*H195,2)</f>
        <v>0</v>
      </c>
      <c r="BL195" s="16" t="s">
        <v>129</v>
      </c>
      <c r="BM195" s="216" t="s">
        <v>1287</v>
      </c>
    </row>
    <row r="196" s="2" customFormat="1">
      <c r="A196" s="37"/>
      <c r="B196" s="38"/>
      <c r="C196" s="39"/>
      <c r="D196" s="218" t="s">
        <v>131</v>
      </c>
      <c r="E196" s="39"/>
      <c r="F196" s="219" t="s">
        <v>1288</v>
      </c>
      <c r="G196" s="39"/>
      <c r="H196" s="39"/>
      <c r="I196" s="220"/>
      <c r="J196" s="39"/>
      <c r="K196" s="39"/>
      <c r="L196" s="43"/>
      <c r="M196" s="221"/>
      <c r="N196" s="222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79</v>
      </c>
    </row>
    <row r="197" s="2" customFormat="1" ht="24.15" customHeight="1">
      <c r="A197" s="37"/>
      <c r="B197" s="38"/>
      <c r="C197" s="223" t="s">
        <v>547</v>
      </c>
      <c r="D197" s="223" t="s">
        <v>138</v>
      </c>
      <c r="E197" s="224" t="s">
        <v>1289</v>
      </c>
      <c r="F197" s="225" t="s">
        <v>1290</v>
      </c>
      <c r="G197" s="226" t="s">
        <v>185</v>
      </c>
      <c r="H197" s="227">
        <v>172.5</v>
      </c>
      <c r="I197" s="228"/>
      <c r="J197" s="229">
        <f>ROUND(I197*H197,2)</f>
        <v>0</v>
      </c>
      <c r="K197" s="230"/>
      <c r="L197" s="231"/>
      <c r="M197" s="232" t="s">
        <v>19</v>
      </c>
      <c r="N197" s="233" t="s">
        <v>40</v>
      </c>
      <c r="O197" s="83"/>
      <c r="P197" s="214">
        <f>O197*H197</f>
        <v>0</v>
      </c>
      <c r="Q197" s="214">
        <v>0.00248</v>
      </c>
      <c r="R197" s="214">
        <f>Q197*H197</f>
        <v>0.42780000000000001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142</v>
      </c>
      <c r="AT197" s="216" t="s">
        <v>138</v>
      </c>
      <c r="AU197" s="216" t="s">
        <v>79</v>
      </c>
      <c r="AY197" s="16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77</v>
      </c>
      <c r="BK197" s="217">
        <f>ROUND(I197*H197,2)</f>
        <v>0</v>
      </c>
      <c r="BL197" s="16" t="s">
        <v>129</v>
      </c>
      <c r="BM197" s="216" t="s">
        <v>1291</v>
      </c>
    </row>
    <row r="198" s="2" customFormat="1">
      <c r="A198" s="37"/>
      <c r="B198" s="38"/>
      <c r="C198" s="39"/>
      <c r="D198" s="234" t="s">
        <v>192</v>
      </c>
      <c r="E198" s="39"/>
      <c r="F198" s="235" t="s">
        <v>1292</v>
      </c>
      <c r="G198" s="39"/>
      <c r="H198" s="39"/>
      <c r="I198" s="220"/>
      <c r="J198" s="39"/>
      <c r="K198" s="39"/>
      <c r="L198" s="43"/>
      <c r="M198" s="221"/>
      <c r="N198" s="222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192</v>
      </c>
      <c r="AU198" s="16" t="s">
        <v>79</v>
      </c>
    </row>
    <row r="199" s="13" customFormat="1">
      <c r="A199" s="13"/>
      <c r="B199" s="241"/>
      <c r="C199" s="242"/>
      <c r="D199" s="234" t="s">
        <v>338</v>
      </c>
      <c r="E199" s="242"/>
      <c r="F199" s="243" t="s">
        <v>1293</v>
      </c>
      <c r="G199" s="242"/>
      <c r="H199" s="244">
        <v>172.5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338</v>
      </c>
      <c r="AU199" s="250" t="s">
        <v>79</v>
      </c>
      <c r="AV199" s="13" t="s">
        <v>79</v>
      </c>
      <c r="AW199" s="13" t="s">
        <v>4</v>
      </c>
      <c r="AX199" s="13" t="s">
        <v>77</v>
      </c>
      <c r="AY199" s="250" t="s">
        <v>122</v>
      </c>
    </row>
    <row r="200" s="2" customFormat="1" ht="24.15" customHeight="1">
      <c r="A200" s="37"/>
      <c r="B200" s="38"/>
      <c r="C200" s="204" t="s">
        <v>552</v>
      </c>
      <c r="D200" s="204" t="s">
        <v>125</v>
      </c>
      <c r="E200" s="205" t="s">
        <v>516</v>
      </c>
      <c r="F200" s="206" t="s">
        <v>517</v>
      </c>
      <c r="G200" s="207" t="s">
        <v>185</v>
      </c>
      <c r="H200" s="208">
        <v>90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40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129</v>
      </c>
      <c r="AT200" s="216" t="s">
        <v>125</v>
      </c>
      <c r="AU200" s="216" t="s">
        <v>79</v>
      </c>
      <c r="AY200" s="16" t="s">
        <v>122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77</v>
      </c>
      <c r="BK200" s="217">
        <f>ROUND(I200*H200,2)</f>
        <v>0</v>
      </c>
      <c r="BL200" s="16" t="s">
        <v>129</v>
      </c>
      <c r="BM200" s="216" t="s">
        <v>518</v>
      </c>
    </row>
    <row r="201" s="2" customFormat="1">
      <c r="A201" s="37"/>
      <c r="B201" s="38"/>
      <c r="C201" s="39"/>
      <c r="D201" s="218" t="s">
        <v>131</v>
      </c>
      <c r="E201" s="39"/>
      <c r="F201" s="219" t="s">
        <v>519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79</v>
      </c>
    </row>
    <row r="202" s="2" customFormat="1" ht="16.5" customHeight="1">
      <c r="A202" s="37"/>
      <c r="B202" s="38"/>
      <c r="C202" s="223" t="s">
        <v>558</v>
      </c>
      <c r="D202" s="223" t="s">
        <v>138</v>
      </c>
      <c r="E202" s="224" t="s">
        <v>521</v>
      </c>
      <c r="F202" s="225" t="s">
        <v>522</v>
      </c>
      <c r="G202" s="226" t="s">
        <v>185</v>
      </c>
      <c r="H202" s="227">
        <v>103.5</v>
      </c>
      <c r="I202" s="228"/>
      <c r="J202" s="229">
        <f>ROUND(I202*H202,2)</f>
        <v>0</v>
      </c>
      <c r="K202" s="230"/>
      <c r="L202" s="231"/>
      <c r="M202" s="232" t="s">
        <v>19</v>
      </c>
      <c r="N202" s="233" t="s">
        <v>40</v>
      </c>
      <c r="O202" s="83"/>
      <c r="P202" s="214">
        <f>O202*H202</f>
        <v>0</v>
      </c>
      <c r="Q202" s="214">
        <v>0.00034000000000000002</v>
      </c>
      <c r="R202" s="214">
        <f>Q202*H202</f>
        <v>0.035189999999999999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142</v>
      </c>
      <c r="AT202" s="216" t="s">
        <v>138</v>
      </c>
      <c r="AU202" s="216" t="s">
        <v>79</v>
      </c>
      <c r="AY202" s="16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77</v>
      </c>
      <c r="BK202" s="217">
        <f>ROUND(I202*H202,2)</f>
        <v>0</v>
      </c>
      <c r="BL202" s="16" t="s">
        <v>129</v>
      </c>
      <c r="BM202" s="216" t="s">
        <v>523</v>
      </c>
    </row>
    <row r="203" s="2" customFormat="1">
      <c r="A203" s="37"/>
      <c r="B203" s="38"/>
      <c r="C203" s="39"/>
      <c r="D203" s="234" t="s">
        <v>192</v>
      </c>
      <c r="E203" s="39"/>
      <c r="F203" s="235" t="s">
        <v>524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192</v>
      </c>
      <c r="AU203" s="16" t="s">
        <v>79</v>
      </c>
    </row>
    <row r="204" s="13" customFormat="1">
      <c r="A204" s="13"/>
      <c r="B204" s="241"/>
      <c r="C204" s="242"/>
      <c r="D204" s="234" t="s">
        <v>338</v>
      </c>
      <c r="E204" s="242"/>
      <c r="F204" s="243" t="s">
        <v>1294</v>
      </c>
      <c r="G204" s="242"/>
      <c r="H204" s="244">
        <v>103.5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338</v>
      </c>
      <c r="AU204" s="250" t="s">
        <v>79</v>
      </c>
      <c r="AV204" s="13" t="s">
        <v>79</v>
      </c>
      <c r="AW204" s="13" t="s">
        <v>4</v>
      </c>
      <c r="AX204" s="13" t="s">
        <v>77</v>
      </c>
      <c r="AY204" s="250" t="s">
        <v>122</v>
      </c>
    </row>
    <row r="205" s="2" customFormat="1" ht="24.15" customHeight="1">
      <c r="A205" s="37"/>
      <c r="B205" s="38"/>
      <c r="C205" s="204" t="s">
        <v>563</v>
      </c>
      <c r="D205" s="204" t="s">
        <v>125</v>
      </c>
      <c r="E205" s="205" t="s">
        <v>527</v>
      </c>
      <c r="F205" s="206" t="s">
        <v>528</v>
      </c>
      <c r="G205" s="207" t="s">
        <v>185</v>
      </c>
      <c r="H205" s="208">
        <v>18</v>
      </c>
      <c r="I205" s="209"/>
      <c r="J205" s="210">
        <f>ROUND(I205*H205,2)</f>
        <v>0</v>
      </c>
      <c r="K205" s="211"/>
      <c r="L205" s="43"/>
      <c r="M205" s="212" t="s">
        <v>19</v>
      </c>
      <c r="N205" s="213" t="s">
        <v>40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129</v>
      </c>
      <c r="AT205" s="216" t="s">
        <v>125</v>
      </c>
      <c r="AU205" s="216" t="s">
        <v>79</v>
      </c>
      <c r="AY205" s="16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77</v>
      </c>
      <c r="BK205" s="217">
        <f>ROUND(I205*H205,2)</f>
        <v>0</v>
      </c>
      <c r="BL205" s="16" t="s">
        <v>129</v>
      </c>
      <c r="BM205" s="216" t="s">
        <v>529</v>
      </c>
    </row>
    <row r="206" s="2" customFormat="1">
      <c r="A206" s="37"/>
      <c r="B206" s="38"/>
      <c r="C206" s="39"/>
      <c r="D206" s="218" t="s">
        <v>131</v>
      </c>
      <c r="E206" s="39"/>
      <c r="F206" s="219" t="s">
        <v>530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131</v>
      </c>
      <c r="AU206" s="16" t="s">
        <v>79</v>
      </c>
    </row>
    <row r="207" s="2" customFormat="1" ht="16.5" customHeight="1">
      <c r="A207" s="37"/>
      <c r="B207" s="38"/>
      <c r="C207" s="223" t="s">
        <v>568</v>
      </c>
      <c r="D207" s="223" t="s">
        <v>138</v>
      </c>
      <c r="E207" s="224" t="s">
        <v>532</v>
      </c>
      <c r="F207" s="225" t="s">
        <v>533</v>
      </c>
      <c r="G207" s="226" t="s">
        <v>185</v>
      </c>
      <c r="H207" s="227">
        <v>20.699999999999999</v>
      </c>
      <c r="I207" s="228"/>
      <c r="J207" s="229">
        <f>ROUND(I207*H207,2)</f>
        <v>0</v>
      </c>
      <c r="K207" s="230"/>
      <c r="L207" s="231"/>
      <c r="M207" s="232" t="s">
        <v>19</v>
      </c>
      <c r="N207" s="233" t="s">
        <v>40</v>
      </c>
      <c r="O207" s="83"/>
      <c r="P207" s="214">
        <f>O207*H207</f>
        <v>0</v>
      </c>
      <c r="Q207" s="214">
        <v>0.00017000000000000001</v>
      </c>
      <c r="R207" s="214">
        <f>Q207*H207</f>
        <v>0.003519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142</v>
      </c>
      <c r="AT207" s="216" t="s">
        <v>138</v>
      </c>
      <c r="AU207" s="216" t="s">
        <v>79</v>
      </c>
      <c r="AY207" s="16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77</v>
      </c>
      <c r="BK207" s="217">
        <f>ROUND(I207*H207,2)</f>
        <v>0</v>
      </c>
      <c r="BL207" s="16" t="s">
        <v>129</v>
      </c>
      <c r="BM207" s="216" t="s">
        <v>534</v>
      </c>
    </row>
    <row r="208" s="2" customFormat="1">
      <c r="A208" s="37"/>
      <c r="B208" s="38"/>
      <c r="C208" s="39"/>
      <c r="D208" s="234" t="s">
        <v>192</v>
      </c>
      <c r="E208" s="39"/>
      <c r="F208" s="235" t="s">
        <v>535</v>
      </c>
      <c r="G208" s="39"/>
      <c r="H208" s="39"/>
      <c r="I208" s="220"/>
      <c r="J208" s="39"/>
      <c r="K208" s="39"/>
      <c r="L208" s="43"/>
      <c r="M208" s="221"/>
      <c r="N208" s="222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192</v>
      </c>
      <c r="AU208" s="16" t="s">
        <v>79</v>
      </c>
    </row>
    <row r="209" s="13" customFormat="1">
      <c r="A209" s="13"/>
      <c r="B209" s="241"/>
      <c r="C209" s="242"/>
      <c r="D209" s="234" t="s">
        <v>338</v>
      </c>
      <c r="E209" s="242"/>
      <c r="F209" s="243" t="s">
        <v>557</v>
      </c>
      <c r="G209" s="242"/>
      <c r="H209" s="244">
        <v>20.699999999999999</v>
      </c>
      <c r="I209" s="245"/>
      <c r="J209" s="242"/>
      <c r="K209" s="242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338</v>
      </c>
      <c r="AU209" s="250" t="s">
        <v>79</v>
      </c>
      <c r="AV209" s="13" t="s">
        <v>79</v>
      </c>
      <c r="AW209" s="13" t="s">
        <v>4</v>
      </c>
      <c r="AX209" s="13" t="s">
        <v>77</v>
      </c>
      <c r="AY209" s="250" t="s">
        <v>122</v>
      </c>
    </row>
    <row r="210" s="2" customFormat="1" ht="24.15" customHeight="1">
      <c r="A210" s="37"/>
      <c r="B210" s="38"/>
      <c r="C210" s="204" t="s">
        <v>573</v>
      </c>
      <c r="D210" s="204" t="s">
        <v>125</v>
      </c>
      <c r="E210" s="205" t="s">
        <v>538</v>
      </c>
      <c r="F210" s="206" t="s">
        <v>539</v>
      </c>
      <c r="G210" s="207" t="s">
        <v>185</v>
      </c>
      <c r="H210" s="208">
        <v>36</v>
      </c>
      <c r="I210" s="209"/>
      <c r="J210" s="210">
        <f>ROUND(I210*H210,2)</f>
        <v>0</v>
      </c>
      <c r="K210" s="211"/>
      <c r="L210" s="43"/>
      <c r="M210" s="212" t="s">
        <v>19</v>
      </c>
      <c r="N210" s="213" t="s">
        <v>40</v>
      </c>
      <c r="O210" s="8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6" t="s">
        <v>129</v>
      </c>
      <c r="AT210" s="216" t="s">
        <v>125</v>
      </c>
      <c r="AU210" s="216" t="s">
        <v>79</v>
      </c>
      <c r="AY210" s="16" t="s">
        <v>122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6" t="s">
        <v>77</v>
      </c>
      <c r="BK210" s="217">
        <f>ROUND(I210*H210,2)</f>
        <v>0</v>
      </c>
      <c r="BL210" s="16" t="s">
        <v>129</v>
      </c>
      <c r="BM210" s="216" t="s">
        <v>540</v>
      </c>
    </row>
    <row r="211" s="2" customFormat="1">
      <c r="A211" s="37"/>
      <c r="B211" s="38"/>
      <c r="C211" s="39"/>
      <c r="D211" s="218" t="s">
        <v>131</v>
      </c>
      <c r="E211" s="39"/>
      <c r="F211" s="219" t="s">
        <v>541</v>
      </c>
      <c r="G211" s="39"/>
      <c r="H211" s="39"/>
      <c r="I211" s="220"/>
      <c r="J211" s="39"/>
      <c r="K211" s="39"/>
      <c r="L211" s="43"/>
      <c r="M211" s="221"/>
      <c r="N211" s="222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79</v>
      </c>
    </row>
    <row r="212" s="2" customFormat="1" ht="16.5" customHeight="1">
      <c r="A212" s="37"/>
      <c r="B212" s="38"/>
      <c r="C212" s="223" t="s">
        <v>578</v>
      </c>
      <c r="D212" s="223" t="s">
        <v>138</v>
      </c>
      <c r="E212" s="224" t="s">
        <v>1295</v>
      </c>
      <c r="F212" s="225" t="s">
        <v>1296</v>
      </c>
      <c r="G212" s="226" t="s">
        <v>185</v>
      </c>
      <c r="H212" s="227">
        <v>36</v>
      </c>
      <c r="I212" s="228"/>
      <c r="J212" s="229">
        <f>ROUND(I212*H212,2)</f>
        <v>0</v>
      </c>
      <c r="K212" s="230"/>
      <c r="L212" s="231"/>
      <c r="M212" s="232" t="s">
        <v>19</v>
      </c>
      <c r="N212" s="233" t="s">
        <v>40</v>
      </c>
      <c r="O212" s="83"/>
      <c r="P212" s="214">
        <f>O212*H212</f>
        <v>0</v>
      </c>
      <c r="Q212" s="214">
        <v>0.0040400000000000002</v>
      </c>
      <c r="R212" s="214">
        <f>Q212*H212</f>
        <v>0.14544000000000001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142</v>
      </c>
      <c r="AT212" s="216" t="s">
        <v>138</v>
      </c>
      <c r="AU212" s="216" t="s">
        <v>79</v>
      </c>
      <c r="AY212" s="16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77</v>
      </c>
      <c r="BK212" s="217">
        <f>ROUND(I212*H212,2)</f>
        <v>0</v>
      </c>
      <c r="BL212" s="16" t="s">
        <v>129</v>
      </c>
      <c r="BM212" s="216" t="s">
        <v>545</v>
      </c>
    </row>
    <row r="213" s="2" customFormat="1">
      <c r="A213" s="37"/>
      <c r="B213" s="38"/>
      <c r="C213" s="39"/>
      <c r="D213" s="234" t="s">
        <v>192</v>
      </c>
      <c r="E213" s="39"/>
      <c r="F213" s="235" t="s">
        <v>1297</v>
      </c>
      <c r="G213" s="39"/>
      <c r="H213" s="39"/>
      <c r="I213" s="220"/>
      <c r="J213" s="39"/>
      <c r="K213" s="39"/>
      <c r="L213" s="43"/>
      <c r="M213" s="221"/>
      <c r="N213" s="222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192</v>
      </c>
      <c r="AU213" s="16" t="s">
        <v>79</v>
      </c>
    </row>
    <row r="214" s="2" customFormat="1" ht="24.15" customHeight="1">
      <c r="A214" s="37"/>
      <c r="B214" s="38"/>
      <c r="C214" s="204" t="s">
        <v>583</v>
      </c>
      <c r="D214" s="204" t="s">
        <v>125</v>
      </c>
      <c r="E214" s="205" t="s">
        <v>548</v>
      </c>
      <c r="F214" s="206" t="s">
        <v>549</v>
      </c>
      <c r="G214" s="207" t="s">
        <v>185</v>
      </c>
      <c r="H214" s="208">
        <v>12</v>
      </c>
      <c r="I214" s="209"/>
      <c r="J214" s="210">
        <f>ROUND(I214*H214,2)</f>
        <v>0</v>
      </c>
      <c r="K214" s="211"/>
      <c r="L214" s="43"/>
      <c r="M214" s="212" t="s">
        <v>19</v>
      </c>
      <c r="N214" s="213" t="s">
        <v>40</v>
      </c>
      <c r="O214" s="83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129</v>
      </c>
      <c r="AT214" s="216" t="s">
        <v>125</v>
      </c>
      <c r="AU214" s="216" t="s">
        <v>79</v>
      </c>
      <c r="AY214" s="16" t="s">
        <v>122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77</v>
      </c>
      <c r="BK214" s="217">
        <f>ROUND(I214*H214,2)</f>
        <v>0</v>
      </c>
      <c r="BL214" s="16" t="s">
        <v>129</v>
      </c>
      <c r="BM214" s="216" t="s">
        <v>550</v>
      </c>
    </row>
    <row r="215" s="2" customFormat="1">
      <c r="A215" s="37"/>
      <c r="B215" s="38"/>
      <c r="C215" s="39"/>
      <c r="D215" s="218" t="s">
        <v>131</v>
      </c>
      <c r="E215" s="39"/>
      <c r="F215" s="219" t="s">
        <v>551</v>
      </c>
      <c r="G215" s="39"/>
      <c r="H215" s="39"/>
      <c r="I215" s="220"/>
      <c r="J215" s="39"/>
      <c r="K215" s="39"/>
      <c r="L215" s="43"/>
      <c r="M215" s="221"/>
      <c r="N215" s="222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131</v>
      </c>
      <c r="AU215" s="16" t="s">
        <v>79</v>
      </c>
    </row>
    <row r="216" s="2" customFormat="1" ht="16.5" customHeight="1">
      <c r="A216" s="37"/>
      <c r="B216" s="38"/>
      <c r="C216" s="223" t="s">
        <v>588</v>
      </c>
      <c r="D216" s="223" t="s">
        <v>138</v>
      </c>
      <c r="E216" s="224" t="s">
        <v>553</v>
      </c>
      <c r="F216" s="225" t="s">
        <v>554</v>
      </c>
      <c r="G216" s="226" t="s">
        <v>185</v>
      </c>
      <c r="H216" s="227">
        <v>13.800000000000001</v>
      </c>
      <c r="I216" s="228"/>
      <c r="J216" s="229">
        <f>ROUND(I216*H216,2)</f>
        <v>0</v>
      </c>
      <c r="K216" s="230"/>
      <c r="L216" s="231"/>
      <c r="M216" s="232" t="s">
        <v>19</v>
      </c>
      <c r="N216" s="233" t="s">
        <v>40</v>
      </c>
      <c r="O216" s="83"/>
      <c r="P216" s="214">
        <f>O216*H216</f>
        <v>0</v>
      </c>
      <c r="Q216" s="214">
        <v>0.0011000000000000001</v>
      </c>
      <c r="R216" s="214">
        <f>Q216*H216</f>
        <v>0.015180000000000003</v>
      </c>
      <c r="S216" s="214">
        <v>0</v>
      </c>
      <c r="T216" s="21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6" t="s">
        <v>142</v>
      </c>
      <c r="AT216" s="216" t="s">
        <v>138</v>
      </c>
      <c r="AU216" s="216" t="s">
        <v>79</v>
      </c>
      <c r="AY216" s="16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6" t="s">
        <v>77</v>
      </c>
      <c r="BK216" s="217">
        <f>ROUND(I216*H216,2)</f>
        <v>0</v>
      </c>
      <c r="BL216" s="16" t="s">
        <v>129</v>
      </c>
      <c r="BM216" s="216" t="s">
        <v>555</v>
      </c>
    </row>
    <row r="217" s="2" customFormat="1">
      <c r="A217" s="37"/>
      <c r="B217" s="38"/>
      <c r="C217" s="39"/>
      <c r="D217" s="234" t="s">
        <v>192</v>
      </c>
      <c r="E217" s="39"/>
      <c r="F217" s="235" t="s">
        <v>556</v>
      </c>
      <c r="G217" s="39"/>
      <c r="H217" s="39"/>
      <c r="I217" s="220"/>
      <c r="J217" s="39"/>
      <c r="K217" s="39"/>
      <c r="L217" s="43"/>
      <c r="M217" s="221"/>
      <c r="N217" s="222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192</v>
      </c>
      <c r="AU217" s="16" t="s">
        <v>79</v>
      </c>
    </row>
    <row r="218" s="13" customFormat="1">
      <c r="A218" s="13"/>
      <c r="B218" s="241"/>
      <c r="C218" s="242"/>
      <c r="D218" s="234" t="s">
        <v>338</v>
      </c>
      <c r="E218" s="242"/>
      <c r="F218" s="243" t="s">
        <v>536</v>
      </c>
      <c r="G218" s="242"/>
      <c r="H218" s="244">
        <v>13.800000000000001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338</v>
      </c>
      <c r="AU218" s="250" t="s">
        <v>79</v>
      </c>
      <c r="AV218" s="13" t="s">
        <v>79</v>
      </c>
      <c r="AW218" s="13" t="s">
        <v>4</v>
      </c>
      <c r="AX218" s="13" t="s">
        <v>77</v>
      </c>
      <c r="AY218" s="250" t="s">
        <v>122</v>
      </c>
    </row>
    <row r="219" s="2" customFormat="1" ht="21.75" customHeight="1">
      <c r="A219" s="37"/>
      <c r="B219" s="38"/>
      <c r="C219" s="204" t="s">
        <v>593</v>
      </c>
      <c r="D219" s="204" t="s">
        <v>125</v>
      </c>
      <c r="E219" s="205" t="s">
        <v>559</v>
      </c>
      <c r="F219" s="206" t="s">
        <v>560</v>
      </c>
      <c r="G219" s="207" t="s">
        <v>128</v>
      </c>
      <c r="H219" s="208">
        <v>30</v>
      </c>
      <c r="I219" s="209"/>
      <c r="J219" s="210">
        <f>ROUND(I219*H219,2)</f>
        <v>0</v>
      </c>
      <c r="K219" s="211"/>
      <c r="L219" s="43"/>
      <c r="M219" s="212" t="s">
        <v>19</v>
      </c>
      <c r="N219" s="213" t="s">
        <v>40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129</v>
      </c>
      <c r="AT219" s="216" t="s">
        <v>125</v>
      </c>
      <c r="AU219" s="216" t="s">
        <v>79</v>
      </c>
      <c r="AY219" s="16" t="s">
        <v>122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77</v>
      </c>
      <c r="BK219" s="217">
        <f>ROUND(I219*H219,2)</f>
        <v>0</v>
      </c>
      <c r="BL219" s="16" t="s">
        <v>129</v>
      </c>
      <c r="BM219" s="216" t="s">
        <v>561</v>
      </c>
    </row>
    <row r="220" s="2" customFormat="1">
      <c r="A220" s="37"/>
      <c r="B220" s="38"/>
      <c r="C220" s="39"/>
      <c r="D220" s="218" t="s">
        <v>131</v>
      </c>
      <c r="E220" s="39"/>
      <c r="F220" s="219" t="s">
        <v>562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131</v>
      </c>
      <c r="AU220" s="16" t="s">
        <v>79</v>
      </c>
    </row>
    <row r="221" s="2" customFormat="1" ht="21.75" customHeight="1">
      <c r="A221" s="37"/>
      <c r="B221" s="38"/>
      <c r="C221" s="204" t="s">
        <v>597</v>
      </c>
      <c r="D221" s="204" t="s">
        <v>125</v>
      </c>
      <c r="E221" s="205" t="s">
        <v>564</v>
      </c>
      <c r="F221" s="206" t="s">
        <v>565</v>
      </c>
      <c r="G221" s="207" t="s">
        <v>128</v>
      </c>
      <c r="H221" s="208">
        <v>30</v>
      </c>
      <c r="I221" s="209"/>
      <c r="J221" s="210">
        <f>ROUND(I221*H221,2)</f>
        <v>0</v>
      </c>
      <c r="K221" s="211"/>
      <c r="L221" s="43"/>
      <c r="M221" s="212" t="s">
        <v>19</v>
      </c>
      <c r="N221" s="213" t="s">
        <v>40</v>
      </c>
      <c r="O221" s="83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6" t="s">
        <v>129</v>
      </c>
      <c r="AT221" s="216" t="s">
        <v>125</v>
      </c>
      <c r="AU221" s="216" t="s">
        <v>79</v>
      </c>
      <c r="AY221" s="16" t="s">
        <v>122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6" t="s">
        <v>77</v>
      </c>
      <c r="BK221" s="217">
        <f>ROUND(I221*H221,2)</f>
        <v>0</v>
      </c>
      <c r="BL221" s="16" t="s">
        <v>129</v>
      </c>
      <c r="BM221" s="216" t="s">
        <v>566</v>
      </c>
    </row>
    <row r="222" s="2" customFormat="1">
      <c r="A222" s="37"/>
      <c r="B222" s="38"/>
      <c r="C222" s="39"/>
      <c r="D222" s="218" t="s">
        <v>131</v>
      </c>
      <c r="E222" s="39"/>
      <c r="F222" s="219" t="s">
        <v>567</v>
      </c>
      <c r="G222" s="39"/>
      <c r="H222" s="39"/>
      <c r="I222" s="220"/>
      <c r="J222" s="39"/>
      <c r="K222" s="39"/>
      <c r="L222" s="43"/>
      <c r="M222" s="221"/>
      <c r="N222" s="222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131</v>
      </c>
      <c r="AU222" s="16" t="s">
        <v>79</v>
      </c>
    </row>
    <row r="223" s="2" customFormat="1" ht="21.75" customHeight="1">
      <c r="A223" s="37"/>
      <c r="B223" s="38"/>
      <c r="C223" s="204" t="s">
        <v>599</v>
      </c>
      <c r="D223" s="204" t="s">
        <v>125</v>
      </c>
      <c r="E223" s="205" t="s">
        <v>569</v>
      </c>
      <c r="F223" s="206" t="s">
        <v>570</v>
      </c>
      <c r="G223" s="207" t="s">
        <v>128</v>
      </c>
      <c r="H223" s="208">
        <v>8</v>
      </c>
      <c r="I223" s="209"/>
      <c r="J223" s="210">
        <f>ROUND(I223*H223,2)</f>
        <v>0</v>
      </c>
      <c r="K223" s="211"/>
      <c r="L223" s="43"/>
      <c r="M223" s="212" t="s">
        <v>19</v>
      </c>
      <c r="N223" s="213" t="s">
        <v>40</v>
      </c>
      <c r="O223" s="8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129</v>
      </c>
      <c r="AT223" s="216" t="s">
        <v>125</v>
      </c>
      <c r="AU223" s="216" t="s">
        <v>79</v>
      </c>
      <c r="AY223" s="16" t="s">
        <v>122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77</v>
      </c>
      <c r="BK223" s="217">
        <f>ROUND(I223*H223,2)</f>
        <v>0</v>
      </c>
      <c r="BL223" s="16" t="s">
        <v>129</v>
      </c>
      <c r="BM223" s="216" t="s">
        <v>571</v>
      </c>
    </row>
    <row r="224" s="2" customFormat="1">
      <c r="A224" s="37"/>
      <c r="B224" s="38"/>
      <c r="C224" s="39"/>
      <c r="D224" s="218" t="s">
        <v>131</v>
      </c>
      <c r="E224" s="39"/>
      <c r="F224" s="219" t="s">
        <v>572</v>
      </c>
      <c r="G224" s="39"/>
      <c r="H224" s="39"/>
      <c r="I224" s="220"/>
      <c r="J224" s="39"/>
      <c r="K224" s="39"/>
      <c r="L224" s="43"/>
      <c r="M224" s="221"/>
      <c r="N224" s="222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131</v>
      </c>
      <c r="AU224" s="16" t="s">
        <v>79</v>
      </c>
    </row>
    <row r="225" s="2" customFormat="1" ht="21.75" customHeight="1">
      <c r="A225" s="37"/>
      <c r="B225" s="38"/>
      <c r="C225" s="204" t="s">
        <v>604</v>
      </c>
      <c r="D225" s="204" t="s">
        <v>125</v>
      </c>
      <c r="E225" s="205" t="s">
        <v>574</v>
      </c>
      <c r="F225" s="206" t="s">
        <v>575</v>
      </c>
      <c r="G225" s="207" t="s">
        <v>128</v>
      </c>
      <c r="H225" s="208">
        <v>10</v>
      </c>
      <c r="I225" s="209"/>
      <c r="J225" s="210">
        <f>ROUND(I225*H225,2)</f>
        <v>0</v>
      </c>
      <c r="K225" s="211"/>
      <c r="L225" s="43"/>
      <c r="M225" s="212" t="s">
        <v>19</v>
      </c>
      <c r="N225" s="213" t="s">
        <v>40</v>
      </c>
      <c r="O225" s="83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6" t="s">
        <v>129</v>
      </c>
      <c r="AT225" s="216" t="s">
        <v>125</v>
      </c>
      <c r="AU225" s="216" t="s">
        <v>79</v>
      </c>
      <c r="AY225" s="16" t="s">
        <v>122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6" t="s">
        <v>77</v>
      </c>
      <c r="BK225" s="217">
        <f>ROUND(I225*H225,2)</f>
        <v>0</v>
      </c>
      <c r="BL225" s="16" t="s">
        <v>129</v>
      </c>
      <c r="BM225" s="216" t="s">
        <v>576</v>
      </c>
    </row>
    <row r="226" s="2" customFormat="1">
      <c r="A226" s="37"/>
      <c r="B226" s="38"/>
      <c r="C226" s="39"/>
      <c r="D226" s="218" t="s">
        <v>131</v>
      </c>
      <c r="E226" s="39"/>
      <c r="F226" s="219" t="s">
        <v>577</v>
      </c>
      <c r="G226" s="39"/>
      <c r="H226" s="39"/>
      <c r="I226" s="220"/>
      <c r="J226" s="39"/>
      <c r="K226" s="39"/>
      <c r="L226" s="43"/>
      <c r="M226" s="221"/>
      <c r="N226" s="222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131</v>
      </c>
      <c r="AU226" s="16" t="s">
        <v>79</v>
      </c>
    </row>
    <row r="227" s="2" customFormat="1" ht="21.75" customHeight="1">
      <c r="A227" s="37"/>
      <c r="B227" s="38"/>
      <c r="C227" s="204" t="s">
        <v>609</v>
      </c>
      <c r="D227" s="204" t="s">
        <v>125</v>
      </c>
      <c r="E227" s="205" t="s">
        <v>579</v>
      </c>
      <c r="F227" s="206" t="s">
        <v>580</v>
      </c>
      <c r="G227" s="207" t="s">
        <v>128</v>
      </c>
      <c r="H227" s="208">
        <v>1</v>
      </c>
      <c r="I227" s="209"/>
      <c r="J227" s="210">
        <f>ROUND(I227*H227,2)</f>
        <v>0</v>
      </c>
      <c r="K227" s="211"/>
      <c r="L227" s="43"/>
      <c r="M227" s="212" t="s">
        <v>19</v>
      </c>
      <c r="N227" s="213" t="s">
        <v>40</v>
      </c>
      <c r="O227" s="8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6" t="s">
        <v>129</v>
      </c>
      <c r="AT227" s="216" t="s">
        <v>125</v>
      </c>
      <c r="AU227" s="216" t="s">
        <v>79</v>
      </c>
      <c r="AY227" s="16" t="s">
        <v>122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6" t="s">
        <v>77</v>
      </c>
      <c r="BK227" s="217">
        <f>ROUND(I227*H227,2)</f>
        <v>0</v>
      </c>
      <c r="BL227" s="16" t="s">
        <v>129</v>
      </c>
      <c r="BM227" s="216" t="s">
        <v>581</v>
      </c>
    </row>
    <row r="228" s="2" customFormat="1">
      <c r="A228" s="37"/>
      <c r="B228" s="38"/>
      <c r="C228" s="39"/>
      <c r="D228" s="218" t="s">
        <v>131</v>
      </c>
      <c r="E228" s="39"/>
      <c r="F228" s="219" t="s">
        <v>582</v>
      </c>
      <c r="G228" s="39"/>
      <c r="H228" s="39"/>
      <c r="I228" s="220"/>
      <c r="J228" s="39"/>
      <c r="K228" s="39"/>
      <c r="L228" s="43"/>
      <c r="M228" s="221"/>
      <c r="N228" s="222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79</v>
      </c>
    </row>
    <row r="229" s="2" customFormat="1" ht="16.5" customHeight="1">
      <c r="A229" s="37"/>
      <c r="B229" s="38"/>
      <c r="C229" s="223" t="s">
        <v>614</v>
      </c>
      <c r="D229" s="223" t="s">
        <v>138</v>
      </c>
      <c r="E229" s="224" t="s">
        <v>1298</v>
      </c>
      <c r="F229" s="225" t="s">
        <v>1299</v>
      </c>
      <c r="G229" s="226" t="s">
        <v>128</v>
      </c>
      <c r="H229" s="227">
        <v>1</v>
      </c>
      <c r="I229" s="228"/>
      <c r="J229" s="229">
        <f>ROUND(I229*H229,2)</f>
        <v>0</v>
      </c>
      <c r="K229" s="230"/>
      <c r="L229" s="231"/>
      <c r="M229" s="232" t="s">
        <v>19</v>
      </c>
      <c r="N229" s="233" t="s">
        <v>40</v>
      </c>
      <c r="O229" s="83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6" t="s">
        <v>142</v>
      </c>
      <c r="AT229" s="216" t="s">
        <v>138</v>
      </c>
      <c r="AU229" s="216" t="s">
        <v>79</v>
      </c>
      <c r="AY229" s="16" t="s">
        <v>122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6" t="s">
        <v>77</v>
      </c>
      <c r="BK229" s="217">
        <f>ROUND(I229*H229,2)</f>
        <v>0</v>
      </c>
      <c r="BL229" s="16" t="s">
        <v>129</v>
      </c>
      <c r="BM229" s="216" t="s">
        <v>586</v>
      </c>
    </row>
    <row r="230" s="2" customFormat="1">
      <c r="A230" s="37"/>
      <c r="B230" s="38"/>
      <c r="C230" s="39"/>
      <c r="D230" s="234" t="s">
        <v>192</v>
      </c>
      <c r="E230" s="39"/>
      <c r="F230" s="235" t="s">
        <v>1300</v>
      </c>
      <c r="G230" s="39"/>
      <c r="H230" s="39"/>
      <c r="I230" s="220"/>
      <c r="J230" s="39"/>
      <c r="K230" s="39"/>
      <c r="L230" s="43"/>
      <c r="M230" s="221"/>
      <c r="N230" s="222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192</v>
      </c>
      <c r="AU230" s="16" t="s">
        <v>79</v>
      </c>
    </row>
    <row r="231" s="2" customFormat="1" ht="21.75" customHeight="1">
      <c r="A231" s="37"/>
      <c r="B231" s="38"/>
      <c r="C231" s="204" t="s">
        <v>619</v>
      </c>
      <c r="D231" s="204" t="s">
        <v>125</v>
      </c>
      <c r="E231" s="205" t="s">
        <v>589</v>
      </c>
      <c r="F231" s="206" t="s">
        <v>590</v>
      </c>
      <c r="G231" s="207" t="s">
        <v>128</v>
      </c>
      <c r="H231" s="208">
        <v>1</v>
      </c>
      <c r="I231" s="209"/>
      <c r="J231" s="210">
        <f>ROUND(I231*H231,2)</f>
        <v>0</v>
      </c>
      <c r="K231" s="211"/>
      <c r="L231" s="43"/>
      <c r="M231" s="212" t="s">
        <v>19</v>
      </c>
      <c r="N231" s="213" t="s">
        <v>40</v>
      </c>
      <c r="O231" s="8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6" t="s">
        <v>129</v>
      </c>
      <c r="AT231" s="216" t="s">
        <v>125</v>
      </c>
      <c r="AU231" s="216" t="s">
        <v>79</v>
      </c>
      <c r="AY231" s="16" t="s">
        <v>122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6" t="s">
        <v>77</v>
      </c>
      <c r="BK231" s="217">
        <f>ROUND(I231*H231,2)</f>
        <v>0</v>
      </c>
      <c r="BL231" s="16" t="s">
        <v>129</v>
      </c>
      <c r="BM231" s="216" t="s">
        <v>591</v>
      </c>
    </row>
    <row r="232" s="2" customFormat="1">
      <c r="A232" s="37"/>
      <c r="B232" s="38"/>
      <c r="C232" s="39"/>
      <c r="D232" s="218" t="s">
        <v>131</v>
      </c>
      <c r="E232" s="39"/>
      <c r="F232" s="219" t="s">
        <v>592</v>
      </c>
      <c r="G232" s="39"/>
      <c r="H232" s="39"/>
      <c r="I232" s="220"/>
      <c r="J232" s="39"/>
      <c r="K232" s="39"/>
      <c r="L232" s="43"/>
      <c r="M232" s="221"/>
      <c r="N232" s="222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131</v>
      </c>
      <c r="AU232" s="16" t="s">
        <v>79</v>
      </c>
    </row>
    <row r="233" s="2" customFormat="1" ht="16.5" customHeight="1">
      <c r="A233" s="37"/>
      <c r="B233" s="38"/>
      <c r="C233" s="223" t="s">
        <v>624</v>
      </c>
      <c r="D233" s="223" t="s">
        <v>138</v>
      </c>
      <c r="E233" s="224" t="s">
        <v>594</v>
      </c>
      <c r="F233" s="225" t="s">
        <v>595</v>
      </c>
      <c r="G233" s="226" t="s">
        <v>128</v>
      </c>
      <c r="H233" s="227">
        <v>1</v>
      </c>
      <c r="I233" s="228"/>
      <c r="J233" s="229">
        <f>ROUND(I233*H233,2)</f>
        <v>0</v>
      </c>
      <c r="K233" s="230"/>
      <c r="L233" s="231"/>
      <c r="M233" s="232" t="s">
        <v>19</v>
      </c>
      <c r="N233" s="233" t="s">
        <v>40</v>
      </c>
      <c r="O233" s="83"/>
      <c r="P233" s="214">
        <f>O233*H233</f>
        <v>0</v>
      </c>
      <c r="Q233" s="214">
        <v>0.00010000000000000001</v>
      </c>
      <c r="R233" s="214">
        <f>Q233*H233</f>
        <v>0.00010000000000000001</v>
      </c>
      <c r="S233" s="214">
        <v>0</v>
      </c>
      <c r="T233" s="21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6" t="s">
        <v>142</v>
      </c>
      <c r="AT233" s="216" t="s">
        <v>138</v>
      </c>
      <c r="AU233" s="216" t="s">
        <v>79</v>
      </c>
      <c r="AY233" s="16" t="s">
        <v>122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6" t="s">
        <v>77</v>
      </c>
      <c r="BK233" s="217">
        <f>ROUND(I233*H233,2)</f>
        <v>0</v>
      </c>
      <c r="BL233" s="16" t="s">
        <v>129</v>
      </c>
      <c r="BM233" s="216" t="s">
        <v>596</v>
      </c>
    </row>
    <row r="234" s="2" customFormat="1" ht="24.15" customHeight="1">
      <c r="A234" s="37"/>
      <c r="B234" s="38"/>
      <c r="C234" s="204" t="s">
        <v>626</v>
      </c>
      <c r="D234" s="204" t="s">
        <v>125</v>
      </c>
      <c r="E234" s="205" t="s">
        <v>183</v>
      </c>
      <c r="F234" s="206" t="s">
        <v>184</v>
      </c>
      <c r="G234" s="207" t="s">
        <v>185</v>
      </c>
      <c r="H234" s="208">
        <v>300</v>
      </c>
      <c r="I234" s="209"/>
      <c r="J234" s="210">
        <f>ROUND(I234*H234,2)</f>
        <v>0</v>
      </c>
      <c r="K234" s="211"/>
      <c r="L234" s="43"/>
      <c r="M234" s="212" t="s">
        <v>19</v>
      </c>
      <c r="N234" s="213" t="s">
        <v>40</v>
      </c>
      <c r="O234" s="83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6" t="s">
        <v>129</v>
      </c>
      <c r="AT234" s="216" t="s">
        <v>125</v>
      </c>
      <c r="AU234" s="216" t="s">
        <v>79</v>
      </c>
      <c r="AY234" s="16" t="s">
        <v>122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6" t="s">
        <v>77</v>
      </c>
      <c r="BK234" s="217">
        <f>ROUND(I234*H234,2)</f>
        <v>0</v>
      </c>
      <c r="BL234" s="16" t="s">
        <v>129</v>
      </c>
      <c r="BM234" s="216" t="s">
        <v>598</v>
      </c>
    </row>
    <row r="235" s="2" customFormat="1">
      <c r="A235" s="37"/>
      <c r="B235" s="38"/>
      <c r="C235" s="39"/>
      <c r="D235" s="218" t="s">
        <v>131</v>
      </c>
      <c r="E235" s="39"/>
      <c r="F235" s="219" t="s">
        <v>187</v>
      </c>
      <c r="G235" s="39"/>
      <c r="H235" s="39"/>
      <c r="I235" s="220"/>
      <c r="J235" s="39"/>
      <c r="K235" s="39"/>
      <c r="L235" s="43"/>
      <c r="M235" s="221"/>
      <c r="N235" s="222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79</v>
      </c>
    </row>
    <row r="236" s="2" customFormat="1" ht="16.5" customHeight="1">
      <c r="A236" s="37"/>
      <c r="B236" s="38"/>
      <c r="C236" s="223" t="s">
        <v>632</v>
      </c>
      <c r="D236" s="223" t="s">
        <v>138</v>
      </c>
      <c r="E236" s="224" t="s">
        <v>600</v>
      </c>
      <c r="F236" s="225" t="s">
        <v>601</v>
      </c>
      <c r="G236" s="226" t="s">
        <v>185</v>
      </c>
      <c r="H236" s="227">
        <v>315</v>
      </c>
      <c r="I236" s="228"/>
      <c r="J236" s="229">
        <f>ROUND(I236*H236,2)</f>
        <v>0</v>
      </c>
      <c r="K236" s="230"/>
      <c r="L236" s="231"/>
      <c r="M236" s="232" t="s">
        <v>19</v>
      </c>
      <c r="N236" s="233" t="s">
        <v>40</v>
      </c>
      <c r="O236" s="83"/>
      <c r="P236" s="214">
        <f>O236*H236</f>
        <v>0</v>
      </c>
      <c r="Q236" s="214">
        <v>0.00010000000000000001</v>
      </c>
      <c r="R236" s="214">
        <f>Q236*H236</f>
        <v>0.0315</v>
      </c>
      <c r="S236" s="214">
        <v>0</v>
      </c>
      <c r="T236" s="21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6" t="s">
        <v>142</v>
      </c>
      <c r="AT236" s="216" t="s">
        <v>138</v>
      </c>
      <c r="AU236" s="216" t="s">
        <v>79</v>
      </c>
      <c r="AY236" s="16" t="s">
        <v>122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6" t="s">
        <v>77</v>
      </c>
      <c r="BK236" s="217">
        <f>ROUND(I236*H236,2)</f>
        <v>0</v>
      </c>
      <c r="BL236" s="16" t="s">
        <v>129</v>
      </c>
      <c r="BM236" s="216" t="s">
        <v>602</v>
      </c>
    </row>
    <row r="237" s="13" customFormat="1">
      <c r="A237" s="13"/>
      <c r="B237" s="241"/>
      <c r="C237" s="242"/>
      <c r="D237" s="234" t="s">
        <v>338</v>
      </c>
      <c r="E237" s="242"/>
      <c r="F237" s="243" t="s">
        <v>603</v>
      </c>
      <c r="G237" s="242"/>
      <c r="H237" s="244">
        <v>315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338</v>
      </c>
      <c r="AU237" s="250" t="s">
        <v>79</v>
      </c>
      <c r="AV237" s="13" t="s">
        <v>79</v>
      </c>
      <c r="AW237" s="13" t="s">
        <v>4</v>
      </c>
      <c r="AX237" s="13" t="s">
        <v>77</v>
      </c>
      <c r="AY237" s="250" t="s">
        <v>122</v>
      </c>
    </row>
    <row r="238" s="2" customFormat="1" ht="21.75" customHeight="1">
      <c r="A238" s="37"/>
      <c r="B238" s="38"/>
      <c r="C238" s="204" t="s">
        <v>636</v>
      </c>
      <c r="D238" s="204" t="s">
        <v>125</v>
      </c>
      <c r="E238" s="205" t="s">
        <v>605</v>
      </c>
      <c r="F238" s="206" t="s">
        <v>606</v>
      </c>
      <c r="G238" s="207" t="s">
        <v>185</v>
      </c>
      <c r="H238" s="208">
        <v>12</v>
      </c>
      <c r="I238" s="209"/>
      <c r="J238" s="210">
        <f>ROUND(I238*H238,2)</f>
        <v>0</v>
      </c>
      <c r="K238" s="211"/>
      <c r="L238" s="43"/>
      <c r="M238" s="212" t="s">
        <v>19</v>
      </c>
      <c r="N238" s="213" t="s">
        <v>40</v>
      </c>
      <c r="O238" s="83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129</v>
      </c>
      <c r="AT238" s="216" t="s">
        <v>125</v>
      </c>
      <c r="AU238" s="216" t="s">
        <v>79</v>
      </c>
      <c r="AY238" s="16" t="s">
        <v>122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77</v>
      </c>
      <c r="BK238" s="217">
        <f>ROUND(I238*H238,2)</f>
        <v>0</v>
      </c>
      <c r="BL238" s="16" t="s">
        <v>129</v>
      </c>
      <c r="BM238" s="216" t="s">
        <v>607</v>
      </c>
    </row>
    <row r="239" s="2" customFormat="1">
      <c r="A239" s="37"/>
      <c r="B239" s="38"/>
      <c r="C239" s="39"/>
      <c r="D239" s="218" t="s">
        <v>131</v>
      </c>
      <c r="E239" s="39"/>
      <c r="F239" s="219" t="s">
        <v>608</v>
      </c>
      <c r="G239" s="39"/>
      <c r="H239" s="39"/>
      <c r="I239" s="220"/>
      <c r="J239" s="39"/>
      <c r="K239" s="39"/>
      <c r="L239" s="43"/>
      <c r="M239" s="221"/>
      <c r="N239" s="222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131</v>
      </c>
      <c r="AU239" s="16" t="s">
        <v>79</v>
      </c>
    </row>
    <row r="240" s="2" customFormat="1" ht="16.5" customHeight="1">
      <c r="A240" s="37"/>
      <c r="B240" s="38"/>
      <c r="C240" s="223" t="s">
        <v>640</v>
      </c>
      <c r="D240" s="223" t="s">
        <v>138</v>
      </c>
      <c r="E240" s="224" t="s">
        <v>610</v>
      </c>
      <c r="F240" s="225" t="s">
        <v>611</v>
      </c>
      <c r="G240" s="226" t="s">
        <v>185</v>
      </c>
      <c r="H240" s="227">
        <v>12</v>
      </c>
      <c r="I240" s="228"/>
      <c r="J240" s="229">
        <f>ROUND(I240*H240,2)</f>
        <v>0</v>
      </c>
      <c r="K240" s="230"/>
      <c r="L240" s="231"/>
      <c r="M240" s="232" t="s">
        <v>19</v>
      </c>
      <c r="N240" s="233" t="s">
        <v>40</v>
      </c>
      <c r="O240" s="8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6" t="s">
        <v>142</v>
      </c>
      <c r="AT240" s="216" t="s">
        <v>138</v>
      </c>
      <c r="AU240" s="216" t="s">
        <v>79</v>
      </c>
      <c r="AY240" s="16" t="s">
        <v>122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6" t="s">
        <v>77</v>
      </c>
      <c r="BK240" s="217">
        <f>ROUND(I240*H240,2)</f>
        <v>0</v>
      </c>
      <c r="BL240" s="16" t="s">
        <v>129</v>
      </c>
      <c r="BM240" s="216" t="s">
        <v>612</v>
      </c>
    </row>
    <row r="241" s="2" customFormat="1">
      <c r="A241" s="37"/>
      <c r="B241" s="38"/>
      <c r="C241" s="39"/>
      <c r="D241" s="234" t="s">
        <v>192</v>
      </c>
      <c r="E241" s="39"/>
      <c r="F241" s="235" t="s">
        <v>613</v>
      </c>
      <c r="G241" s="39"/>
      <c r="H241" s="39"/>
      <c r="I241" s="220"/>
      <c r="J241" s="39"/>
      <c r="K241" s="39"/>
      <c r="L241" s="43"/>
      <c r="M241" s="221"/>
      <c r="N241" s="222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192</v>
      </c>
      <c r="AU241" s="16" t="s">
        <v>79</v>
      </c>
    </row>
    <row r="242" s="2" customFormat="1" ht="16.5" customHeight="1">
      <c r="A242" s="37"/>
      <c r="B242" s="38"/>
      <c r="C242" s="223" t="s">
        <v>645</v>
      </c>
      <c r="D242" s="223" t="s">
        <v>138</v>
      </c>
      <c r="E242" s="224" t="s">
        <v>615</v>
      </c>
      <c r="F242" s="225" t="s">
        <v>616</v>
      </c>
      <c r="G242" s="226" t="s">
        <v>128</v>
      </c>
      <c r="H242" s="227">
        <v>12</v>
      </c>
      <c r="I242" s="228"/>
      <c r="J242" s="229">
        <f>ROUND(I242*H242,2)</f>
        <v>0</v>
      </c>
      <c r="K242" s="230"/>
      <c r="L242" s="231"/>
      <c r="M242" s="232" t="s">
        <v>19</v>
      </c>
      <c r="N242" s="233" t="s">
        <v>40</v>
      </c>
      <c r="O242" s="83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6" t="s">
        <v>142</v>
      </c>
      <c r="AT242" s="216" t="s">
        <v>138</v>
      </c>
      <c r="AU242" s="216" t="s">
        <v>79</v>
      </c>
      <c r="AY242" s="16" t="s">
        <v>122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6" t="s">
        <v>77</v>
      </c>
      <c r="BK242" s="217">
        <f>ROUND(I242*H242,2)</f>
        <v>0</v>
      </c>
      <c r="BL242" s="16" t="s">
        <v>129</v>
      </c>
      <c r="BM242" s="216" t="s">
        <v>617</v>
      </c>
    </row>
    <row r="243" s="2" customFormat="1">
      <c r="A243" s="37"/>
      <c r="B243" s="38"/>
      <c r="C243" s="39"/>
      <c r="D243" s="234" t="s">
        <v>192</v>
      </c>
      <c r="E243" s="39"/>
      <c r="F243" s="235" t="s">
        <v>618</v>
      </c>
      <c r="G243" s="39"/>
      <c r="H243" s="39"/>
      <c r="I243" s="220"/>
      <c r="J243" s="39"/>
      <c r="K243" s="39"/>
      <c r="L243" s="43"/>
      <c r="M243" s="221"/>
      <c r="N243" s="222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192</v>
      </c>
      <c r="AU243" s="16" t="s">
        <v>79</v>
      </c>
    </row>
    <row r="244" s="2" customFormat="1" ht="16.5" customHeight="1">
      <c r="A244" s="37"/>
      <c r="B244" s="38"/>
      <c r="C244" s="223" t="s">
        <v>649</v>
      </c>
      <c r="D244" s="223" t="s">
        <v>138</v>
      </c>
      <c r="E244" s="224" t="s">
        <v>620</v>
      </c>
      <c r="F244" s="225" t="s">
        <v>621</v>
      </c>
      <c r="G244" s="226" t="s">
        <v>128</v>
      </c>
      <c r="H244" s="227">
        <v>12</v>
      </c>
      <c r="I244" s="228"/>
      <c r="J244" s="229">
        <f>ROUND(I244*H244,2)</f>
        <v>0</v>
      </c>
      <c r="K244" s="230"/>
      <c r="L244" s="231"/>
      <c r="M244" s="232" t="s">
        <v>19</v>
      </c>
      <c r="N244" s="233" t="s">
        <v>40</v>
      </c>
      <c r="O244" s="83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6" t="s">
        <v>142</v>
      </c>
      <c r="AT244" s="216" t="s">
        <v>138</v>
      </c>
      <c r="AU244" s="216" t="s">
        <v>79</v>
      </c>
      <c r="AY244" s="16" t="s">
        <v>122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6" t="s">
        <v>77</v>
      </c>
      <c r="BK244" s="217">
        <f>ROUND(I244*H244,2)</f>
        <v>0</v>
      </c>
      <c r="BL244" s="16" t="s">
        <v>129</v>
      </c>
      <c r="BM244" s="216" t="s">
        <v>622</v>
      </c>
    </row>
    <row r="245" s="2" customFormat="1">
      <c r="A245" s="37"/>
      <c r="B245" s="38"/>
      <c r="C245" s="39"/>
      <c r="D245" s="234" t="s">
        <v>192</v>
      </c>
      <c r="E245" s="39"/>
      <c r="F245" s="235" t="s">
        <v>623</v>
      </c>
      <c r="G245" s="39"/>
      <c r="H245" s="39"/>
      <c r="I245" s="220"/>
      <c r="J245" s="39"/>
      <c r="K245" s="39"/>
      <c r="L245" s="43"/>
      <c r="M245" s="221"/>
      <c r="N245" s="222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192</v>
      </c>
      <c r="AU245" s="16" t="s">
        <v>79</v>
      </c>
    </row>
    <row r="246" s="2" customFormat="1" ht="16.5" customHeight="1">
      <c r="A246" s="37"/>
      <c r="B246" s="38"/>
      <c r="C246" s="223" t="s">
        <v>654</v>
      </c>
      <c r="D246" s="223" t="s">
        <v>138</v>
      </c>
      <c r="E246" s="224" t="s">
        <v>426</v>
      </c>
      <c r="F246" s="225" t="s">
        <v>427</v>
      </c>
      <c r="G246" s="226" t="s">
        <v>128</v>
      </c>
      <c r="H246" s="227">
        <v>12</v>
      </c>
      <c r="I246" s="228"/>
      <c r="J246" s="229">
        <f>ROUND(I246*H246,2)</f>
        <v>0</v>
      </c>
      <c r="K246" s="230"/>
      <c r="L246" s="231"/>
      <c r="M246" s="232" t="s">
        <v>19</v>
      </c>
      <c r="N246" s="233" t="s">
        <v>40</v>
      </c>
      <c r="O246" s="83"/>
      <c r="P246" s="214">
        <f>O246*H246</f>
        <v>0</v>
      </c>
      <c r="Q246" s="214">
        <v>0.00012999999999999999</v>
      </c>
      <c r="R246" s="214">
        <f>Q246*H246</f>
        <v>0.0015599999999999998</v>
      </c>
      <c r="S246" s="214">
        <v>0</v>
      </c>
      <c r="T246" s="21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6" t="s">
        <v>142</v>
      </c>
      <c r="AT246" s="216" t="s">
        <v>138</v>
      </c>
      <c r="AU246" s="216" t="s">
        <v>79</v>
      </c>
      <c r="AY246" s="16" t="s">
        <v>122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6" t="s">
        <v>77</v>
      </c>
      <c r="BK246" s="217">
        <f>ROUND(I246*H246,2)</f>
        <v>0</v>
      </c>
      <c r="BL246" s="16" t="s">
        <v>129</v>
      </c>
      <c r="BM246" s="216" t="s">
        <v>625</v>
      </c>
    </row>
    <row r="247" s="2" customFormat="1" ht="24.15" customHeight="1">
      <c r="A247" s="37"/>
      <c r="B247" s="38"/>
      <c r="C247" s="204" t="s">
        <v>658</v>
      </c>
      <c r="D247" s="204" t="s">
        <v>125</v>
      </c>
      <c r="E247" s="205" t="s">
        <v>627</v>
      </c>
      <c r="F247" s="206" t="s">
        <v>628</v>
      </c>
      <c r="G247" s="207" t="s">
        <v>629</v>
      </c>
      <c r="H247" s="208">
        <v>250</v>
      </c>
      <c r="I247" s="209"/>
      <c r="J247" s="210">
        <f>ROUND(I247*H247,2)</f>
        <v>0</v>
      </c>
      <c r="K247" s="211"/>
      <c r="L247" s="43"/>
      <c r="M247" s="212" t="s">
        <v>19</v>
      </c>
      <c r="N247" s="213" t="s">
        <v>40</v>
      </c>
      <c r="O247" s="8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6" t="s">
        <v>129</v>
      </c>
      <c r="AT247" s="216" t="s">
        <v>125</v>
      </c>
      <c r="AU247" s="216" t="s">
        <v>79</v>
      </c>
      <c r="AY247" s="16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6" t="s">
        <v>77</v>
      </c>
      <c r="BK247" s="217">
        <f>ROUND(I247*H247,2)</f>
        <v>0</v>
      </c>
      <c r="BL247" s="16" t="s">
        <v>129</v>
      </c>
      <c r="BM247" s="216" t="s">
        <v>630</v>
      </c>
    </row>
    <row r="248" s="2" customFormat="1">
      <c r="A248" s="37"/>
      <c r="B248" s="38"/>
      <c r="C248" s="39"/>
      <c r="D248" s="218" t="s">
        <v>131</v>
      </c>
      <c r="E248" s="39"/>
      <c r="F248" s="219" t="s">
        <v>631</v>
      </c>
      <c r="G248" s="39"/>
      <c r="H248" s="39"/>
      <c r="I248" s="220"/>
      <c r="J248" s="39"/>
      <c r="K248" s="39"/>
      <c r="L248" s="43"/>
      <c r="M248" s="221"/>
      <c r="N248" s="222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131</v>
      </c>
      <c r="AU248" s="16" t="s">
        <v>79</v>
      </c>
    </row>
    <row r="249" s="2" customFormat="1" ht="16.5" customHeight="1">
      <c r="A249" s="37"/>
      <c r="B249" s="38"/>
      <c r="C249" s="223" t="s">
        <v>663</v>
      </c>
      <c r="D249" s="223" t="s">
        <v>138</v>
      </c>
      <c r="E249" s="224" t="s">
        <v>633</v>
      </c>
      <c r="F249" s="225" t="s">
        <v>634</v>
      </c>
      <c r="G249" s="226" t="s">
        <v>128</v>
      </c>
      <c r="H249" s="227">
        <v>1</v>
      </c>
      <c r="I249" s="228"/>
      <c r="J249" s="229">
        <f>ROUND(I249*H249,2)</f>
        <v>0</v>
      </c>
      <c r="K249" s="230"/>
      <c r="L249" s="231"/>
      <c r="M249" s="232" t="s">
        <v>19</v>
      </c>
      <c r="N249" s="233" t="s">
        <v>40</v>
      </c>
      <c r="O249" s="83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16" t="s">
        <v>142</v>
      </c>
      <c r="AT249" s="216" t="s">
        <v>138</v>
      </c>
      <c r="AU249" s="216" t="s">
        <v>79</v>
      </c>
      <c r="AY249" s="16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6" t="s">
        <v>77</v>
      </c>
      <c r="BK249" s="217">
        <f>ROUND(I249*H249,2)</f>
        <v>0</v>
      </c>
      <c r="BL249" s="16" t="s">
        <v>129</v>
      </c>
      <c r="BM249" s="216" t="s">
        <v>635</v>
      </c>
    </row>
    <row r="250" s="2" customFormat="1" ht="16.5" customHeight="1">
      <c r="A250" s="37"/>
      <c r="B250" s="38"/>
      <c r="C250" s="223" t="s">
        <v>667</v>
      </c>
      <c r="D250" s="223" t="s">
        <v>138</v>
      </c>
      <c r="E250" s="224" t="s">
        <v>637</v>
      </c>
      <c r="F250" s="225" t="s">
        <v>638</v>
      </c>
      <c r="G250" s="226" t="s">
        <v>346</v>
      </c>
      <c r="H250" s="227">
        <v>1</v>
      </c>
      <c r="I250" s="228"/>
      <c r="J250" s="229">
        <f>ROUND(I250*H250,2)</f>
        <v>0</v>
      </c>
      <c r="K250" s="230"/>
      <c r="L250" s="231"/>
      <c r="M250" s="232" t="s">
        <v>19</v>
      </c>
      <c r="N250" s="233" t="s">
        <v>40</v>
      </c>
      <c r="O250" s="83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6" t="s">
        <v>142</v>
      </c>
      <c r="AT250" s="216" t="s">
        <v>138</v>
      </c>
      <c r="AU250" s="216" t="s">
        <v>79</v>
      </c>
      <c r="AY250" s="16" t="s">
        <v>122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6" t="s">
        <v>77</v>
      </c>
      <c r="BK250" s="217">
        <f>ROUND(I250*H250,2)</f>
        <v>0</v>
      </c>
      <c r="BL250" s="16" t="s">
        <v>129</v>
      </c>
      <c r="BM250" s="216" t="s">
        <v>639</v>
      </c>
    </row>
    <row r="251" s="2" customFormat="1" ht="16.5" customHeight="1">
      <c r="A251" s="37"/>
      <c r="B251" s="38"/>
      <c r="C251" s="204" t="s">
        <v>672</v>
      </c>
      <c r="D251" s="204" t="s">
        <v>125</v>
      </c>
      <c r="E251" s="205" t="s">
        <v>641</v>
      </c>
      <c r="F251" s="206" t="s">
        <v>642</v>
      </c>
      <c r="G251" s="207" t="s">
        <v>128</v>
      </c>
      <c r="H251" s="208">
        <v>1</v>
      </c>
      <c r="I251" s="209"/>
      <c r="J251" s="210">
        <f>ROUND(I251*H251,2)</f>
        <v>0</v>
      </c>
      <c r="K251" s="211"/>
      <c r="L251" s="43"/>
      <c r="M251" s="212" t="s">
        <v>19</v>
      </c>
      <c r="N251" s="213" t="s">
        <v>40</v>
      </c>
      <c r="O251" s="83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6" t="s">
        <v>129</v>
      </c>
      <c r="AT251" s="216" t="s">
        <v>125</v>
      </c>
      <c r="AU251" s="216" t="s">
        <v>79</v>
      </c>
      <c r="AY251" s="16" t="s">
        <v>122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6" t="s">
        <v>77</v>
      </c>
      <c r="BK251" s="217">
        <f>ROUND(I251*H251,2)</f>
        <v>0</v>
      </c>
      <c r="BL251" s="16" t="s">
        <v>129</v>
      </c>
      <c r="BM251" s="216" t="s">
        <v>643</v>
      </c>
    </row>
    <row r="252" s="2" customFormat="1">
      <c r="A252" s="37"/>
      <c r="B252" s="38"/>
      <c r="C252" s="39"/>
      <c r="D252" s="218" t="s">
        <v>131</v>
      </c>
      <c r="E252" s="39"/>
      <c r="F252" s="219" t="s">
        <v>644</v>
      </c>
      <c r="G252" s="39"/>
      <c r="H252" s="39"/>
      <c r="I252" s="220"/>
      <c r="J252" s="39"/>
      <c r="K252" s="39"/>
      <c r="L252" s="43"/>
      <c r="M252" s="221"/>
      <c r="N252" s="222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131</v>
      </c>
      <c r="AU252" s="16" t="s">
        <v>79</v>
      </c>
    </row>
    <row r="253" s="2" customFormat="1" ht="16.5" customHeight="1">
      <c r="A253" s="37"/>
      <c r="B253" s="38"/>
      <c r="C253" s="223" t="s">
        <v>676</v>
      </c>
      <c r="D253" s="223" t="s">
        <v>138</v>
      </c>
      <c r="E253" s="224" t="s">
        <v>646</v>
      </c>
      <c r="F253" s="225" t="s">
        <v>647</v>
      </c>
      <c r="G253" s="226" t="s">
        <v>128</v>
      </c>
      <c r="H253" s="227">
        <v>1</v>
      </c>
      <c r="I253" s="228"/>
      <c r="J253" s="229">
        <f>ROUND(I253*H253,2)</f>
        <v>0</v>
      </c>
      <c r="K253" s="230"/>
      <c r="L253" s="231"/>
      <c r="M253" s="232" t="s">
        <v>19</v>
      </c>
      <c r="N253" s="233" t="s">
        <v>40</v>
      </c>
      <c r="O253" s="83"/>
      <c r="P253" s="214">
        <f>O253*H253</f>
        <v>0</v>
      </c>
      <c r="Q253" s="214">
        <v>0.013599999999999999</v>
      </c>
      <c r="R253" s="214">
        <f>Q253*H253</f>
        <v>0.013599999999999999</v>
      </c>
      <c r="S253" s="214">
        <v>0</v>
      </c>
      <c r="T253" s="21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6" t="s">
        <v>142</v>
      </c>
      <c r="AT253" s="216" t="s">
        <v>138</v>
      </c>
      <c r="AU253" s="216" t="s">
        <v>79</v>
      </c>
      <c r="AY253" s="16" t="s">
        <v>122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6" t="s">
        <v>77</v>
      </c>
      <c r="BK253" s="217">
        <f>ROUND(I253*H253,2)</f>
        <v>0</v>
      </c>
      <c r="BL253" s="16" t="s">
        <v>129</v>
      </c>
      <c r="BM253" s="216" t="s">
        <v>648</v>
      </c>
    </row>
    <row r="254" s="2" customFormat="1" ht="16.5" customHeight="1">
      <c r="A254" s="37"/>
      <c r="B254" s="38"/>
      <c r="C254" s="204" t="s">
        <v>681</v>
      </c>
      <c r="D254" s="204" t="s">
        <v>125</v>
      </c>
      <c r="E254" s="205" t="s">
        <v>650</v>
      </c>
      <c r="F254" s="206" t="s">
        <v>651</v>
      </c>
      <c r="G254" s="207" t="s">
        <v>128</v>
      </c>
      <c r="H254" s="208">
        <v>1</v>
      </c>
      <c r="I254" s="209"/>
      <c r="J254" s="210">
        <f>ROUND(I254*H254,2)</f>
        <v>0</v>
      </c>
      <c r="K254" s="211"/>
      <c r="L254" s="43"/>
      <c r="M254" s="212" t="s">
        <v>19</v>
      </c>
      <c r="N254" s="213" t="s">
        <v>40</v>
      </c>
      <c r="O254" s="83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16" t="s">
        <v>129</v>
      </c>
      <c r="AT254" s="216" t="s">
        <v>125</v>
      </c>
      <c r="AU254" s="216" t="s">
        <v>79</v>
      </c>
      <c r="AY254" s="16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6" t="s">
        <v>77</v>
      </c>
      <c r="BK254" s="217">
        <f>ROUND(I254*H254,2)</f>
        <v>0</v>
      </c>
      <c r="BL254" s="16" t="s">
        <v>129</v>
      </c>
      <c r="BM254" s="216" t="s">
        <v>652</v>
      </c>
    </row>
    <row r="255" s="2" customFormat="1">
      <c r="A255" s="37"/>
      <c r="B255" s="38"/>
      <c r="C255" s="39"/>
      <c r="D255" s="218" t="s">
        <v>131</v>
      </c>
      <c r="E255" s="39"/>
      <c r="F255" s="219" t="s">
        <v>653</v>
      </c>
      <c r="G255" s="39"/>
      <c r="H255" s="39"/>
      <c r="I255" s="220"/>
      <c r="J255" s="39"/>
      <c r="K255" s="39"/>
      <c r="L255" s="43"/>
      <c r="M255" s="221"/>
      <c r="N255" s="222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131</v>
      </c>
      <c r="AU255" s="16" t="s">
        <v>79</v>
      </c>
    </row>
    <row r="256" s="2" customFormat="1" ht="16.5" customHeight="1">
      <c r="A256" s="37"/>
      <c r="B256" s="38"/>
      <c r="C256" s="223" t="s">
        <v>685</v>
      </c>
      <c r="D256" s="223" t="s">
        <v>138</v>
      </c>
      <c r="E256" s="224" t="s">
        <v>655</v>
      </c>
      <c r="F256" s="225" t="s">
        <v>656</v>
      </c>
      <c r="G256" s="226" t="s">
        <v>128</v>
      </c>
      <c r="H256" s="227">
        <v>1</v>
      </c>
      <c r="I256" s="228"/>
      <c r="J256" s="229">
        <f>ROUND(I256*H256,2)</f>
        <v>0</v>
      </c>
      <c r="K256" s="230"/>
      <c r="L256" s="231"/>
      <c r="M256" s="232" t="s">
        <v>19</v>
      </c>
      <c r="N256" s="233" t="s">
        <v>40</v>
      </c>
      <c r="O256" s="83"/>
      <c r="P256" s="214">
        <f>O256*H256</f>
        <v>0</v>
      </c>
      <c r="Q256" s="214">
        <v>0.0025500000000000002</v>
      </c>
      <c r="R256" s="214">
        <f>Q256*H256</f>
        <v>0.0025500000000000002</v>
      </c>
      <c r="S256" s="214">
        <v>0</v>
      </c>
      <c r="T256" s="21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6" t="s">
        <v>142</v>
      </c>
      <c r="AT256" s="216" t="s">
        <v>138</v>
      </c>
      <c r="AU256" s="216" t="s">
        <v>79</v>
      </c>
      <c r="AY256" s="16" t="s">
        <v>122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6" t="s">
        <v>77</v>
      </c>
      <c r="BK256" s="217">
        <f>ROUND(I256*H256,2)</f>
        <v>0</v>
      </c>
      <c r="BL256" s="16" t="s">
        <v>129</v>
      </c>
      <c r="BM256" s="216" t="s">
        <v>657</v>
      </c>
    </row>
    <row r="257" s="2" customFormat="1" ht="16.5" customHeight="1">
      <c r="A257" s="37"/>
      <c r="B257" s="38"/>
      <c r="C257" s="204" t="s">
        <v>690</v>
      </c>
      <c r="D257" s="204" t="s">
        <v>125</v>
      </c>
      <c r="E257" s="205" t="s">
        <v>659</v>
      </c>
      <c r="F257" s="206" t="s">
        <v>660</v>
      </c>
      <c r="G257" s="207" t="s">
        <v>128</v>
      </c>
      <c r="H257" s="208">
        <v>1</v>
      </c>
      <c r="I257" s="209"/>
      <c r="J257" s="210">
        <f>ROUND(I257*H257,2)</f>
        <v>0</v>
      </c>
      <c r="K257" s="211"/>
      <c r="L257" s="43"/>
      <c r="M257" s="212" t="s">
        <v>19</v>
      </c>
      <c r="N257" s="213" t="s">
        <v>40</v>
      </c>
      <c r="O257" s="83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6" t="s">
        <v>129</v>
      </c>
      <c r="AT257" s="216" t="s">
        <v>125</v>
      </c>
      <c r="AU257" s="216" t="s">
        <v>79</v>
      </c>
      <c r="AY257" s="16" t="s">
        <v>122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6" t="s">
        <v>77</v>
      </c>
      <c r="BK257" s="217">
        <f>ROUND(I257*H257,2)</f>
        <v>0</v>
      </c>
      <c r="BL257" s="16" t="s">
        <v>129</v>
      </c>
      <c r="BM257" s="216" t="s">
        <v>661</v>
      </c>
    </row>
    <row r="258" s="2" customFormat="1">
      <c r="A258" s="37"/>
      <c r="B258" s="38"/>
      <c r="C258" s="39"/>
      <c r="D258" s="218" t="s">
        <v>131</v>
      </c>
      <c r="E258" s="39"/>
      <c r="F258" s="219" t="s">
        <v>662</v>
      </c>
      <c r="G258" s="39"/>
      <c r="H258" s="39"/>
      <c r="I258" s="220"/>
      <c r="J258" s="39"/>
      <c r="K258" s="39"/>
      <c r="L258" s="43"/>
      <c r="M258" s="221"/>
      <c r="N258" s="222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131</v>
      </c>
      <c r="AU258" s="16" t="s">
        <v>79</v>
      </c>
    </row>
    <row r="259" s="2" customFormat="1" ht="16.5" customHeight="1">
      <c r="A259" s="37"/>
      <c r="B259" s="38"/>
      <c r="C259" s="223" t="s">
        <v>694</v>
      </c>
      <c r="D259" s="223" t="s">
        <v>138</v>
      </c>
      <c r="E259" s="224" t="s">
        <v>664</v>
      </c>
      <c r="F259" s="225" t="s">
        <v>665</v>
      </c>
      <c r="G259" s="226" t="s">
        <v>128</v>
      </c>
      <c r="H259" s="227">
        <v>1</v>
      </c>
      <c r="I259" s="228"/>
      <c r="J259" s="229">
        <f>ROUND(I259*H259,2)</f>
        <v>0</v>
      </c>
      <c r="K259" s="230"/>
      <c r="L259" s="231"/>
      <c r="M259" s="232" t="s">
        <v>19</v>
      </c>
      <c r="N259" s="233" t="s">
        <v>40</v>
      </c>
      <c r="O259" s="83"/>
      <c r="P259" s="214">
        <f>O259*H259</f>
        <v>0</v>
      </c>
      <c r="Q259" s="214">
        <v>0.002</v>
      </c>
      <c r="R259" s="214">
        <f>Q259*H259</f>
        <v>0.002</v>
      </c>
      <c r="S259" s="214">
        <v>0</v>
      </c>
      <c r="T259" s="21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6" t="s">
        <v>142</v>
      </c>
      <c r="AT259" s="216" t="s">
        <v>138</v>
      </c>
      <c r="AU259" s="216" t="s">
        <v>79</v>
      </c>
      <c r="AY259" s="16" t="s">
        <v>122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6" t="s">
        <v>77</v>
      </c>
      <c r="BK259" s="217">
        <f>ROUND(I259*H259,2)</f>
        <v>0</v>
      </c>
      <c r="BL259" s="16" t="s">
        <v>129</v>
      </c>
      <c r="BM259" s="216" t="s">
        <v>666</v>
      </c>
    </row>
    <row r="260" s="2" customFormat="1" ht="16.5" customHeight="1">
      <c r="A260" s="37"/>
      <c r="B260" s="38"/>
      <c r="C260" s="204" t="s">
        <v>699</v>
      </c>
      <c r="D260" s="204" t="s">
        <v>125</v>
      </c>
      <c r="E260" s="205" t="s">
        <v>668</v>
      </c>
      <c r="F260" s="206" t="s">
        <v>669</v>
      </c>
      <c r="G260" s="207" t="s">
        <v>128</v>
      </c>
      <c r="H260" s="208">
        <v>1</v>
      </c>
      <c r="I260" s="209"/>
      <c r="J260" s="210">
        <f>ROUND(I260*H260,2)</f>
        <v>0</v>
      </c>
      <c r="K260" s="211"/>
      <c r="L260" s="43"/>
      <c r="M260" s="212" t="s">
        <v>19</v>
      </c>
      <c r="N260" s="213" t="s">
        <v>40</v>
      </c>
      <c r="O260" s="83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6" t="s">
        <v>129</v>
      </c>
      <c r="AT260" s="216" t="s">
        <v>125</v>
      </c>
      <c r="AU260" s="216" t="s">
        <v>79</v>
      </c>
      <c r="AY260" s="16" t="s">
        <v>122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6" t="s">
        <v>77</v>
      </c>
      <c r="BK260" s="217">
        <f>ROUND(I260*H260,2)</f>
        <v>0</v>
      </c>
      <c r="BL260" s="16" t="s">
        <v>129</v>
      </c>
      <c r="BM260" s="216" t="s">
        <v>670</v>
      </c>
    </row>
    <row r="261" s="2" customFormat="1">
      <c r="A261" s="37"/>
      <c r="B261" s="38"/>
      <c r="C261" s="39"/>
      <c r="D261" s="218" t="s">
        <v>131</v>
      </c>
      <c r="E261" s="39"/>
      <c r="F261" s="219" t="s">
        <v>671</v>
      </c>
      <c r="G261" s="39"/>
      <c r="H261" s="39"/>
      <c r="I261" s="220"/>
      <c r="J261" s="39"/>
      <c r="K261" s="39"/>
      <c r="L261" s="43"/>
      <c r="M261" s="221"/>
      <c r="N261" s="222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131</v>
      </c>
      <c r="AU261" s="16" t="s">
        <v>79</v>
      </c>
    </row>
    <row r="262" s="2" customFormat="1" ht="16.5" customHeight="1">
      <c r="A262" s="37"/>
      <c r="B262" s="38"/>
      <c r="C262" s="223" t="s">
        <v>704</v>
      </c>
      <c r="D262" s="223" t="s">
        <v>138</v>
      </c>
      <c r="E262" s="224" t="s">
        <v>673</v>
      </c>
      <c r="F262" s="225" t="s">
        <v>674</v>
      </c>
      <c r="G262" s="226" t="s">
        <v>128</v>
      </c>
      <c r="H262" s="227">
        <v>1</v>
      </c>
      <c r="I262" s="228"/>
      <c r="J262" s="229">
        <f>ROUND(I262*H262,2)</f>
        <v>0</v>
      </c>
      <c r="K262" s="230"/>
      <c r="L262" s="231"/>
      <c r="M262" s="232" t="s">
        <v>19</v>
      </c>
      <c r="N262" s="233" t="s">
        <v>40</v>
      </c>
      <c r="O262" s="83"/>
      <c r="P262" s="214">
        <f>O262*H262</f>
        <v>0</v>
      </c>
      <c r="Q262" s="214">
        <v>0.002</v>
      </c>
      <c r="R262" s="214">
        <f>Q262*H262</f>
        <v>0.002</v>
      </c>
      <c r="S262" s="214">
        <v>0</v>
      </c>
      <c r="T262" s="21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6" t="s">
        <v>142</v>
      </c>
      <c r="AT262" s="216" t="s">
        <v>138</v>
      </c>
      <c r="AU262" s="216" t="s">
        <v>79</v>
      </c>
      <c r="AY262" s="16" t="s">
        <v>122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6" t="s">
        <v>77</v>
      </c>
      <c r="BK262" s="217">
        <f>ROUND(I262*H262,2)</f>
        <v>0</v>
      </c>
      <c r="BL262" s="16" t="s">
        <v>129</v>
      </c>
      <c r="BM262" s="216" t="s">
        <v>675</v>
      </c>
    </row>
    <row r="263" s="2" customFormat="1" ht="21.75" customHeight="1">
      <c r="A263" s="37"/>
      <c r="B263" s="38"/>
      <c r="C263" s="204" t="s">
        <v>708</v>
      </c>
      <c r="D263" s="204" t="s">
        <v>125</v>
      </c>
      <c r="E263" s="205" t="s">
        <v>677</v>
      </c>
      <c r="F263" s="206" t="s">
        <v>678</v>
      </c>
      <c r="G263" s="207" t="s">
        <v>128</v>
      </c>
      <c r="H263" s="208">
        <v>1</v>
      </c>
      <c r="I263" s="209"/>
      <c r="J263" s="210">
        <f>ROUND(I263*H263,2)</f>
        <v>0</v>
      </c>
      <c r="K263" s="211"/>
      <c r="L263" s="43"/>
      <c r="M263" s="212" t="s">
        <v>19</v>
      </c>
      <c r="N263" s="213" t="s">
        <v>40</v>
      </c>
      <c r="O263" s="83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16" t="s">
        <v>129</v>
      </c>
      <c r="AT263" s="216" t="s">
        <v>125</v>
      </c>
      <c r="AU263" s="216" t="s">
        <v>79</v>
      </c>
      <c r="AY263" s="16" t="s">
        <v>122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6" t="s">
        <v>77</v>
      </c>
      <c r="BK263" s="217">
        <f>ROUND(I263*H263,2)</f>
        <v>0</v>
      </c>
      <c r="BL263" s="16" t="s">
        <v>129</v>
      </c>
      <c r="BM263" s="216" t="s">
        <v>679</v>
      </c>
    </row>
    <row r="264" s="2" customFormat="1">
      <c r="A264" s="37"/>
      <c r="B264" s="38"/>
      <c r="C264" s="39"/>
      <c r="D264" s="218" t="s">
        <v>131</v>
      </c>
      <c r="E264" s="39"/>
      <c r="F264" s="219" t="s">
        <v>680</v>
      </c>
      <c r="G264" s="39"/>
      <c r="H264" s="39"/>
      <c r="I264" s="220"/>
      <c r="J264" s="39"/>
      <c r="K264" s="39"/>
      <c r="L264" s="43"/>
      <c r="M264" s="221"/>
      <c r="N264" s="222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79</v>
      </c>
    </row>
    <row r="265" s="2" customFormat="1" ht="16.5" customHeight="1">
      <c r="A265" s="37"/>
      <c r="B265" s="38"/>
      <c r="C265" s="223" t="s">
        <v>713</v>
      </c>
      <c r="D265" s="223" t="s">
        <v>138</v>
      </c>
      <c r="E265" s="224" t="s">
        <v>682</v>
      </c>
      <c r="F265" s="225" t="s">
        <v>683</v>
      </c>
      <c r="G265" s="226" t="s">
        <v>128</v>
      </c>
      <c r="H265" s="227">
        <v>1</v>
      </c>
      <c r="I265" s="228"/>
      <c r="J265" s="229">
        <f>ROUND(I265*H265,2)</f>
        <v>0</v>
      </c>
      <c r="K265" s="230"/>
      <c r="L265" s="231"/>
      <c r="M265" s="232" t="s">
        <v>19</v>
      </c>
      <c r="N265" s="233" t="s">
        <v>40</v>
      </c>
      <c r="O265" s="83"/>
      <c r="P265" s="214">
        <f>O265*H265</f>
        <v>0</v>
      </c>
      <c r="Q265" s="214">
        <v>0.00010000000000000001</v>
      </c>
      <c r="R265" s="214">
        <f>Q265*H265</f>
        <v>0.00010000000000000001</v>
      </c>
      <c r="S265" s="214">
        <v>0</v>
      </c>
      <c r="T265" s="21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6" t="s">
        <v>142</v>
      </c>
      <c r="AT265" s="216" t="s">
        <v>138</v>
      </c>
      <c r="AU265" s="216" t="s">
        <v>79</v>
      </c>
      <c r="AY265" s="16" t="s">
        <v>122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6" t="s">
        <v>77</v>
      </c>
      <c r="BK265" s="217">
        <f>ROUND(I265*H265,2)</f>
        <v>0</v>
      </c>
      <c r="BL265" s="16" t="s">
        <v>129</v>
      </c>
      <c r="BM265" s="216" t="s">
        <v>684</v>
      </c>
    </row>
    <row r="266" s="2" customFormat="1" ht="16.5" customHeight="1">
      <c r="A266" s="37"/>
      <c r="B266" s="38"/>
      <c r="C266" s="204" t="s">
        <v>717</v>
      </c>
      <c r="D266" s="204" t="s">
        <v>125</v>
      </c>
      <c r="E266" s="205" t="s">
        <v>686</v>
      </c>
      <c r="F266" s="206" t="s">
        <v>687</v>
      </c>
      <c r="G266" s="207" t="s">
        <v>128</v>
      </c>
      <c r="H266" s="208">
        <v>1</v>
      </c>
      <c r="I266" s="209"/>
      <c r="J266" s="210">
        <f>ROUND(I266*H266,2)</f>
        <v>0</v>
      </c>
      <c r="K266" s="211"/>
      <c r="L266" s="43"/>
      <c r="M266" s="212" t="s">
        <v>19</v>
      </c>
      <c r="N266" s="213" t="s">
        <v>40</v>
      </c>
      <c r="O266" s="83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6" t="s">
        <v>129</v>
      </c>
      <c r="AT266" s="216" t="s">
        <v>125</v>
      </c>
      <c r="AU266" s="216" t="s">
        <v>79</v>
      </c>
      <c r="AY266" s="16" t="s">
        <v>122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6" t="s">
        <v>77</v>
      </c>
      <c r="BK266" s="217">
        <f>ROUND(I266*H266,2)</f>
        <v>0</v>
      </c>
      <c r="BL266" s="16" t="s">
        <v>129</v>
      </c>
      <c r="BM266" s="216" t="s">
        <v>688</v>
      </c>
    </row>
    <row r="267" s="2" customFormat="1">
      <c r="A267" s="37"/>
      <c r="B267" s="38"/>
      <c r="C267" s="39"/>
      <c r="D267" s="218" t="s">
        <v>131</v>
      </c>
      <c r="E267" s="39"/>
      <c r="F267" s="219" t="s">
        <v>689</v>
      </c>
      <c r="G267" s="39"/>
      <c r="H267" s="39"/>
      <c r="I267" s="220"/>
      <c r="J267" s="39"/>
      <c r="K267" s="39"/>
      <c r="L267" s="43"/>
      <c r="M267" s="221"/>
      <c r="N267" s="222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131</v>
      </c>
      <c r="AU267" s="16" t="s">
        <v>79</v>
      </c>
    </row>
    <row r="268" s="2" customFormat="1" ht="16.5" customHeight="1">
      <c r="A268" s="37"/>
      <c r="B268" s="38"/>
      <c r="C268" s="223" t="s">
        <v>722</v>
      </c>
      <c r="D268" s="223" t="s">
        <v>138</v>
      </c>
      <c r="E268" s="224" t="s">
        <v>691</v>
      </c>
      <c r="F268" s="225" t="s">
        <v>692</v>
      </c>
      <c r="G268" s="226" t="s">
        <v>128</v>
      </c>
      <c r="H268" s="227">
        <v>1</v>
      </c>
      <c r="I268" s="228"/>
      <c r="J268" s="229">
        <f>ROUND(I268*H268,2)</f>
        <v>0</v>
      </c>
      <c r="K268" s="230"/>
      <c r="L268" s="231"/>
      <c r="M268" s="232" t="s">
        <v>19</v>
      </c>
      <c r="N268" s="233" t="s">
        <v>40</v>
      </c>
      <c r="O268" s="83"/>
      <c r="P268" s="214">
        <f>O268*H268</f>
        <v>0</v>
      </c>
      <c r="Q268" s="214">
        <v>0.00010000000000000001</v>
      </c>
      <c r="R268" s="214">
        <f>Q268*H268</f>
        <v>0.00010000000000000001</v>
      </c>
      <c r="S268" s="214">
        <v>0</v>
      </c>
      <c r="T268" s="21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6" t="s">
        <v>142</v>
      </c>
      <c r="AT268" s="216" t="s">
        <v>138</v>
      </c>
      <c r="AU268" s="216" t="s">
        <v>79</v>
      </c>
      <c r="AY268" s="16" t="s">
        <v>122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6" t="s">
        <v>77</v>
      </c>
      <c r="BK268" s="217">
        <f>ROUND(I268*H268,2)</f>
        <v>0</v>
      </c>
      <c r="BL268" s="16" t="s">
        <v>129</v>
      </c>
      <c r="BM268" s="216" t="s">
        <v>693</v>
      </c>
    </row>
    <row r="269" s="2" customFormat="1" ht="16.5" customHeight="1">
      <c r="A269" s="37"/>
      <c r="B269" s="38"/>
      <c r="C269" s="204" t="s">
        <v>725</v>
      </c>
      <c r="D269" s="204" t="s">
        <v>125</v>
      </c>
      <c r="E269" s="205" t="s">
        <v>695</v>
      </c>
      <c r="F269" s="206" t="s">
        <v>696</v>
      </c>
      <c r="G269" s="207" t="s">
        <v>128</v>
      </c>
      <c r="H269" s="208">
        <v>1</v>
      </c>
      <c r="I269" s="209"/>
      <c r="J269" s="210">
        <f>ROUND(I269*H269,2)</f>
        <v>0</v>
      </c>
      <c r="K269" s="211"/>
      <c r="L269" s="43"/>
      <c r="M269" s="212" t="s">
        <v>19</v>
      </c>
      <c r="N269" s="213" t="s">
        <v>40</v>
      </c>
      <c r="O269" s="83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6" t="s">
        <v>129</v>
      </c>
      <c r="AT269" s="216" t="s">
        <v>125</v>
      </c>
      <c r="AU269" s="216" t="s">
        <v>79</v>
      </c>
      <c r="AY269" s="16" t="s">
        <v>122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6" t="s">
        <v>77</v>
      </c>
      <c r="BK269" s="217">
        <f>ROUND(I269*H269,2)</f>
        <v>0</v>
      </c>
      <c r="BL269" s="16" t="s">
        <v>129</v>
      </c>
      <c r="BM269" s="216" t="s">
        <v>697</v>
      </c>
    </row>
    <row r="270" s="2" customFormat="1">
      <c r="A270" s="37"/>
      <c r="B270" s="38"/>
      <c r="C270" s="39"/>
      <c r="D270" s="218" t="s">
        <v>131</v>
      </c>
      <c r="E270" s="39"/>
      <c r="F270" s="219" t="s">
        <v>698</v>
      </c>
      <c r="G270" s="39"/>
      <c r="H270" s="39"/>
      <c r="I270" s="220"/>
      <c r="J270" s="39"/>
      <c r="K270" s="39"/>
      <c r="L270" s="43"/>
      <c r="M270" s="221"/>
      <c r="N270" s="222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131</v>
      </c>
      <c r="AU270" s="16" t="s">
        <v>79</v>
      </c>
    </row>
    <row r="271" s="2" customFormat="1" ht="16.5" customHeight="1">
      <c r="A271" s="37"/>
      <c r="B271" s="38"/>
      <c r="C271" s="204" t="s">
        <v>731</v>
      </c>
      <c r="D271" s="204" t="s">
        <v>125</v>
      </c>
      <c r="E271" s="205" t="s">
        <v>700</v>
      </c>
      <c r="F271" s="206" t="s">
        <v>701</v>
      </c>
      <c r="G271" s="207" t="s">
        <v>128</v>
      </c>
      <c r="H271" s="208">
        <v>5</v>
      </c>
      <c r="I271" s="209"/>
      <c r="J271" s="210">
        <f>ROUND(I271*H271,2)</f>
        <v>0</v>
      </c>
      <c r="K271" s="211"/>
      <c r="L271" s="43"/>
      <c r="M271" s="212" t="s">
        <v>19</v>
      </c>
      <c r="N271" s="213" t="s">
        <v>40</v>
      </c>
      <c r="O271" s="83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6" t="s">
        <v>129</v>
      </c>
      <c r="AT271" s="216" t="s">
        <v>125</v>
      </c>
      <c r="AU271" s="216" t="s">
        <v>79</v>
      </c>
      <c r="AY271" s="16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6" t="s">
        <v>77</v>
      </c>
      <c r="BK271" s="217">
        <f>ROUND(I271*H271,2)</f>
        <v>0</v>
      </c>
      <c r="BL271" s="16" t="s">
        <v>129</v>
      </c>
      <c r="BM271" s="216" t="s">
        <v>702</v>
      </c>
    </row>
    <row r="272" s="2" customFormat="1">
      <c r="A272" s="37"/>
      <c r="B272" s="38"/>
      <c r="C272" s="39"/>
      <c r="D272" s="218" t="s">
        <v>131</v>
      </c>
      <c r="E272" s="39"/>
      <c r="F272" s="219" t="s">
        <v>703</v>
      </c>
      <c r="G272" s="39"/>
      <c r="H272" s="39"/>
      <c r="I272" s="220"/>
      <c r="J272" s="39"/>
      <c r="K272" s="39"/>
      <c r="L272" s="43"/>
      <c r="M272" s="221"/>
      <c r="N272" s="222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79</v>
      </c>
    </row>
    <row r="273" s="2" customFormat="1" ht="16.5" customHeight="1">
      <c r="A273" s="37"/>
      <c r="B273" s="38"/>
      <c r="C273" s="204" t="s">
        <v>735</v>
      </c>
      <c r="D273" s="204" t="s">
        <v>125</v>
      </c>
      <c r="E273" s="205" t="s">
        <v>1301</v>
      </c>
      <c r="F273" s="206" t="s">
        <v>1302</v>
      </c>
      <c r="G273" s="207" t="s">
        <v>185</v>
      </c>
      <c r="H273" s="208">
        <v>35</v>
      </c>
      <c r="I273" s="209"/>
      <c r="J273" s="210">
        <f>ROUND(I273*H273,2)</f>
        <v>0</v>
      </c>
      <c r="K273" s="211"/>
      <c r="L273" s="43"/>
      <c r="M273" s="212" t="s">
        <v>19</v>
      </c>
      <c r="N273" s="213" t="s">
        <v>40</v>
      </c>
      <c r="O273" s="83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6" t="s">
        <v>144</v>
      </c>
      <c r="AT273" s="216" t="s">
        <v>125</v>
      </c>
      <c r="AU273" s="216" t="s">
        <v>79</v>
      </c>
      <c r="AY273" s="16" t="s">
        <v>122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6" t="s">
        <v>77</v>
      </c>
      <c r="BK273" s="217">
        <f>ROUND(I273*H273,2)</f>
        <v>0</v>
      </c>
      <c r="BL273" s="16" t="s">
        <v>144</v>
      </c>
      <c r="BM273" s="216" t="s">
        <v>1303</v>
      </c>
    </row>
    <row r="274" s="2" customFormat="1">
      <c r="A274" s="37"/>
      <c r="B274" s="38"/>
      <c r="C274" s="39"/>
      <c r="D274" s="218" t="s">
        <v>131</v>
      </c>
      <c r="E274" s="39"/>
      <c r="F274" s="219" t="s">
        <v>1304</v>
      </c>
      <c r="G274" s="39"/>
      <c r="H274" s="39"/>
      <c r="I274" s="220"/>
      <c r="J274" s="39"/>
      <c r="K274" s="39"/>
      <c r="L274" s="43"/>
      <c r="M274" s="221"/>
      <c r="N274" s="222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131</v>
      </c>
      <c r="AU274" s="16" t="s">
        <v>79</v>
      </c>
    </row>
    <row r="275" s="2" customFormat="1" ht="24.15" customHeight="1">
      <c r="A275" s="37"/>
      <c r="B275" s="38"/>
      <c r="C275" s="223" t="s">
        <v>739</v>
      </c>
      <c r="D275" s="223" t="s">
        <v>138</v>
      </c>
      <c r="E275" s="224" t="s">
        <v>1305</v>
      </c>
      <c r="F275" s="225" t="s">
        <v>1306</v>
      </c>
      <c r="G275" s="226" t="s">
        <v>185</v>
      </c>
      <c r="H275" s="227">
        <v>36.75</v>
      </c>
      <c r="I275" s="228"/>
      <c r="J275" s="229">
        <f>ROUND(I275*H275,2)</f>
        <v>0</v>
      </c>
      <c r="K275" s="230"/>
      <c r="L275" s="231"/>
      <c r="M275" s="232" t="s">
        <v>19</v>
      </c>
      <c r="N275" s="233" t="s">
        <v>40</v>
      </c>
      <c r="O275" s="83"/>
      <c r="P275" s="214">
        <f>O275*H275</f>
        <v>0</v>
      </c>
      <c r="Q275" s="214">
        <v>0.106</v>
      </c>
      <c r="R275" s="214">
        <f>Q275*H275</f>
        <v>3.8954999999999997</v>
      </c>
      <c r="S275" s="214">
        <v>0</v>
      </c>
      <c r="T275" s="21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6" t="s">
        <v>160</v>
      </c>
      <c r="AT275" s="216" t="s">
        <v>138</v>
      </c>
      <c r="AU275" s="216" t="s">
        <v>79</v>
      </c>
      <c r="AY275" s="16" t="s">
        <v>122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6" t="s">
        <v>77</v>
      </c>
      <c r="BK275" s="217">
        <f>ROUND(I275*H275,2)</f>
        <v>0</v>
      </c>
      <c r="BL275" s="16" t="s">
        <v>144</v>
      </c>
      <c r="BM275" s="216" t="s">
        <v>1307</v>
      </c>
    </row>
    <row r="276" s="13" customFormat="1">
      <c r="A276" s="13"/>
      <c r="B276" s="241"/>
      <c r="C276" s="242"/>
      <c r="D276" s="234" t="s">
        <v>338</v>
      </c>
      <c r="E276" s="242"/>
      <c r="F276" s="243" t="s">
        <v>1308</v>
      </c>
      <c r="G276" s="242"/>
      <c r="H276" s="244">
        <v>36.75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338</v>
      </c>
      <c r="AU276" s="250" t="s">
        <v>79</v>
      </c>
      <c r="AV276" s="13" t="s">
        <v>79</v>
      </c>
      <c r="AW276" s="13" t="s">
        <v>4</v>
      </c>
      <c r="AX276" s="13" t="s">
        <v>77</v>
      </c>
      <c r="AY276" s="250" t="s">
        <v>122</v>
      </c>
    </row>
    <row r="277" s="2" customFormat="1" ht="24.15" customHeight="1">
      <c r="A277" s="37"/>
      <c r="B277" s="38"/>
      <c r="C277" s="204" t="s">
        <v>744</v>
      </c>
      <c r="D277" s="204" t="s">
        <v>125</v>
      </c>
      <c r="E277" s="205" t="s">
        <v>349</v>
      </c>
      <c r="F277" s="206" t="s">
        <v>350</v>
      </c>
      <c r="G277" s="207" t="s">
        <v>351</v>
      </c>
      <c r="H277" s="208">
        <v>0.751</v>
      </c>
      <c r="I277" s="209"/>
      <c r="J277" s="210">
        <f>ROUND(I277*H277,2)</f>
        <v>0</v>
      </c>
      <c r="K277" s="211"/>
      <c r="L277" s="43"/>
      <c r="M277" s="212" t="s">
        <v>19</v>
      </c>
      <c r="N277" s="213" t="s">
        <v>40</v>
      </c>
      <c r="O277" s="83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16" t="s">
        <v>144</v>
      </c>
      <c r="AT277" s="216" t="s">
        <v>125</v>
      </c>
      <c r="AU277" s="216" t="s">
        <v>79</v>
      </c>
      <c r="AY277" s="16" t="s">
        <v>122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6" t="s">
        <v>77</v>
      </c>
      <c r="BK277" s="217">
        <f>ROUND(I277*H277,2)</f>
        <v>0</v>
      </c>
      <c r="BL277" s="16" t="s">
        <v>144</v>
      </c>
      <c r="BM277" s="216" t="s">
        <v>1309</v>
      </c>
    </row>
    <row r="278" s="2" customFormat="1">
      <c r="A278" s="37"/>
      <c r="B278" s="38"/>
      <c r="C278" s="39"/>
      <c r="D278" s="218" t="s">
        <v>131</v>
      </c>
      <c r="E278" s="39"/>
      <c r="F278" s="219" t="s">
        <v>353</v>
      </c>
      <c r="G278" s="39"/>
      <c r="H278" s="39"/>
      <c r="I278" s="220"/>
      <c r="J278" s="39"/>
      <c r="K278" s="39"/>
      <c r="L278" s="43"/>
      <c r="M278" s="221"/>
      <c r="N278" s="222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131</v>
      </c>
      <c r="AU278" s="16" t="s">
        <v>79</v>
      </c>
    </row>
    <row r="279" s="12" customFormat="1" ht="22.8" customHeight="1">
      <c r="A279" s="12"/>
      <c r="B279" s="188"/>
      <c r="C279" s="189"/>
      <c r="D279" s="190" t="s">
        <v>68</v>
      </c>
      <c r="E279" s="202" t="s">
        <v>706</v>
      </c>
      <c r="F279" s="202" t="s">
        <v>707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SUM(P280:P304)</f>
        <v>0</v>
      </c>
      <c r="Q279" s="196"/>
      <c r="R279" s="197">
        <f>SUM(R280:R304)</f>
        <v>0.43304900000000002</v>
      </c>
      <c r="S279" s="196"/>
      <c r="T279" s="198">
        <f>SUM(T280:T304)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144</v>
      </c>
      <c r="AT279" s="200" t="s">
        <v>68</v>
      </c>
      <c r="AU279" s="200" t="s">
        <v>77</v>
      </c>
      <c r="AY279" s="199" t="s">
        <v>122</v>
      </c>
      <c r="BK279" s="201">
        <f>SUM(BK280:BK304)</f>
        <v>0</v>
      </c>
    </row>
    <row r="280" s="2" customFormat="1" ht="24.15" customHeight="1">
      <c r="A280" s="37"/>
      <c r="B280" s="38"/>
      <c r="C280" s="204" t="s">
        <v>749</v>
      </c>
      <c r="D280" s="204" t="s">
        <v>125</v>
      </c>
      <c r="E280" s="205" t="s">
        <v>709</v>
      </c>
      <c r="F280" s="206" t="s">
        <v>710</v>
      </c>
      <c r="G280" s="207" t="s">
        <v>185</v>
      </c>
      <c r="H280" s="208">
        <v>900</v>
      </c>
      <c r="I280" s="209"/>
      <c r="J280" s="210">
        <f>ROUND(I280*H280,2)</f>
        <v>0</v>
      </c>
      <c r="K280" s="211"/>
      <c r="L280" s="43"/>
      <c r="M280" s="212" t="s">
        <v>19</v>
      </c>
      <c r="N280" s="213" t="s">
        <v>40</v>
      </c>
      <c r="O280" s="83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6" t="s">
        <v>129</v>
      </c>
      <c r="AT280" s="216" t="s">
        <v>125</v>
      </c>
      <c r="AU280" s="216" t="s">
        <v>79</v>
      </c>
      <c r="AY280" s="16" t="s">
        <v>122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6" t="s">
        <v>77</v>
      </c>
      <c r="BK280" s="217">
        <f>ROUND(I280*H280,2)</f>
        <v>0</v>
      </c>
      <c r="BL280" s="16" t="s">
        <v>129</v>
      </c>
      <c r="BM280" s="216" t="s">
        <v>711</v>
      </c>
    </row>
    <row r="281" s="2" customFormat="1">
      <c r="A281" s="37"/>
      <c r="B281" s="38"/>
      <c r="C281" s="39"/>
      <c r="D281" s="218" t="s">
        <v>131</v>
      </c>
      <c r="E281" s="39"/>
      <c r="F281" s="219" t="s">
        <v>712</v>
      </c>
      <c r="G281" s="39"/>
      <c r="H281" s="39"/>
      <c r="I281" s="220"/>
      <c r="J281" s="39"/>
      <c r="K281" s="39"/>
      <c r="L281" s="43"/>
      <c r="M281" s="221"/>
      <c r="N281" s="222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131</v>
      </c>
      <c r="AU281" s="16" t="s">
        <v>79</v>
      </c>
    </row>
    <row r="282" s="2" customFormat="1" ht="16.5" customHeight="1">
      <c r="A282" s="37"/>
      <c r="B282" s="38"/>
      <c r="C282" s="223" t="s">
        <v>754</v>
      </c>
      <c r="D282" s="223" t="s">
        <v>138</v>
      </c>
      <c r="E282" s="224" t="s">
        <v>714</v>
      </c>
      <c r="F282" s="225" t="s">
        <v>715</v>
      </c>
      <c r="G282" s="226" t="s">
        <v>185</v>
      </c>
      <c r="H282" s="227">
        <v>900</v>
      </c>
      <c r="I282" s="228"/>
      <c r="J282" s="229">
        <f>ROUND(I282*H282,2)</f>
        <v>0</v>
      </c>
      <c r="K282" s="230"/>
      <c r="L282" s="231"/>
      <c r="M282" s="232" t="s">
        <v>19</v>
      </c>
      <c r="N282" s="233" t="s">
        <v>40</v>
      </c>
      <c r="O282" s="83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6" t="s">
        <v>142</v>
      </c>
      <c r="AT282" s="216" t="s">
        <v>138</v>
      </c>
      <c r="AU282" s="216" t="s">
        <v>79</v>
      </c>
      <c r="AY282" s="16" t="s">
        <v>122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6" t="s">
        <v>77</v>
      </c>
      <c r="BK282" s="217">
        <f>ROUND(I282*H282,2)</f>
        <v>0</v>
      </c>
      <c r="BL282" s="16" t="s">
        <v>129</v>
      </c>
      <c r="BM282" s="216" t="s">
        <v>716</v>
      </c>
    </row>
    <row r="283" s="2" customFormat="1" ht="24.15" customHeight="1">
      <c r="A283" s="37"/>
      <c r="B283" s="38"/>
      <c r="C283" s="204" t="s">
        <v>758</v>
      </c>
      <c r="D283" s="204" t="s">
        <v>125</v>
      </c>
      <c r="E283" s="205" t="s">
        <v>718</v>
      </c>
      <c r="F283" s="206" t="s">
        <v>719</v>
      </c>
      <c r="G283" s="207" t="s">
        <v>185</v>
      </c>
      <c r="H283" s="208">
        <v>900</v>
      </c>
      <c r="I283" s="209"/>
      <c r="J283" s="210">
        <f>ROUND(I283*H283,2)</f>
        <v>0</v>
      </c>
      <c r="K283" s="211"/>
      <c r="L283" s="43"/>
      <c r="M283" s="212" t="s">
        <v>19</v>
      </c>
      <c r="N283" s="213" t="s">
        <v>40</v>
      </c>
      <c r="O283" s="83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6" t="s">
        <v>129</v>
      </c>
      <c r="AT283" s="216" t="s">
        <v>125</v>
      </c>
      <c r="AU283" s="216" t="s">
        <v>79</v>
      </c>
      <c r="AY283" s="16" t="s">
        <v>122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6" t="s">
        <v>77</v>
      </c>
      <c r="BK283" s="217">
        <f>ROUND(I283*H283,2)</f>
        <v>0</v>
      </c>
      <c r="BL283" s="16" t="s">
        <v>129</v>
      </c>
      <c r="BM283" s="216" t="s">
        <v>720</v>
      </c>
    </row>
    <row r="284" s="2" customFormat="1">
      <c r="A284" s="37"/>
      <c r="B284" s="38"/>
      <c r="C284" s="39"/>
      <c r="D284" s="218" t="s">
        <v>131</v>
      </c>
      <c r="E284" s="39"/>
      <c r="F284" s="219" t="s">
        <v>721</v>
      </c>
      <c r="G284" s="39"/>
      <c r="H284" s="39"/>
      <c r="I284" s="220"/>
      <c r="J284" s="39"/>
      <c r="K284" s="39"/>
      <c r="L284" s="43"/>
      <c r="M284" s="221"/>
      <c r="N284" s="222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131</v>
      </c>
      <c r="AU284" s="16" t="s">
        <v>79</v>
      </c>
    </row>
    <row r="285" s="2" customFormat="1" ht="16.5" customHeight="1">
      <c r="A285" s="37"/>
      <c r="B285" s="38"/>
      <c r="C285" s="223" t="s">
        <v>763</v>
      </c>
      <c r="D285" s="223" t="s">
        <v>138</v>
      </c>
      <c r="E285" s="224" t="s">
        <v>510</v>
      </c>
      <c r="F285" s="225" t="s">
        <v>511</v>
      </c>
      <c r="G285" s="226" t="s">
        <v>185</v>
      </c>
      <c r="H285" s="227">
        <v>1035</v>
      </c>
      <c r="I285" s="228"/>
      <c r="J285" s="229">
        <f>ROUND(I285*H285,2)</f>
        <v>0</v>
      </c>
      <c r="K285" s="230"/>
      <c r="L285" s="231"/>
      <c r="M285" s="232" t="s">
        <v>19</v>
      </c>
      <c r="N285" s="233" t="s">
        <v>40</v>
      </c>
      <c r="O285" s="83"/>
      <c r="P285" s="214">
        <f>O285*H285</f>
        <v>0</v>
      </c>
      <c r="Q285" s="214">
        <v>0.00017000000000000001</v>
      </c>
      <c r="R285" s="214">
        <f>Q285*H285</f>
        <v>0.17595000000000002</v>
      </c>
      <c r="S285" s="214">
        <v>0</v>
      </c>
      <c r="T285" s="21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6" t="s">
        <v>142</v>
      </c>
      <c r="AT285" s="216" t="s">
        <v>138</v>
      </c>
      <c r="AU285" s="216" t="s">
        <v>79</v>
      </c>
      <c r="AY285" s="16" t="s">
        <v>122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6" t="s">
        <v>77</v>
      </c>
      <c r="BK285" s="217">
        <f>ROUND(I285*H285,2)</f>
        <v>0</v>
      </c>
      <c r="BL285" s="16" t="s">
        <v>129</v>
      </c>
      <c r="BM285" s="216" t="s">
        <v>723</v>
      </c>
    </row>
    <row r="286" s="2" customFormat="1">
      <c r="A286" s="37"/>
      <c r="B286" s="38"/>
      <c r="C286" s="39"/>
      <c r="D286" s="234" t="s">
        <v>192</v>
      </c>
      <c r="E286" s="39"/>
      <c r="F286" s="235" t="s">
        <v>513</v>
      </c>
      <c r="G286" s="39"/>
      <c r="H286" s="39"/>
      <c r="I286" s="220"/>
      <c r="J286" s="39"/>
      <c r="K286" s="39"/>
      <c r="L286" s="43"/>
      <c r="M286" s="221"/>
      <c r="N286" s="222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192</v>
      </c>
      <c r="AU286" s="16" t="s">
        <v>79</v>
      </c>
    </row>
    <row r="287" s="13" customFormat="1">
      <c r="A287" s="13"/>
      <c r="B287" s="241"/>
      <c r="C287" s="242"/>
      <c r="D287" s="234" t="s">
        <v>338</v>
      </c>
      <c r="E287" s="242"/>
      <c r="F287" s="243" t="s">
        <v>1310</v>
      </c>
      <c r="G287" s="242"/>
      <c r="H287" s="244">
        <v>1035</v>
      </c>
      <c r="I287" s="245"/>
      <c r="J287" s="242"/>
      <c r="K287" s="242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338</v>
      </c>
      <c r="AU287" s="250" t="s">
        <v>79</v>
      </c>
      <c r="AV287" s="13" t="s">
        <v>79</v>
      </c>
      <c r="AW287" s="13" t="s">
        <v>4</v>
      </c>
      <c r="AX287" s="13" t="s">
        <v>77</v>
      </c>
      <c r="AY287" s="250" t="s">
        <v>122</v>
      </c>
    </row>
    <row r="288" s="2" customFormat="1" ht="16.5" customHeight="1">
      <c r="A288" s="37"/>
      <c r="B288" s="38"/>
      <c r="C288" s="204" t="s">
        <v>768</v>
      </c>
      <c r="D288" s="204" t="s">
        <v>125</v>
      </c>
      <c r="E288" s="205" t="s">
        <v>726</v>
      </c>
      <c r="F288" s="206" t="s">
        <v>727</v>
      </c>
      <c r="G288" s="207" t="s">
        <v>185</v>
      </c>
      <c r="H288" s="208">
        <v>420</v>
      </c>
      <c r="I288" s="209"/>
      <c r="J288" s="210">
        <f>ROUND(I288*H288,2)</f>
        <v>0</v>
      </c>
      <c r="K288" s="211"/>
      <c r="L288" s="43"/>
      <c r="M288" s="212" t="s">
        <v>19</v>
      </c>
      <c r="N288" s="213" t="s">
        <v>40</v>
      </c>
      <c r="O288" s="83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6" t="s">
        <v>129</v>
      </c>
      <c r="AT288" s="216" t="s">
        <v>125</v>
      </c>
      <c r="AU288" s="216" t="s">
        <v>79</v>
      </c>
      <c r="AY288" s="16" t="s">
        <v>122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6" t="s">
        <v>77</v>
      </c>
      <c r="BK288" s="217">
        <f>ROUND(I288*H288,2)</f>
        <v>0</v>
      </c>
      <c r="BL288" s="16" t="s">
        <v>129</v>
      </c>
      <c r="BM288" s="216" t="s">
        <v>728</v>
      </c>
    </row>
    <row r="289" s="2" customFormat="1">
      <c r="A289" s="37"/>
      <c r="B289" s="38"/>
      <c r="C289" s="39"/>
      <c r="D289" s="218" t="s">
        <v>131</v>
      </c>
      <c r="E289" s="39"/>
      <c r="F289" s="219" t="s">
        <v>729</v>
      </c>
      <c r="G289" s="39"/>
      <c r="H289" s="39"/>
      <c r="I289" s="220"/>
      <c r="J289" s="39"/>
      <c r="K289" s="39"/>
      <c r="L289" s="43"/>
      <c r="M289" s="221"/>
      <c r="N289" s="222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131</v>
      </c>
      <c r="AU289" s="16" t="s">
        <v>79</v>
      </c>
    </row>
    <row r="290" s="13" customFormat="1">
      <c r="A290" s="13"/>
      <c r="B290" s="241"/>
      <c r="C290" s="242"/>
      <c r="D290" s="234" t="s">
        <v>338</v>
      </c>
      <c r="E290" s="242"/>
      <c r="F290" s="243" t="s">
        <v>1311</v>
      </c>
      <c r="G290" s="242"/>
      <c r="H290" s="244">
        <v>420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338</v>
      </c>
      <c r="AU290" s="250" t="s">
        <v>79</v>
      </c>
      <c r="AV290" s="13" t="s">
        <v>79</v>
      </c>
      <c r="AW290" s="13" t="s">
        <v>4</v>
      </c>
      <c r="AX290" s="13" t="s">
        <v>77</v>
      </c>
      <c r="AY290" s="250" t="s">
        <v>122</v>
      </c>
    </row>
    <row r="291" s="2" customFormat="1" ht="16.5" customHeight="1">
      <c r="A291" s="37"/>
      <c r="B291" s="38"/>
      <c r="C291" s="223" t="s">
        <v>773</v>
      </c>
      <c r="D291" s="223" t="s">
        <v>138</v>
      </c>
      <c r="E291" s="224" t="s">
        <v>732</v>
      </c>
      <c r="F291" s="225" t="s">
        <v>733</v>
      </c>
      <c r="G291" s="226" t="s">
        <v>629</v>
      </c>
      <c r="H291" s="227">
        <v>59.999000000000002</v>
      </c>
      <c r="I291" s="228"/>
      <c r="J291" s="229">
        <f>ROUND(I291*H291,2)</f>
        <v>0</v>
      </c>
      <c r="K291" s="230"/>
      <c r="L291" s="231"/>
      <c r="M291" s="232" t="s">
        <v>19</v>
      </c>
      <c r="N291" s="233" t="s">
        <v>40</v>
      </c>
      <c r="O291" s="83"/>
      <c r="P291" s="214">
        <f>O291*H291</f>
        <v>0</v>
      </c>
      <c r="Q291" s="214">
        <v>0.001</v>
      </c>
      <c r="R291" s="214">
        <f>Q291*H291</f>
        <v>0.059999000000000004</v>
      </c>
      <c r="S291" s="214">
        <v>0</v>
      </c>
      <c r="T291" s="21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6" t="s">
        <v>142</v>
      </c>
      <c r="AT291" s="216" t="s">
        <v>138</v>
      </c>
      <c r="AU291" s="216" t="s">
        <v>79</v>
      </c>
      <c r="AY291" s="16" t="s">
        <v>122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6" t="s">
        <v>77</v>
      </c>
      <c r="BK291" s="217">
        <f>ROUND(I291*H291,2)</f>
        <v>0</v>
      </c>
      <c r="BL291" s="16" t="s">
        <v>129</v>
      </c>
      <c r="BM291" s="216" t="s">
        <v>734</v>
      </c>
    </row>
    <row r="292" s="2" customFormat="1" ht="16.5" customHeight="1">
      <c r="A292" s="37"/>
      <c r="B292" s="38"/>
      <c r="C292" s="223" t="s">
        <v>778</v>
      </c>
      <c r="D292" s="223" t="s">
        <v>138</v>
      </c>
      <c r="E292" s="224" t="s">
        <v>736</v>
      </c>
      <c r="F292" s="225" t="s">
        <v>737</v>
      </c>
      <c r="G292" s="226" t="s">
        <v>128</v>
      </c>
      <c r="H292" s="227">
        <v>60</v>
      </c>
      <c r="I292" s="228"/>
      <c r="J292" s="229">
        <f>ROUND(I292*H292,2)</f>
        <v>0</v>
      </c>
      <c r="K292" s="230"/>
      <c r="L292" s="231"/>
      <c r="M292" s="232" t="s">
        <v>19</v>
      </c>
      <c r="N292" s="233" t="s">
        <v>40</v>
      </c>
      <c r="O292" s="83"/>
      <c r="P292" s="214">
        <f>O292*H292</f>
        <v>0</v>
      </c>
      <c r="Q292" s="214">
        <v>0.00021000000000000001</v>
      </c>
      <c r="R292" s="214">
        <f>Q292*H292</f>
        <v>0.0126</v>
      </c>
      <c r="S292" s="214">
        <v>0</v>
      </c>
      <c r="T292" s="21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16" t="s">
        <v>142</v>
      </c>
      <c r="AT292" s="216" t="s">
        <v>138</v>
      </c>
      <c r="AU292" s="216" t="s">
        <v>79</v>
      </c>
      <c r="AY292" s="16" t="s">
        <v>122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6" t="s">
        <v>77</v>
      </c>
      <c r="BK292" s="217">
        <f>ROUND(I292*H292,2)</f>
        <v>0</v>
      </c>
      <c r="BL292" s="16" t="s">
        <v>129</v>
      </c>
      <c r="BM292" s="216" t="s">
        <v>738</v>
      </c>
    </row>
    <row r="293" s="2" customFormat="1" ht="16.5" customHeight="1">
      <c r="A293" s="37"/>
      <c r="B293" s="38"/>
      <c r="C293" s="204" t="s">
        <v>783</v>
      </c>
      <c r="D293" s="204" t="s">
        <v>125</v>
      </c>
      <c r="E293" s="205" t="s">
        <v>740</v>
      </c>
      <c r="F293" s="206" t="s">
        <v>741</v>
      </c>
      <c r="G293" s="207" t="s">
        <v>128</v>
      </c>
      <c r="H293" s="208">
        <v>150</v>
      </c>
      <c r="I293" s="209"/>
      <c r="J293" s="210">
        <f>ROUND(I293*H293,2)</f>
        <v>0</v>
      </c>
      <c r="K293" s="211"/>
      <c r="L293" s="43"/>
      <c r="M293" s="212" t="s">
        <v>19</v>
      </c>
      <c r="N293" s="213" t="s">
        <v>40</v>
      </c>
      <c r="O293" s="83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6" t="s">
        <v>129</v>
      </c>
      <c r="AT293" s="216" t="s">
        <v>125</v>
      </c>
      <c r="AU293" s="216" t="s">
        <v>79</v>
      </c>
      <c r="AY293" s="16" t="s">
        <v>122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6" t="s">
        <v>77</v>
      </c>
      <c r="BK293" s="217">
        <f>ROUND(I293*H293,2)</f>
        <v>0</v>
      </c>
      <c r="BL293" s="16" t="s">
        <v>129</v>
      </c>
      <c r="BM293" s="216" t="s">
        <v>742</v>
      </c>
    </row>
    <row r="294" s="2" customFormat="1">
      <c r="A294" s="37"/>
      <c r="B294" s="38"/>
      <c r="C294" s="39"/>
      <c r="D294" s="218" t="s">
        <v>131</v>
      </c>
      <c r="E294" s="39"/>
      <c r="F294" s="219" t="s">
        <v>743</v>
      </c>
      <c r="G294" s="39"/>
      <c r="H294" s="39"/>
      <c r="I294" s="220"/>
      <c r="J294" s="39"/>
      <c r="K294" s="39"/>
      <c r="L294" s="43"/>
      <c r="M294" s="221"/>
      <c r="N294" s="222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131</v>
      </c>
      <c r="AU294" s="16" t="s">
        <v>79</v>
      </c>
    </row>
    <row r="295" s="2" customFormat="1" ht="16.5" customHeight="1">
      <c r="A295" s="37"/>
      <c r="B295" s="38"/>
      <c r="C295" s="223" t="s">
        <v>787</v>
      </c>
      <c r="D295" s="223" t="s">
        <v>138</v>
      </c>
      <c r="E295" s="224" t="s">
        <v>745</v>
      </c>
      <c r="F295" s="225" t="s">
        <v>746</v>
      </c>
      <c r="G295" s="226" t="s">
        <v>128</v>
      </c>
      <c r="H295" s="227">
        <v>150</v>
      </c>
      <c r="I295" s="228"/>
      <c r="J295" s="229">
        <f>ROUND(I295*H295,2)</f>
        <v>0</v>
      </c>
      <c r="K295" s="230"/>
      <c r="L295" s="231"/>
      <c r="M295" s="232" t="s">
        <v>19</v>
      </c>
      <c r="N295" s="233" t="s">
        <v>40</v>
      </c>
      <c r="O295" s="83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6" t="s">
        <v>142</v>
      </c>
      <c r="AT295" s="216" t="s">
        <v>138</v>
      </c>
      <c r="AU295" s="216" t="s">
        <v>79</v>
      </c>
      <c r="AY295" s="16" t="s">
        <v>122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6" t="s">
        <v>77</v>
      </c>
      <c r="BK295" s="217">
        <f>ROUND(I295*H295,2)</f>
        <v>0</v>
      </c>
      <c r="BL295" s="16" t="s">
        <v>129</v>
      </c>
      <c r="BM295" s="216" t="s">
        <v>747</v>
      </c>
    </row>
    <row r="296" s="2" customFormat="1">
      <c r="A296" s="37"/>
      <c r="B296" s="38"/>
      <c r="C296" s="39"/>
      <c r="D296" s="234" t="s">
        <v>192</v>
      </c>
      <c r="E296" s="39"/>
      <c r="F296" s="235" t="s">
        <v>748</v>
      </c>
      <c r="G296" s="39"/>
      <c r="H296" s="39"/>
      <c r="I296" s="220"/>
      <c r="J296" s="39"/>
      <c r="K296" s="39"/>
      <c r="L296" s="43"/>
      <c r="M296" s="221"/>
      <c r="N296" s="222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192</v>
      </c>
      <c r="AU296" s="16" t="s">
        <v>79</v>
      </c>
    </row>
    <row r="297" s="2" customFormat="1" ht="16.5" customHeight="1">
      <c r="A297" s="37"/>
      <c r="B297" s="38"/>
      <c r="C297" s="204" t="s">
        <v>792</v>
      </c>
      <c r="D297" s="204" t="s">
        <v>125</v>
      </c>
      <c r="E297" s="205" t="s">
        <v>750</v>
      </c>
      <c r="F297" s="206" t="s">
        <v>751</v>
      </c>
      <c r="G297" s="207" t="s">
        <v>128</v>
      </c>
      <c r="H297" s="208">
        <v>35</v>
      </c>
      <c r="I297" s="209"/>
      <c r="J297" s="210">
        <f>ROUND(I297*H297,2)</f>
        <v>0</v>
      </c>
      <c r="K297" s="211"/>
      <c r="L297" s="43"/>
      <c r="M297" s="212" t="s">
        <v>19</v>
      </c>
      <c r="N297" s="213" t="s">
        <v>40</v>
      </c>
      <c r="O297" s="83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16" t="s">
        <v>129</v>
      </c>
      <c r="AT297" s="216" t="s">
        <v>125</v>
      </c>
      <c r="AU297" s="216" t="s">
        <v>79</v>
      </c>
      <c r="AY297" s="16" t="s">
        <v>122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6" t="s">
        <v>77</v>
      </c>
      <c r="BK297" s="217">
        <f>ROUND(I297*H297,2)</f>
        <v>0</v>
      </c>
      <c r="BL297" s="16" t="s">
        <v>129</v>
      </c>
      <c r="BM297" s="216" t="s">
        <v>752</v>
      </c>
    </row>
    <row r="298" s="2" customFormat="1">
      <c r="A298" s="37"/>
      <c r="B298" s="38"/>
      <c r="C298" s="39"/>
      <c r="D298" s="218" t="s">
        <v>131</v>
      </c>
      <c r="E298" s="39"/>
      <c r="F298" s="219" t="s">
        <v>753</v>
      </c>
      <c r="G298" s="39"/>
      <c r="H298" s="39"/>
      <c r="I298" s="220"/>
      <c r="J298" s="39"/>
      <c r="K298" s="39"/>
      <c r="L298" s="43"/>
      <c r="M298" s="221"/>
      <c r="N298" s="222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131</v>
      </c>
      <c r="AU298" s="16" t="s">
        <v>79</v>
      </c>
    </row>
    <row r="299" s="2" customFormat="1" ht="16.5" customHeight="1">
      <c r="A299" s="37"/>
      <c r="B299" s="38"/>
      <c r="C299" s="204" t="s">
        <v>796</v>
      </c>
      <c r="D299" s="204" t="s">
        <v>125</v>
      </c>
      <c r="E299" s="205" t="s">
        <v>1312</v>
      </c>
      <c r="F299" s="206" t="s">
        <v>1313</v>
      </c>
      <c r="G299" s="207" t="s">
        <v>128</v>
      </c>
      <c r="H299" s="208">
        <v>9</v>
      </c>
      <c r="I299" s="209"/>
      <c r="J299" s="210">
        <f>ROUND(I299*H299,2)</f>
        <v>0</v>
      </c>
      <c r="K299" s="211"/>
      <c r="L299" s="43"/>
      <c r="M299" s="212" t="s">
        <v>19</v>
      </c>
      <c r="N299" s="213" t="s">
        <v>40</v>
      </c>
      <c r="O299" s="83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16" t="s">
        <v>129</v>
      </c>
      <c r="AT299" s="216" t="s">
        <v>125</v>
      </c>
      <c r="AU299" s="216" t="s">
        <v>79</v>
      </c>
      <c r="AY299" s="16" t="s">
        <v>122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6" t="s">
        <v>77</v>
      </c>
      <c r="BK299" s="217">
        <f>ROUND(I299*H299,2)</f>
        <v>0</v>
      </c>
      <c r="BL299" s="16" t="s">
        <v>129</v>
      </c>
      <c r="BM299" s="216" t="s">
        <v>1314</v>
      </c>
    </row>
    <row r="300" s="2" customFormat="1">
      <c r="A300" s="37"/>
      <c r="B300" s="38"/>
      <c r="C300" s="39"/>
      <c r="D300" s="218" t="s">
        <v>131</v>
      </c>
      <c r="E300" s="39"/>
      <c r="F300" s="219" t="s">
        <v>1315</v>
      </c>
      <c r="G300" s="39"/>
      <c r="H300" s="39"/>
      <c r="I300" s="220"/>
      <c r="J300" s="39"/>
      <c r="K300" s="39"/>
      <c r="L300" s="43"/>
      <c r="M300" s="221"/>
      <c r="N300" s="222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131</v>
      </c>
      <c r="AU300" s="16" t="s">
        <v>79</v>
      </c>
    </row>
    <row r="301" s="2" customFormat="1" ht="16.5" customHeight="1">
      <c r="A301" s="37"/>
      <c r="B301" s="38"/>
      <c r="C301" s="223" t="s">
        <v>801</v>
      </c>
      <c r="D301" s="223" t="s">
        <v>138</v>
      </c>
      <c r="E301" s="224" t="s">
        <v>1316</v>
      </c>
      <c r="F301" s="225" t="s">
        <v>1317</v>
      </c>
      <c r="G301" s="226" t="s">
        <v>128</v>
      </c>
      <c r="H301" s="227">
        <v>9</v>
      </c>
      <c r="I301" s="228"/>
      <c r="J301" s="229">
        <f>ROUND(I301*H301,2)</f>
        <v>0</v>
      </c>
      <c r="K301" s="230"/>
      <c r="L301" s="231"/>
      <c r="M301" s="232" t="s">
        <v>19</v>
      </c>
      <c r="N301" s="233" t="s">
        <v>40</v>
      </c>
      <c r="O301" s="83"/>
      <c r="P301" s="214">
        <f>O301*H301</f>
        <v>0</v>
      </c>
      <c r="Q301" s="214">
        <v>0.00050000000000000001</v>
      </c>
      <c r="R301" s="214">
        <f>Q301*H301</f>
        <v>0.0045000000000000005</v>
      </c>
      <c r="S301" s="214">
        <v>0</v>
      </c>
      <c r="T301" s="21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16" t="s">
        <v>142</v>
      </c>
      <c r="AT301" s="216" t="s">
        <v>138</v>
      </c>
      <c r="AU301" s="216" t="s">
        <v>79</v>
      </c>
      <c r="AY301" s="16" t="s">
        <v>122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6" t="s">
        <v>77</v>
      </c>
      <c r="BK301" s="217">
        <f>ROUND(I301*H301,2)</f>
        <v>0</v>
      </c>
      <c r="BL301" s="16" t="s">
        <v>129</v>
      </c>
      <c r="BM301" s="216" t="s">
        <v>1318</v>
      </c>
    </row>
    <row r="302" s="2" customFormat="1" ht="16.5" customHeight="1">
      <c r="A302" s="37"/>
      <c r="B302" s="38"/>
      <c r="C302" s="223" t="s">
        <v>806</v>
      </c>
      <c r="D302" s="223" t="s">
        <v>138</v>
      </c>
      <c r="E302" s="224" t="s">
        <v>1319</v>
      </c>
      <c r="F302" s="225" t="s">
        <v>1320</v>
      </c>
      <c r="G302" s="226" t="s">
        <v>128</v>
      </c>
      <c r="H302" s="227">
        <v>9</v>
      </c>
      <c r="I302" s="228"/>
      <c r="J302" s="229">
        <f>ROUND(I302*H302,2)</f>
        <v>0</v>
      </c>
      <c r="K302" s="230"/>
      <c r="L302" s="231"/>
      <c r="M302" s="232" t="s">
        <v>19</v>
      </c>
      <c r="N302" s="233" t="s">
        <v>40</v>
      </c>
      <c r="O302" s="83"/>
      <c r="P302" s="214">
        <f>O302*H302</f>
        <v>0</v>
      </c>
      <c r="Q302" s="214">
        <v>0.02</v>
      </c>
      <c r="R302" s="214">
        <f>Q302*H302</f>
        <v>0.17999999999999999</v>
      </c>
      <c r="S302" s="214">
        <v>0</v>
      </c>
      <c r="T302" s="21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6" t="s">
        <v>142</v>
      </c>
      <c r="AT302" s="216" t="s">
        <v>138</v>
      </c>
      <c r="AU302" s="216" t="s">
        <v>79</v>
      </c>
      <c r="AY302" s="16" t="s">
        <v>122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6" t="s">
        <v>77</v>
      </c>
      <c r="BK302" s="217">
        <f>ROUND(I302*H302,2)</f>
        <v>0</v>
      </c>
      <c r="BL302" s="16" t="s">
        <v>129</v>
      </c>
      <c r="BM302" s="216" t="s">
        <v>1321</v>
      </c>
    </row>
    <row r="303" s="2" customFormat="1" ht="24.15" customHeight="1">
      <c r="A303" s="37"/>
      <c r="B303" s="38"/>
      <c r="C303" s="204" t="s">
        <v>811</v>
      </c>
      <c r="D303" s="204" t="s">
        <v>125</v>
      </c>
      <c r="E303" s="205" t="s">
        <v>349</v>
      </c>
      <c r="F303" s="206" t="s">
        <v>350</v>
      </c>
      <c r="G303" s="207" t="s">
        <v>351</v>
      </c>
      <c r="H303" s="208">
        <v>0.433</v>
      </c>
      <c r="I303" s="209"/>
      <c r="J303" s="210">
        <f>ROUND(I303*H303,2)</f>
        <v>0</v>
      </c>
      <c r="K303" s="211"/>
      <c r="L303" s="43"/>
      <c r="M303" s="212" t="s">
        <v>19</v>
      </c>
      <c r="N303" s="213" t="s">
        <v>40</v>
      </c>
      <c r="O303" s="83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16" t="s">
        <v>129</v>
      </c>
      <c r="AT303" s="216" t="s">
        <v>125</v>
      </c>
      <c r="AU303" s="216" t="s">
        <v>79</v>
      </c>
      <c r="AY303" s="16" t="s">
        <v>122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6" t="s">
        <v>77</v>
      </c>
      <c r="BK303" s="217">
        <f>ROUND(I303*H303,2)</f>
        <v>0</v>
      </c>
      <c r="BL303" s="16" t="s">
        <v>129</v>
      </c>
      <c r="BM303" s="216" t="s">
        <v>1322</v>
      </c>
    </row>
    <row r="304" s="2" customFormat="1">
      <c r="A304" s="37"/>
      <c r="B304" s="38"/>
      <c r="C304" s="39"/>
      <c r="D304" s="218" t="s">
        <v>131</v>
      </c>
      <c r="E304" s="39"/>
      <c r="F304" s="219" t="s">
        <v>353</v>
      </c>
      <c r="G304" s="39"/>
      <c r="H304" s="39"/>
      <c r="I304" s="220"/>
      <c r="J304" s="39"/>
      <c r="K304" s="39"/>
      <c r="L304" s="43"/>
      <c r="M304" s="221"/>
      <c r="N304" s="222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131</v>
      </c>
      <c r="AU304" s="16" t="s">
        <v>79</v>
      </c>
    </row>
    <row r="305" s="12" customFormat="1" ht="22.8" customHeight="1">
      <c r="A305" s="12"/>
      <c r="B305" s="188"/>
      <c r="C305" s="189"/>
      <c r="D305" s="190" t="s">
        <v>68</v>
      </c>
      <c r="E305" s="202" t="s">
        <v>756</v>
      </c>
      <c r="F305" s="202" t="s">
        <v>757</v>
      </c>
      <c r="G305" s="189"/>
      <c r="H305" s="189"/>
      <c r="I305" s="192"/>
      <c r="J305" s="203">
        <f>BK305</f>
        <v>0</v>
      </c>
      <c r="K305" s="189"/>
      <c r="L305" s="194"/>
      <c r="M305" s="195"/>
      <c r="N305" s="196"/>
      <c r="O305" s="196"/>
      <c r="P305" s="197">
        <f>SUM(P306:P329)</f>
        <v>0</v>
      </c>
      <c r="Q305" s="196"/>
      <c r="R305" s="197">
        <f>SUM(R306:R329)</f>
        <v>0.059074999999999996</v>
      </c>
      <c r="S305" s="196"/>
      <c r="T305" s="198">
        <f>SUM(T306:T329)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9" t="s">
        <v>79</v>
      </c>
      <c r="AT305" s="200" t="s">
        <v>68</v>
      </c>
      <c r="AU305" s="200" t="s">
        <v>77</v>
      </c>
      <c r="AY305" s="199" t="s">
        <v>122</v>
      </c>
      <c r="BK305" s="201">
        <f>SUM(BK306:BK329)</f>
        <v>0</v>
      </c>
    </row>
    <row r="306" s="2" customFormat="1" ht="24.15" customHeight="1">
      <c r="A306" s="37"/>
      <c r="B306" s="38"/>
      <c r="C306" s="204" t="s">
        <v>815</v>
      </c>
      <c r="D306" s="204" t="s">
        <v>125</v>
      </c>
      <c r="E306" s="205" t="s">
        <v>759</v>
      </c>
      <c r="F306" s="206" t="s">
        <v>760</v>
      </c>
      <c r="G306" s="207" t="s">
        <v>185</v>
      </c>
      <c r="H306" s="208">
        <v>100</v>
      </c>
      <c r="I306" s="209"/>
      <c r="J306" s="210">
        <f>ROUND(I306*H306,2)</f>
        <v>0</v>
      </c>
      <c r="K306" s="211"/>
      <c r="L306" s="43"/>
      <c r="M306" s="212" t="s">
        <v>19</v>
      </c>
      <c r="N306" s="213" t="s">
        <v>40</v>
      </c>
      <c r="O306" s="83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16" t="s">
        <v>129</v>
      </c>
      <c r="AT306" s="216" t="s">
        <v>125</v>
      </c>
      <c r="AU306" s="216" t="s">
        <v>79</v>
      </c>
      <c r="AY306" s="16" t="s">
        <v>122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6" t="s">
        <v>77</v>
      </c>
      <c r="BK306" s="217">
        <f>ROUND(I306*H306,2)</f>
        <v>0</v>
      </c>
      <c r="BL306" s="16" t="s">
        <v>129</v>
      </c>
      <c r="BM306" s="216" t="s">
        <v>761</v>
      </c>
    </row>
    <row r="307" s="2" customFormat="1">
      <c r="A307" s="37"/>
      <c r="B307" s="38"/>
      <c r="C307" s="39"/>
      <c r="D307" s="218" t="s">
        <v>131</v>
      </c>
      <c r="E307" s="39"/>
      <c r="F307" s="219" t="s">
        <v>762</v>
      </c>
      <c r="G307" s="39"/>
      <c r="H307" s="39"/>
      <c r="I307" s="220"/>
      <c r="J307" s="39"/>
      <c r="K307" s="39"/>
      <c r="L307" s="43"/>
      <c r="M307" s="221"/>
      <c r="N307" s="222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131</v>
      </c>
      <c r="AU307" s="16" t="s">
        <v>79</v>
      </c>
    </row>
    <row r="308" s="2" customFormat="1" ht="24.15" customHeight="1">
      <c r="A308" s="37"/>
      <c r="B308" s="38"/>
      <c r="C308" s="223" t="s">
        <v>820</v>
      </c>
      <c r="D308" s="223" t="s">
        <v>138</v>
      </c>
      <c r="E308" s="224" t="s">
        <v>764</v>
      </c>
      <c r="F308" s="225" t="s">
        <v>765</v>
      </c>
      <c r="G308" s="226" t="s">
        <v>185</v>
      </c>
      <c r="H308" s="227">
        <v>100</v>
      </c>
      <c r="I308" s="228"/>
      <c r="J308" s="229">
        <f>ROUND(I308*H308,2)</f>
        <v>0</v>
      </c>
      <c r="K308" s="230"/>
      <c r="L308" s="231"/>
      <c r="M308" s="232" t="s">
        <v>19</v>
      </c>
      <c r="N308" s="233" t="s">
        <v>40</v>
      </c>
      <c r="O308" s="83"/>
      <c r="P308" s="214">
        <f>O308*H308</f>
        <v>0</v>
      </c>
      <c r="Q308" s="214">
        <v>0.00016000000000000001</v>
      </c>
      <c r="R308" s="214">
        <f>Q308*H308</f>
        <v>0.016</v>
      </c>
      <c r="S308" s="214">
        <v>0</v>
      </c>
      <c r="T308" s="21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6" t="s">
        <v>142</v>
      </c>
      <c r="AT308" s="216" t="s">
        <v>138</v>
      </c>
      <c r="AU308" s="216" t="s">
        <v>79</v>
      </c>
      <c r="AY308" s="16" t="s">
        <v>122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6" t="s">
        <v>77</v>
      </c>
      <c r="BK308" s="217">
        <f>ROUND(I308*H308,2)</f>
        <v>0</v>
      </c>
      <c r="BL308" s="16" t="s">
        <v>129</v>
      </c>
      <c r="BM308" s="216" t="s">
        <v>766</v>
      </c>
    </row>
    <row r="309" s="2" customFormat="1">
      <c r="A309" s="37"/>
      <c r="B309" s="38"/>
      <c r="C309" s="39"/>
      <c r="D309" s="234" t="s">
        <v>192</v>
      </c>
      <c r="E309" s="39"/>
      <c r="F309" s="235" t="s">
        <v>767</v>
      </c>
      <c r="G309" s="39"/>
      <c r="H309" s="39"/>
      <c r="I309" s="220"/>
      <c r="J309" s="39"/>
      <c r="K309" s="39"/>
      <c r="L309" s="43"/>
      <c r="M309" s="221"/>
      <c r="N309" s="222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192</v>
      </c>
      <c r="AU309" s="16" t="s">
        <v>79</v>
      </c>
    </row>
    <row r="310" s="2" customFormat="1" ht="16.5" customHeight="1">
      <c r="A310" s="37"/>
      <c r="B310" s="38"/>
      <c r="C310" s="204" t="s">
        <v>824</v>
      </c>
      <c r="D310" s="204" t="s">
        <v>125</v>
      </c>
      <c r="E310" s="205" t="s">
        <v>769</v>
      </c>
      <c r="F310" s="206" t="s">
        <v>770</v>
      </c>
      <c r="G310" s="207" t="s">
        <v>128</v>
      </c>
      <c r="H310" s="208">
        <v>1</v>
      </c>
      <c r="I310" s="209"/>
      <c r="J310" s="210">
        <f>ROUND(I310*H310,2)</f>
        <v>0</v>
      </c>
      <c r="K310" s="211"/>
      <c r="L310" s="43"/>
      <c r="M310" s="212" t="s">
        <v>19</v>
      </c>
      <c r="N310" s="213" t="s">
        <v>40</v>
      </c>
      <c r="O310" s="83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16" t="s">
        <v>129</v>
      </c>
      <c r="AT310" s="216" t="s">
        <v>125</v>
      </c>
      <c r="AU310" s="216" t="s">
        <v>79</v>
      </c>
      <c r="AY310" s="16" t="s">
        <v>122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6" t="s">
        <v>77</v>
      </c>
      <c r="BK310" s="217">
        <f>ROUND(I310*H310,2)</f>
        <v>0</v>
      </c>
      <c r="BL310" s="16" t="s">
        <v>129</v>
      </c>
      <c r="BM310" s="216" t="s">
        <v>771</v>
      </c>
    </row>
    <row r="311" s="2" customFormat="1">
      <c r="A311" s="37"/>
      <c r="B311" s="38"/>
      <c r="C311" s="39"/>
      <c r="D311" s="218" t="s">
        <v>131</v>
      </c>
      <c r="E311" s="39"/>
      <c r="F311" s="219" t="s">
        <v>772</v>
      </c>
      <c r="G311" s="39"/>
      <c r="H311" s="39"/>
      <c r="I311" s="220"/>
      <c r="J311" s="39"/>
      <c r="K311" s="39"/>
      <c r="L311" s="43"/>
      <c r="M311" s="221"/>
      <c r="N311" s="222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131</v>
      </c>
      <c r="AU311" s="16" t="s">
        <v>79</v>
      </c>
    </row>
    <row r="312" s="2" customFormat="1" ht="16.5" customHeight="1">
      <c r="A312" s="37"/>
      <c r="B312" s="38"/>
      <c r="C312" s="223" t="s">
        <v>830</v>
      </c>
      <c r="D312" s="223" t="s">
        <v>138</v>
      </c>
      <c r="E312" s="224" t="s">
        <v>774</v>
      </c>
      <c r="F312" s="225" t="s">
        <v>775</v>
      </c>
      <c r="G312" s="226" t="s">
        <v>141</v>
      </c>
      <c r="H312" s="227">
        <v>1</v>
      </c>
      <c r="I312" s="228"/>
      <c r="J312" s="229">
        <f>ROUND(I312*H312,2)</f>
        <v>0</v>
      </c>
      <c r="K312" s="230"/>
      <c r="L312" s="231"/>
      <c r="M312" s="232" t="s">
        <v>19</v>
      </c>
      <c r="N312" s="233" t="s">
        <v>40</v>
      </c>
      <c r="O312" s="83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6" t="s">
        <v>142</v>
      </c>
      <c r="AT312" s="216" t="s">
        <v>138</v>
      </c>
      <c r="AU312" s="216" t="s">
        <v>79</v>
      </c>
      <c r="AY312" s="16" t="s">
        <v>122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6" t="s">
        <v>77</v>
      </c>
      <c r="BK312" s="217">
        <f>ROUND(I312*H312,2)</f>
        <v>0</v>
      </c>
      <c r="BL312" s="16" t="s">
        <v>129</v>
      </c>
      <c r="BM312" s="216" t="s">
        <v>776</v>
      </c>
    </row>
    <row r="313" s="2" customFormat="1">
      <c r="A313" s="37"/>
      <c r="B313" s="38"/>
      <c r="C313" s="39"/>
      <c r="D313" s="234" t="s">
        <v>192</v>
      </c>
      <c r="E313" s="39"/>
      <c r="F313" s="235" t="s">
        <v>1114</v>
      </c>
      <c r="G313" s="39"/>
      <c r="H313" s="39"/>
      <c r="I313" s="220"/>
      <c r="J313" s="39"/>
      <c r="K313" s="39"/>
      <c r="L313" s="43"/>
      <c r="M313" s="221"/>
      <c r="N313" s="222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192</v>
      </c>
      <c r="AU313" s="16" t="s">
        <v>79</v>
      </c>
    </row>
    <row r="314" s="2" customFormat="1" ht="16.5" customHeight="1">
      <c r="A314" s="37"/>
      <c r="B314" s="38"/>
      <c r="C314" s="204" t="s">
        <v>835</v>
      </c>
      <c r="D314" s="204" t="s">
        <v>125</v>
      </c>
      <c r="E314" s="205" t="s">
        <v>779</v>
      </c>
      <c r="F314" s="206" t="s">
        <v>780</v>
      </c>
      <c r="G314" s="207" t="s">
        <v>128</v>
      </c>
      <c r="H314" s="208">
        <v>1</v>
      </c>
      <c r="I314" s="209"/>
      <c r="J314" s="210">
        <f>ROUND(I314*H314,2)</f>
        <v>0</v>
      </c>
      <c r="K314" s="211"/>
      <c r="L314" s="43"/>
      <c r="M314" s="212" t="s">
        <v>19</v>
      </c>
      <c r="N314" s="213" t="s">
        <v>40</v>
      </c>
      <c r="O314" s="83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16" t="s">
        <v>129</v>
      </c>
      <c r="AT314" s="216" t="s">
        <v>125</v>
      </c>
      <c r="AU314" s="216" t="s">
        <v>79</v>
      </c>
      <c r="AY314" s="16" t="s">
        <v>122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6" t="s">
        <v>77</v>
      </c>
      <c r="BK314" s="217">
        <f>ROUND(I314*H314,2)</f>
        <v>0</v>
      </c>
      <c r="BL314" s="16" t="s">
        <v>129</v>
      </c>
      <c r="BM314" s="216" t="s">
        <v>781</v>
      </c>
    </row>
    <row r="315" s="2" customFormat="1">
      <c r="A315" s="37"/>
      <c r="B315" s="38"/>
      <c r="C315" s="39"/>
      <c r="D315" s="218" t="s">
        <v>131</v>
      </c>
      <c r="E315" s="39"/>
      <c r="F315" s="219" t="s">
        <v>782</v>
      </c>
      <c r="G315" s="39"/>
      <c r="H315" s="39"/>
      <c r="I315" s="220"/>
      <c r="J315" s="39"/>
      <c r="K315" s="39"/>
      <c r="L315" s="43"/>
      <c r="M315" s="221"/>
      <c r="N315" s="222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131</v>
      </c>
      <c r="AU315" s="16" t="s">
        <v>79</v>
      </c>
    </row>
    <row r="316" s="2" customFormat="1" ht="16.5" customHeight="1">
      <c r="A316" s="37"/>
      <c r="B316" s="38"/>
      <c r="C316" s="223" t="s">
        <v>839</v>
      </c>
      <c r="D316" s="223" t="s">
        <v>138</v>
      </c>
      <c r="E316" s="224" t="s">
        <v>784</v>
      </c>
      <c r="F316" s="225" t="s">
        <v>785</v>
      </c>
      <c r="G316" s="226" t="s">
        <v>128</v>
      </c>
      <c r="H316" s="227">
        <v>1</v>
      </c>
      <c r="I316" s="228"/>
      <c r="J316" s="229">
        <f>ROUND(I316*H316,2)</f>
        <v>0</v>
      </c>
      <c r="K316" s="230"/>
      <c r="L316" s="231"/>
      <c r="M316" s="232" t="s">
        <v>19</v>
      </c>
      <c r="N316" s="233" t="s">
        <v>40</v>
      </c>
      <c r="O316" s="83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16" t="s">
        <v>142</v>
      </c>
      <c r="AT316" s="216" t="s">
        <v>138</v>
      </c>
      <c r="AU316" s="216" t="s">
        <v>79</v>
      </c>
      <c r="AY316" s="16" t="s">
        <v>122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6" t="s">
        <v>77</v>
      </c>
      <c r="BK316" s="217">
        <f>ROUND(I316*H316,2)</f>
        <v>0</v>
      </c>
      <c r="BL316" s="16" t="s">
        <v>129</v>
      </c>
      <c r="BM316" s="216" t="s">
        <v>786</v>
      </c>
    </row>
    <row r="317" s="2" customFormat="1" ht="21.75" customHeight="1">
      <c r="A317" s="37"/>
      <c r="B317" s="38"/>
      <c r="C317" s="204" t="s">
        <v>843</v>
      </c>
      <c r="D317" s="204" t="s">
        <v>125</v>
      </c>
      <c r="E317" s="205" t="s">
        <v>1323</v>
      </c>
      <c r="F317" s="206" t="s">
        <v>1324</v>
      </c>
      <c r="G317" s="207" t="s">
        <v>128</v>
      </c>
      <c r="H317" s="208">
        <v>1</v>
      </c>
      <c r="I317" s="209"/>
      <c r="J317" s="210">
        <f>ROUND(I317*H317,2)</f>
        <v>0</v>
      </c>
      <c r="K317" s="211"/>
      <c r="L317" s="43"/>
      <c r="M317" s="212" t="s">
        <v>19</v>
      </c>
      <c r="N317" s="213" t="s">
        <v>40</v>
      </c>
      <c r="O317" s="83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16" t="s">
        <v>129</v>
      </c>
      <c r="AT317" s="216" t="s">
        <v>125</v>
      </c>
      <c r="AU317" s="216" t="s">
        <v>79</v>
      </c>
      <c r="AY317" s="16" t="s">
        <v>122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6" t="s">
        <v>77</v>
      </c>
      <c r="BK317" s="217">
        <f>ROUND(I317*H317,2)</f>
        <v>0</v>
      </c>
      <c r="BL317" s="16" t="s">
        <v>129</v>
      </c>
      <c r="BM317" s="216" t="s">
        <v>790</v>
      </c>
    </row>
    <row r="318" s="2" customFormat="1">
      <c r="A318" s="37"/>
      <c r="B318" s="38"/>
      <c r="C318" s="39"/>
      <c r="D318" s="218" t="s">
        <v>131</v>
      </c>
      <c r="E318" s="39"/>
      <c r="F318" s="219" t="s">
        <v>1325</v>
      </c>
      <c r="G318" s="39"/>
      <c r="H318" s="39"/>
      <c r="I318" s="220"/>
      <c r="J318" s="39"/>
      <c r="K318" s="39"/>
      <c r="L318" s="43"/>
      <c r="M318" s="221"/>
      <c r="N318" s="222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131</v>
      </c>
      <c r="AU318" s="16" t="s">
        <v>79</v>
      </c>
    </row>
    <row r="319" s="2" customFormat="1" ht="16.5" customHeight="1">
      <c r="A319" s="37"/>
      <c r="B319" s="38"/>
      <c r="C319" s="223" t="s">
        <v>847</v>
      </c>
      <c r="D319" s="223" t="s">
        <v>138</v>
      </c>
      <c r="E319" s="224" t="s">
        <v>793</v>
      </c>
      <c r="F319" s="225" t="s">
        <v>1326</v>
      </c>
      <c r="G319" s="226" t="s">
        <v>128</v>
      </c>
      <c r="H319" s="227">
        <v>1</v>
      </c>
      <c r="I319" s="228"/>
      <c r="J319" s="229">
        <f>ROUND(I319*H319,2)</f>
        <v>0</v>
      </c>
      <c r="K319" s="230"/>
      <c r="L319" s="231"/>
      <c r="M319" s="232" t="s">
        <v>19</v>
      </c>
      <c r="N319" s="233" t="s">
        <v>40</v>
      </c>
      <c r="O319" s="83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6" t="s">
        <v>142</v>
      </c>
      <c r="AT319" s="216" t="s">
        <v>138</v>
      </c>
      <c r="AU319" s="216" t="s">
        <v>79</v>
      </c>
      <c r="AY319" s="16" t="s">
        <v>122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6" t="s">
        <v>77</v>
      </c>
      <c r="BK319" s="217">
        <f>ROUND(I319*H319,2)</f>
        <v>0</v>
      </c>
      <c r="BL319" s="16" t="s">
        <v>129</v>
      </c>
      <c r="BM319" s="216" t="s">
        <v>795</v>
      </c>
    </row>
    <row r="320" s="2" customFormat="1" ht="16.5" customHeight="1">
      <c r="A320" s="37"/>
      <c r="B320" s="38"/>
      <c r="C320" s="204" t="s">
        <v>851</v>
      </c>
      <c r="D320" s="204" t="s">
        <v>125</v>
      </c>
      <c r="E320" s="205" t="s">
        <v>797</v>
      </c>
      <c r="F320" s="206" t="s">
        <v>798</v>
      </c>
      <c r="G320" s="207" t="s">
        <v>185</v>
      </c>
      <c r="H320" s="208">
        <v>150</v>
      </c>
      <c r="I320" s="209"/>
      <c r="J320" s="210">
        <f>ROUND(I320*H320,2)</f>
        <v>0</v>
      </c>
      <c r="K320" s="211"/>
      <c r="L320" s="43"/>
      <c r="M320" s="212" t="s">
        <v>19</v>
      </c>
      <c r="N320" s="213" t="s">
        <v>40</v>
      </c>
      <c r="O320" s="83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16" t="s">
        <v>129</v>
      </c>
      <c r="AT320" s="216" t="s">
        <v>125</v>
      </c>
      <c r="AU320" s="216" t="s">
        <v>79</v>
      </c>
      <c r="AY320" s="16" t="s">
        <v>122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6" t="s">
        <v>77</v>
      </c>
      <c r="BK320" s="217">
        <f>ROUND(I320*H320,2)</f>
        <v>0</v>
      </c>
      <c r="BL320" s="16" t="s">
        <v>129</v>
      </c>
      <c r="BM320" s="216" t="s">
        <v>799</v>
      </c>
    </row>
    <row r="321" s="2" customFormat="1">
      <c r="A321" s="37"/>
      <c r="B321" s="38"/>
      <c r="C321" s="39"/>
      <c r="D321" s="218" t="s">
        <v>131</v>
      </c>
      <c r="E321" s="39"/>
      <c r="F321" s="219" t="s">
        <v>800</v>
      </c>
      <c r="G321" s="39"/>
      <c r="H321" s="39"/>
      <c r="I321" s="220"/>
      <c r="J321" s="39"/>
      <c r="K321" s="39"/>
      <c r="L321" s="43"/>
      <c r="M321" s="221"/>
      <c r="N321" s="222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131</v>
      </c>
      <c r="AU321" s="16" t="s">
        <v>79</v>
      </c>
    </row>
    <row r="322" s="2" customFormat="1" ht="16.5" customHeight="1">
      <c r="A322" s="37"/>
      <c r="B322" s="38"/>
      <c r="C322" s="223" t="s">
        <v>855</v>
      </c>
      <c r="D322" s="223" t="s">
        <v>138</v>
      </c>
      <c r="E322" s="224" t="s">
        <v>802</v>
      </c>
      <c r="F322" s="225" t="s">
        <v>803</v>
      </c>
      <c r="G322" s="226" t="s">
        <v>185</v>
      </c>
      <c r="H322" s="227">
        <v>157.5</v>
      </c>
      <c r="I322" s="228"/>
      <c r="J322" s="229">
        <f>ROUND(I322*H322,2)</f>
        <v>0</v>
      </c>
      <c r="K322" s="230"/>
      <c r="L322" s="231"/>
      <c r="M322" s="232" t="s">
        <v>19</v>
      </c>
      <c r="N322" s="233" t="s">
        <v>40</v>
      </c>
      <c r="O322" s="83"/>
      <c r="P322" s="214">
        <f>O322*H322</f>
        <v>0</v>
      </c>
      <c r="Q322" s="214">
        <v>0.00021000000000000001</v>
      </c>
      <c r="R322" s="214">
        <f>Q322*H322</f>
        <v>0.033075</v>
      </c>
      <c r="S322" s="214">
        <v>0</v>
      </c>
      <c r="T322" s="21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16" t="s">
        <v>142</v>
      </c>
      <c r="AT322" s="216" t="s">
        <v>138</v>
      </c>
      <c r="AU322" s="216" t="s">
        <v>79</v>
      </c>
      <c r="AY322" s="16" t="s">
        <v>122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6" t="s">
        <v>77</v>
      </c>
      <c r="BK322" s="217">
        <f>ROUND(I322*H322,2)</f>
        <v>0</v>
      </c>
      <c r="BL322" s="16" t="s">
        <v>129</v>
      </c>
      <c r="BM322" s="216" t="s">
        <v>804</v>
      </c>
    </row>
    <row r="323" s="13" customFormat="1">
      <c r="A323" s="13"/>
      <c r="B323" s="241"/>
      <c r="C323" s="242"/>
      <c r="D323" s="234" t="s">
        <v>338</v>
      </c>
      <c r="E323" s="242"/>
      <c r="F323" s="243" t="s">
        <v>805</v>
      </c>
      <c r="G323" s="242"/>
      <c r="H323" s="244">
        <v>157.5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0" t="s">
        <v>338</v>
      </c>
      <c r="AU323" s="250" t="s">
        <v>79</v>
      </c>
      <c r="AV323" s="13" t="s">
        <v>79</v>
      </c>
      <c r="AW323" s="13" t="s">
        <v>4</v>
      </c>
      <c r="AX323" s="13" t="s">
        <v>77</v>
      </c>
      <c r="AY323" s="250" t="s">
        <v>122</v>
      </c>
    </row>
    <row r="324" s="2" customFormat="1" ht="16.5" customHeight="1">
      <c r="A324" s="37"/>
      <c r="B324" s="38"/>
      <c r="C324" s="204" t="s">
        <v>861</v>
      </c>
      <c r="D324" s="204" t="s">
        <v>125</v>
      </c>
      <c r="E324" s="205" t="s">
        <v>807</v>
      </c>
      <c r="F324" s="206" t="s">
        <v>808</v>
      </c>
      <c r="G324" s="207" t="s">
        <v>128</v>
      </c>
      <c r="H324" s="208">
        <v>500</v>
      </c>
      <c r="I324" s="209"/>
      <c r="J324" s="210">
        <f>ROUND(I324*H324,2)</f>
        <v>0</v>
      </c>
      <c r="K324" s="211"/>
      <c r="L324" s="43"/>
      <c r="M324" s="212" t="s">
        <v>19</v>
      </c>
      <c r="N324" s="213" t="s">
        <v>40</v>
      </c>
      <c r="O324" s="83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6" t="s">
        <v>129</v>
      </c>
      <c r="AT324" s="216" t="s">
        <v>125</v>
      </c>
      <c r="AU324" s="216" t="s">
        <v>79</v>
      </c>
      <c r="AY324" s="16" t="s">
        <v>122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6" t="s">
        <v>77</v>
      </c>
      <c r="BK324" s="217">
        <f>ROUND(I324*H324,2)</f>
        <v>0</v>
      </c>
      <c r="BL324" s="16" t="s">
        <v>129</v>
      </c>
      <c r="BM324" s="216" t="s">
        <v>809</v>
      </c>
    </row>
    <row r="325" s="2" customFormat="1">
      <c r="A325" s="37"/>
      <c r="B325" s="38"/>
      <c r="C325" s="39"/>
      <c r="D325" s="218" t="s">
        <v>131</v>
      </c>
      <c r="E325" s="39"/>
      <c r="F325" s="219" t="s">
        <v>810</v>
      </c>
      <c r="G325" s="39"/>
      <c r="H325" s="39"/>
      <c r="I325" s="220"/>
      <c r="J325" s="39"/>
      <c r="K325" s="39"/>
      <c r="L325" s="43"/>
      <c r="M325" s="221"/>
      <c r="N325" s="222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131</v>
      </c>
      <c r="AU325" s="16" t="s">
        <v>79</v>
      </c>
    </row>
    <row r="326" s="2" customFormat="1" ht="16.5" customHeight="1">
      <c r="A326" s="37"/>
      <c r="B326" s="38"/>
      <c r="C326" s="223" t="s">
        <v>866</v>
      </c>
      <c r="D326" s="223" t="s">
        <v>138</v>
      </c>
      <c r="E326" s="224" t="s">
        <v>812</v>
      </c>
      <c r="F326" s="225" t="s">
        <v>813</v>
      </c>
      <c r="G326" s="226" t="s">
        <v>128</v>
      </c>
      <c r="H326" s="227">
        <v>500</v>
      </c>
      <c r="I326" s="228"/>
      <c r="J326" s="229">
        <f>ROUND(I326*H326,2)</f>
        <v>0</v>
      </c>
      <c r="K326" s="230"/>
      <c r="L326" s="231"/>
      <c r="M326" s="232" t="s">
        <v>19</v>
      </c>
      <c r="N326" s="233" t="s">
        <v>40</v>
      </c>
      <c r="O326" s="83"/>
      <c r="P326" s="214">
        <f>O326*H326</f>
        <v>0</v>
      </c>
      <c r="Q326" s="214">
        <v>1.0000000000000001E-05</v>
      </c>
      <c r="R326" s="214">
        <f>Q326*H326</f>
        <v>0.0050000000000000001</v>
      </c>
      <c r="S326" s="214">
        <v>0</v>
      </c>
      <c r="T326" s="21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6" t="s">
        <v>142</v>
      </c>
      <c r="AT326" s="216" t="s">
        <v>138</v>
      </c>
      <c r="AU326" s="216" t="s">
        <v>79</v>
      </c>
      <c r="AY326" s="16" t="s">
        <v>122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6" t="s">
        <v>77</v>
      </c>
      <c r="BK326" s="217">
        <f>ROUND(I326*H326,2)</f>
        <v>0</v>
      </c>
      <c r="BL326" s="16" t="s">
        <v>129</v>
      </c>
      <c r="BM326" s="216" t="s">
        <v>814</v>
      </c>
    </row>
    <row r="327" s="2" customFormat="1" ht="16.5" customHeight="1">
      <c r="A327" s="37"/>
      <c r="B327" s="38"/>
      <c r="C327" s="223" t="s">
        <v>871</v>
      </c>
      <c r="D327" s="223" t="s">
        <v>138</v>
      </c>
      <c r="E327" s="224" t="s">
        <v>816</v>
      </c>
      <c r="F327" s="225" t="s">
        <v>817</v>
      </c>
      <c r="G327" s="226" t="s">
        <v>818</v>
      </c>
      <c r="H327" s="227">
        <v>5</v>
      </c>
      <c r="I327" s="228"/>
      <c r="J327" s="229">
        <f>ROUND(I327*H327,2)</f>
        <v>0</v>
      </c>
      <c r="K327" s="230"/>
      <c r="L327" s="231"/>
      <c r="M327" s="232" t="s">
        <v>19</v>
      </c>
      <c r="N327" s="233" t="s">
        <v>40</v>
      </c>
      <c r="O327" s="83"/>
      <c r="P327" s="214">
        <f>O327*H327</f>
        <v>0</v>
      </c>
      <c r="Q327" s="214">
        <v>0.001</v>
      </c>
      <c r="R327" s="214">
        <f>Q327*H327</f>
        <v>0.0050000000000000001</v>
      </c>
      <c r="S327" s="214">
        <v>0</v>
      </c>
      <c r="T327" s="21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16" t="s">
        <v>142</v>
      </c>
      <c r="AT327" s="216" t="s">
        <v>138</v>
      </c>
      <c r="AU327" s="216" t="s">
        <v>79</v>
      </c>
      <c r="AY327" s="16" t="s">
        <v>122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6" t="s">
        <v>77</v>
      </c>
      <c r="BK327" s="217">
        <f>ROUND(I327*H327,2)</f>
        <v>0</v>
      </c>
      <c r="BL327" s="16" t="s">
        <v>129</v>
      </c>
      <c r="BM327" s="216" t="s">
        <v>819</v>
      </c>
    </row>
    <row r="328" s="2" customFormat="1" ht="16.5" customHeight="1">
      <c r="A328" s="37"/>
      <c r="B328" s="38"/>
      <c r="C328" s="204" t="s">
        <v>876</v>
      </c>
      <c r="D328" s="204" t="s">
        <v>125</v>
      </c>
      <c r="E328" s="205" t="s">
        <v>821</v>
      </c>
      <c r="F328" s="206" t="s">
        <v>822</v>
      </c>
      <c r="G328" s="207" t="s">
        <v>141</v>
      </c>
      <c r="H328" s="208">
        <v>1</v>
      </c>
      <c r="I328" s="209"/>
      <c r="J328" s="210">
        <f>ROUND(I328*H328,2)</f>
        <v>0</v>
      </c>
      <c r="K328" s="211"/>
      <c r="L328" s="43"/>
      <c r="M328" s="212" t="s">
        <v>19</v>
      </c>
      <c r="N328" s="213" t="s">
        <v>40</v>
      </c>
      <c r="O328" s="83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16" t="s">
        <v>129</v>
      </c>
      <c r="AT328" s="216" t="s">
        <v>125</v>
      </c>
      <c r="AU328" s="216" t="s">
        <v>79</v>
      </c>
      <c r="AY328" s="16" t="s">
        <v>122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6" t="s">
        <v>77</v>
      </c>
      <c r="BK328" s="217">
        <f>ROUND(I328*H328,2)</f>
        <v>0</v>
      </c>
      <c r="BL328" s="16" t="s">
        <v>129</v>
      </c>
      <c r="BM328" s="216" t="s">
        <v>823</v>
      </c>
    </row>
    <row r="329" s="2" customFormat="1" ht="16.5" customHeight="1">
      <c r="A329" s="37"/>
      <c r="B329" s="38"/>
      <c r="C329" s="204" t="s">
        <v>881</v>
      </c>
      <c r="D329" s="204" t="s">
        <v>125</v>
      </c>
      <c r="E329" s="205" t="s">
        <v>825</v>
      </c>
      <c r="F329" s="206" t="s">
        <v>826</v>
      </c>
      <c r="G329" s="207" t="s">
        <v>141</v>
      </c>
      <c r="H329" s="208">
        <v>1</v>
      </c>
      <c r="I329" s="209"/>
      <c r="J329" s="210">
        <f>ROUND(I329*H329,2)</f>
        <v>0</v>
      </c>
      <c r="K329" s="211"/>
      <c r="L329" s="43"/>
      <c r="M329" s="212" t="s">
        <v>19</v>
      </c>
      <c r="N329" s="213" t="s">
        <v>40</v>
      </c>
      <c r="O329" s="83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6" t="s">
        <v>129</v>
      </c>
      <c r="AT329" s="216" t="s">
        <v>125</v>
      </c>
      <c r="AU329" s="216" t="s">
        <v>79</v>
      </c>
      <c r="AY329" s="16" t="s">
        <v>122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6" t="s">
        <v>77</v>
      </c>
      <c r="BK329" s="217">
        <f>ROUND(I329*H329,2)</f>
        <v>0</v>
      </c>
      <c r="BL329" s="16" t="s">
        <v>129</v>
      </c>
      <c r="BM329" s="216" t="s">
        <v>827</v>
      </c>
    </row>
    <row r="330" s="12" customFormat="1" ht="22.8" customHeight="1">
      <c r="A330" s="12"/>
      <c r="B330" s="188"/>
      <c r="C330" s="189"/>
      <c r="D330" s="190" t="s">
        <v>68</v>
      </c>
      <c r="E330" s="202" t="s">
        <v>828</v>
      </c>
      <c r="F330" s="202" t="s">
        <v>829</v>
      </c>
      <c r="G330" s="189"/>
      <c r="H330" s="189"/>
      <c r="I330" s="192"/>
      <c r="J330" s="203">
        <f>BK330</f>
        <v>0</v>
      </c>
      <c r="K330" s="189"/>
      <c r="L330" s="194"/>
      <c r="M330" s="195"/>
      <c r="N330" s="196"/>
      <c r="O330" s="196"/>
      <c r="P330" s="197">
        <f>SUM(P331:P334)</f>
        <v>0</v>
      </c>
      <c r="Q330" s="196"/>
      <c r="R330" s="197">
        <f>SUM(R331:R334)</f>
        <v>0</v>
      </c>
      <c r="S330" s="196"/>
      <c r="T330" s="198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99" t="s">
        <v>79</v>
      </c>
      <c r="AT330" s="200" t="s">
        <v>68</v>
      </c>
      <c r="AU330" s="200" t="s">
        <v>77</v>
      </c>
      <c r="AY330" s="199" t="s">
        <v>122</v>
      </c>
      <c r="BK330" s="201">
        <f>SUM(BK331:BK334)</f>
        <v>0</v>
      </c>
    </row>
    <row r="331" s="2" customFormat="1" ht="16.5" customHeight="1">
      <c r="A331" s="37"/>
      <c r="B331" s="38"/>
      <c r="C331" s="204" t="s">
        <v>887</v>
      </c>
      <c r="D331" s="204" t="s">
        <v>125</v>
      </c>
      <c r="E331" s="205" t="s">
        <v>840</v>
      </c>
      <c r="F331" s="206" t="s">
        <v>841</v>
      </c>
      <c r="G331" s="207" t="s">
        <v>210</v>
      </c>
      <c r="H331" s="236"/>
      <c r="I331" s="209"/>
      <c r="J331" s="210">
        <f>ROUND(I331*H331,2)</f>
        <v>0</v>
      </c>
      <c r="K331" s="211"/>
      <c r="L331" s="43"/>
      <c r="M331" s="212" t="s">
        <v>19</v>
      </c>
      <c r="N331" s="213" t="s">
        <v>40</v>
      </c>
      <c r="O331" s="83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16" t="s">
        <v>129</v>
      </c>
      <c r="AT331" s="216" t="s">
        <v>125</v>
      </c>
      <c r="AU331" s="216" t="s">
        <v>79</v>
      </c>
      <c r="AY331" s="16" t="s">
        <v>122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6" t="s">
        <v>77</v>
      </c>
      <c r="BK331" s="217">
        <f>ROUND(I331*H331,2)</f>
        <v>0</v>
      </c>
      <c r="BL331" s="16" t="s">
        <v>129</v>
      </c>
      <c r="BM331" s="216" t="s">
        <v>842</v>
      </c>
    </row>
    <row r="332" s="2" customFormat="1" ht="24.15" customHeight="1">
      <c r="A332" s="37"/>
      <c r="B332" s="38"/>
      <c r="C332" s="204" t="s">
        <v>893</v>
      </c>
      <c r="D332" s="204" t="s">
        <v>125</v>
      </c>
      <c r="E332" s="205" t="s">
        <v>848</v>
      </c>
      <c r="F332" s="206" t="s">
        <v>849</v>
      </c>
      <c r="G332" s="207" t="s">
        <v>141</v>
      </c>
      <c r="H332" s="208">
        <v>1</v>
      </c>
      <c r="I332" s="209"/>
      <c r="J332" s="210">
        <f>ROUND(I332*H332,2)</f>
        <v>0</v>
      </c>
      <c r="K332" s="211"/>
      <c r="L332" s="43"/>
      <c r="M332" s="212" t="s">
        <v>19</v>
      </c>
      <c r="N332" s="213" t="s">
        <v>40</v>
      </c>
      <c r="O332" s="83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6" t="s">
        <v>129</v>
      </c>
      <c r="AT332" s="216" t="s">
        <v>125</v>
      </c>
      <c r="AU332" s="216" t="s">
        <v>79</v>
      </c>
      <c r="AY332" s="16" t="s">
        <v>122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6" t="s">
        <v>77</v>
      </c>
      <c r="BK332" s="217">
        <f>ROUND(I332*H332,2)</f>
        <v>0</v>
      </c>
      <c r="BL332" s="16" t="s">
        <v>129</v>
      </c>
      <c r="BM332" s="216" t="s">
        <v>1327</v>
      </c>
    </row>
    <row r="333" s="2" customFormat="1" ht="33" customHeight="1">
      <c r="A333" s="37"/>
      <c r="B333" s="38"/>
      <c r="C333" s="204" t="s">
        <v>921</v>
      </c>
      <c r="D333" s="204" t="s">
        <v>125</v>
      </c>
      <c r="E333" s="205" t="s">
        <v>852</v>
      </c>
      <c r="F333" s="206" t="s">
        <v>853</v>
      </c>
      <c r="G333" s="207" t="s">
        <v>141</v>
      </c>
      <c r="H333" s="208">
        <v>1</v>
      </c>
      <c r="I333" s="209"/>
      <c r="J333" s="210">
        <f>ROUND(I333*H333,2)</f>
        <v>0</v>
      </c>
      <c r="K333" s="211"/>
      <c r="L333" s="43"/>
      <c r="M333" s="212" t="s">
        <v>19</v>
      </c>
      <c r="N333" s="213" t="s">
        <v>40</v>
      </c>
      <c r="O333" s="83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16" t="s">
        <v>129</v>
      </c>
      <c r="AT333" s="216" t="s">
        <v>125</v>
      </c>
      <c r="AU333" s="216" t="s">
        <v>79</v>
      </c>
      <c r="AY333" s="16" t="s">
        <v>122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6" t="s">
        <v>77</v>
      </c>
      <c r="BK333" s="217">
        <f>ROUND(I333*H333,2)</f>
        <v>0</v>
      </c>
      <c r="BL333" s="16" t="s">
        <v>129</v>
      </c>
      <c r="BM333" s="216" t="s">
        <v>1328</v>
      </c>
    </row>
    <row r="334" s="2" customFormat="1" ht="16.5" customHeight="1">
      <c r="A334" s="37"/>
      <c r="B334" s="38"/>
      <c r="C334" s="204" t="s">
        <v>950</v>
      </c>
      <c r="D334" s="204" t="s">
        <v>125</v>
      </c>
      <c r="E334" s="205" t="s">
        <v>844</v>
      </c>
      <c r="F334" s="206" t="s">
        <v>845</v>
      </c>
      <c r="G334" s="207" t="s">
        <v>141</v>
      </c>
      <c r="H334" s="208">
        <v>1</v>
      </c>
      <c r="I334" s="209"/>
      <c r="J334" s="210">
        <f>ROUND(I334*H334,2)</f>
        <v>0</v>
      </c>
      <c r="K334" s="211"/>
      <c r="L334" s="43"/>
      <c r="M334" s="212" t="s">
        <v>19</v>
      </c>
      <c r="N334" s="213" t="s">
        <v>40</v>
      </c>
      <c r="O334" s="83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6" t="s">
        <v>129</v>
      </c>
      <c r="AT334" s="216" t="s">
        <v>125</v>
      </c>
      <c r="AU334" s="216" t="s">
        <v>79</v>
      </c>
      <c r="AY334" s="16" t="s">
        <v>122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6" t="s">
        <v>77</v>
      </c>
      <c r="BK334" s="217">
        <f>ROUND(I334*H334,2)</f>
        <v>0</v>
      </c>
      <c r="BL334" s="16" t="s">
        <v>129</v>
      </c>
      <c r="BM334" s="216" t="s">
        <v>846</v>
      </c>
    </row>
    <row r="335" s="12" customFormat="1" ht="22.8" customHeight="1">
      <c r="A335" s="12"/>
      <c r="B335" s="188"/>
      <c r="C335" s="189"/>
      <c r="D335" s="190" t="s">
        <v>68</v>
      </c>
      <c r="E335" s="202" t="s">
        <v>859</v>
      </c>
      <c r="F335" s="202" t="s">
        <v>860</v>
      </c>
      <c r="G335" s="189"/>
      <c r="H335" s="189"/>
      <c r="I335" s="192"/>
      <c r="J335" s="203">
        <f>BK335</f>
        <v>0</v>
      </c>
      <c r="K335" s="189"/>
      <c r="L335" s="194"/>
      <c r="M335" s="195"/>
      <c r="N335" s="196"/>
      <c r="O335" s="196"/>
      <c r="P335" s="197">
        <f>SUM(P336:P345)</f>
        <v>0</v>
      </c>
      <c r="Q335" s="196"/>
      <c r="R335" s="197">
        <f>SUM(R336:R345)</f>
        <v>0</v>
      </c>
      <c r="S335" s="196"/>
      <c r="T335" s="198">
        <f>SUM(T336:T345)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9" t="s">
        <v>79</v>
      </c>
      <c r="AT335" s="200" t="s">
        <v>68</v>
      </c>
      <c r="AU335" s="200" t="s">
        <v>77</v>
      </c>
      <c r="AY335" s="199" t="s">
        <v>122</v>
      </c>
      <c r="BK335" s="201">
        <f>SUM(BK336:BK345)</f>
        <v>0</v>
      </c>
    </row>
    <row r="336" s="2" customFormat="1" ht="24.15" customHeight="1">
      <c r="A336" s="37"/>
      <c r="B336" s="38"/>
      <c r="C336" s="204" t="s">
        <v>953</v>
      </c>
      <c r="D336" s="204" t="s">
        <v>125</v>
      </c>
      <c r="E336" s="205" t="s">
        <v>862</v>
      </c>
      <c r="F336" s="206" t="s">
        <v>863</v>
      </c>
      <c r="G336" s="207" t="s">
        <v>128</v>
      </c>
      <c r="H336" s="208">
        <v>1</v>
      </c>
      <c r="I336" s="209"/>
      <c r="J336" s="210">
        <f>ROUND(I336*H336,2)</f>
        <v>0</v>
      </c>
      <c r="K336" s="211"/>
      <c r="L336" s="43"/>
      <c r="M336" s="212" t="s">
        <v>19</v>
      </c>
      <c r="N336" s="213" t="s">
        <v>40</v>
      </c>
      <c r="O336" s="83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16" t="s">
        <v>129</v>
      </c>
      <c r="AT336" s="216" t="s">
        <v>125</v>
      </c>
      <c r="AU336" s="216" t="s">
        <v>79</v>
      </c>
      <c r="AY336" s="16" t="s">
        <v>122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6" t="s">
        <v>77</v>
      </c>
      <c r="BK336" s="217">
        <f>ROUND(I336*H336,2)</f>
        <v>0</v>
      </c>
      <c r="BL336" s="16" t="s">
        <v>129</v>
      </c>
      <c r="BM336" s="216" t="s">
        <v>864</v>
      </c>
    </row>
    <row r="337" s="2" customFormat="1">
      <c r="A337" s="37"/>
      <c r="B337" s="38"/>
      <c r="C337" s="39"/>
      <c r="D337" s="218" t="s">
        <v>131</v>
      </c>
      <c r="E337" s="39"/>
      <c r="F337" s="219" t="s">
        <v>865</v>
      </c>
      <c r="G337" s="39"/>
      <c r="H337" s="39"/>
      <c r="I337" s="220"/>
      <c r="J337" s="39"/>
      <c r="K337" s="39"/>
      <c r="L337" s="43"/>
      <c r="M337" s="221"/>
      <c r="N337" s="222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131</v>
      </c>
      <c r="AU337" s="16" t="s">
        <v>79</v>
      </c>
    </row>
    <row r="338" s="2" customFormat="1" ht="33" customHeight="1">
      <c r="A338" s="37"/>
      <c r="B338" s="38"/>
      <c r="C338" s="204" t="s">
        <v>955</v>
      </c>
      <c r="D338" s="204" t="s">
        <v>125</v>
      </c>
      <c r="E338" s="205" t="s">
        <v>867</v>
      </c>
      <c r="F338" s="206" t="s">
        <v>868</v>
      </c>
      <c r="G338" s="207" t="s">
        <v>128</v>
      </c>
      <c r="H338" s="208">
        <v>25</v>
      </c>
      <c r="I338" s="209"/>
      <c r="J338" s="210">
        <f>ROUND(I338*H338,2)</f>
        <v>0</v>
      </c>
      <c r="K338" s="211"/>
      <c r="L338" s="43"/>
      <c r="M338" s="212" t="s">
        <v>19</v>
      </c>
      <c r="N338" s="213" t="s">
        <v>40</v>
      </c>
      <c r="O338" s="83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16" t="s">
        <v>129</v>
      </c>
      <c r="AT338" s="216" t="s">
        <v>125</v>
      </c>
      <c r="AU338" s="216" t="s">
        <v>79</v>
      </c>
      <c r="AY338" s="16" t="s">
        <v>122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6" t="s">
        <v>77</v>
      </c>
      <c r="BK338" s="217">
        <f>ROUND(I338*H338,2)</f>
        <v>0</v>
      </c>
      <c r="BL338" s="16" t="s">
        <v>129</v>
      </c>
      <c r="BM338" s="216" t="s">
        <v>869</v>
      </c>
    </row>
    <row r="339" s="2" customFormat="1">
      <c r="A339" s="37"/>
      <c r="B339" s="38"/>
      <c r="C339" s="39"/>
      <c r="D339" s="218" t="s">
        <v>131</v>
      </c>
      <c r="E339" s="39"/>
      <c r="F339" s="219" t="s">
        <v>870</v>
      </c>
      <c r="G339" s="39"/>
      <c r="H339" s="39"/>
      <c r="I339" s="220"/>
      <c r="J339" s="39"/>
      <c r="K339" s="39"/>
      <c r="L339" s="43"/>
      <c r="M339" s="221"/>
      <c r="N339" s="222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131</v>
      </c>
      <c r="AU339" s="16" t="s">
        <v>79</v>
      </c>
    </row>
    <row r="340" s="2" customFormat="1" ht="21.75" customHeight="1">
      <c r="A340" s="37"/>
      <c r="B340" s="38"/>
      <c r="C340" s="204" t="s">
        <v>961</v>
      </c>
      <c r="D340" s="204" t="s">
        <v>125</v>
      </c>
      <c r="E340" s="205" t="s">
        <v>872</v>
      </c>
      <c r="F340" s="206" t="s">
        <v>873</v>
      </c>
      <c r="G340" s="207" t="s">
        <v>128</v>
      </c>
      <c r="H340" s="208">
        <v>2</v>
      </c>
      <c r="I340" s="209"/>
      <c r="J340" s="210">
        <f>ROUND(I340*H340,2)</f>
        <v>0</v>
      </c>
      <c r="K340" s="211"/>
      <c r="L340" s="43"/>
      <c r="M340" s="212" t="s">
        <v>19</v>
      </c>
      <c r="N340" s="213" t="s">
        <v>40</v>
      </c>
      <c r="O340" s="83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6" t="s">
        <v>129</v>
      </c>
      <c r="AT340" s="216" t="s">
        <v>125</v>
      </c>
      <c r="AU340" s="216" t="s">
        <v>79</v>
      </c>
      <c r="AY340" s="16" t="s">
        <v>122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6" t="s">
        <v>77</v>
      </c>
      <c r="BK340" s="217">
        <f>ROUND(I340*H340,2)</f>
        <v>0</v>
      </c>
      <c r="BL340" s="16" t="s">
        <v>129</v>
      </c>
      <c r="BM340" s="216" t="s">
        <v>874</v>
      </c>
    </row>
    <row r="341" s="2" customFormat="1">
      <c r="A341" s="37"/>
      <c r="B341" s="38"/>
      <c r="C341" s="39"/>
      <c r="D341" s="218" t="s">
        <v>131</v>
      </c>
      <c r="E341" s="39"/>
      <c r="F341" s="219" t="s">
        <v>875</v>
      </c>
      <c r="G341" s="39"/>
      <c r="H341" s="39"/>
      <c r="I341" s="220"/>
      <c r="J341" s="39"/>
      <c r="K341" s="39"/>
      <c r="L341" s="43"/>
      <c r="M341" s="221"/>
      <c r="N341" s="222"/>
      <c r="O341" s="83"/>
      <c r="P341" s="83"/>
      <c r="Q341" s="83"/>
      <c r="R341" s="83"/>
      <c r="S341" s="83"/>
      <c r="T341" s="84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131</v>
      </c>
      <c r="AU341" s="16" t="s">
        <v>79</v>
      </c>
    </row>
    <row r="342" s="2" customFormat="1" ht="24.15" customHeight="1">
      <c r="A342" s="37"/>
      <c r="B342" s="38"/>
      <c r="C342" s="204" t="s">
        <v>964</v>
      </c>
      <c r="D342" s="204" t="s">
        <v>125</v>
      </c>
      <c r="E342" s="205" t="s">
        <v>877</v>
      </c>
      <c r="F342" s="206" t="s">
        <v>878</v>
      </c>
      <c r="G342" s="207" t="s">
        <v>128</v>
      </c>
      <c r="H342" s="208">
        <v>1</v>
      </c>
      <c r="I342" s="209"/>
      <c r="J342" s="210">
        <f>ROUND(I342*H342,2)</f>
        <v>0</v>
      </c>
      <c r="K342" s="211"/>
      <c r="L342" s="43"/>
      <c r="M342" s="212" t="s">
        <v>19</v>
      </c>
      <c r="N342" s="213" t="s">
        <v>40</v>
      </c>
      <c r="O342" s="83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16" t="s">
        <v>129</v>
      </c>
      <c r="AT342" s="216" t="s">
        <v>125</v>
      </c>
      <c r="AU342" s="216" t="s">
        <v>79</v>
      </c>
      <c r="AY342" s="16" t="s">
        <v>122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6" t="s">
        <v>77</v>
      </c>
      <c r="BK342" s="217">
        <f>ROUND(I342*H342,2)</f>
        <v>0</v>
      </c>
      <c r="BL342" s="16" t="s">
        <v>129</v>
      </c>
      <c r="BM342" s="216" t="s">
        <v>879</v>
      </c>
    </row>
    <row r="343" s="2" customFormat="1">
      <c r="A343" s="37"/>
      <c r="B343" s="38"/>
      <c r="C343" s="39"/>
      <c r="D343" s="218" t="s">
        <v>131</v>
      </c>
      <c r="E343" s="39"/>
      <c r="F343" s="219" t="s">
        <v>880</v>
      </c>
      <c r="G343" s="39"/>
      <c r="H343" s="39"/>
      <c r="I343" s="220"/>
      <c r="J343" s="39"/>
      <c r="K343" s="39"/>
      <c r="L343" s="43"/>
      <c r="M343" s="221"/>
      <c r="N343" s="222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131</v>
      </c>
      <c r="AU343" s="16" t="s">
        <v>79</v>
      </c>
    </row>
    <row r="344" s="2" customFormat="1" ht="16.5" customHeight="1">
      <c r="A344" s="37"/>
      <c r="B344" s="38"/>
      <c r="C344" s="204" t="s">
        <v>967</v>
      </c>
      <c r="D344" s="204" t="s">
        <v>125</v>
      </c>
      <c r="E344" s="205" t="s">
        <v>882</v>
      </c>
      <c r="F344" s="206" t="s">
        <v>883</v>
      </c>
      <c r="G344" s="207" t="s">
        <v>884</v>
      </c>
      <c r="H344" s="208">
        <v>333.04000000000002</v>
      </c>
      <c r="I344" s="209"/>
      <c r="J344" s="210">
        <f>ROUND(I344*H344,2)</f>
        <v>0</v>
      </c>
      <c r="K344" s="211"/>
      <c r="L344" s="43"/>
      <c r="M344" s="212" t="s">
        <v>19</v>
      </c>
      <c r="N344" s="213" t="s">
        <v>40</v>
      </c>
      <c r="O344" s="83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6" t="s">
        <v>129</v>
      </c>
      <c r="AT344" s="216" t="s">
        <v>125</v>
      </c>
      <c r="AU344" s="216" t="s">
        <v>79</v>
      </c>
      <c r="AY344" s="16" t="s">
        <v>122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6" t="s">
        <v>77</v>
      </c>
      <c r="BK344" s="217">
        <f>ROUND(I344*H344,2)</f>
        <v>0</v>
      </c>
      <c r="BL344" s="16" t="s">
        <v>129</v>
      </c>
      <c r="BM344" s="216" t="s">
        <v>885</v>
      </c>
    </row>
    <row r="345" s="13" customFormat="1">
      <c r="A345" s="13"/>
      <c r="B345" s="241"/>
      <c r="C345" s="242"/>
      <c r="D345" s="234" t="s">
        <v>338</v>
      </c>
      <c r="E345" s="251" t="s">
        <v>19</v>
      </c>
      <c r="F345" s="243" t="s">
        <v>1329</v>
      </c>
      <c r="G345" s="242"/>
      <c r="H345" s="244">
        <v>333.04000000000002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338</v>
      </c>
      <c r="AU345" s="250" t="s">
        <v>79</v>
      </c>
      <c r="AV345" s="13" t="s">
        <v>79</v>
      </c>
      <c r="AW345" s="13" t="s">
        <v>31</v>
      </c>
      <c r="AX345" s="13" t="s">
        <v>77</v>
      </c>
      <c r="AY345" s="250" t="s">
        <v>122</v>
      </c>
    </row>
    <row r="346" s="12" customFormat="1" ht="25.92" customHeight="1">
      <c r="A346" s="12"/>
      <c r="B346" s="188"/>
      <c r="C346" s="189"/>
      <c r="D346" s="190" t="s">
        <v>68</v>
      </c>
      <c r="E346" s="191" t="s">
        <v>213</v>
      </c>
      <c r="F346" s="191" t="s">
        <v>214</v>
      </c>
      <c r="G346" s="189"/>
      <c r="H346" s="189"/>
      <c r="I346" s="192"/>
      <c r="J346" s="193">
        <f>BK346</f>
        <v>0</v>
      </c>
      <c r="K346" s="189"/>
      <c r="L346" s="194"/>
      <c r="M346" s="195"/>
      <c r="N346" s="196"/>
      <c r="O346" s="196"/>
      <c r="P346" s="197">
        <f>P347+P353+P362+P383+P386+P391</f>
        <v>0</v>
      </c>
      <c r="Q346" s="196"/>
      <c r="R346" s="197">
        <f>R347+R353+R362+R383+R386+R391</f>
        <v>0</v>
      </c>
      <c r="S346" s="196"/>
      <c r="T346" s="198">
        <f>T347+T353+T362+T383+T386+T391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9" t="s">
        <v>148</v>
      </c>
      <c r="AT346" s="200" t="s">
        <v>68</v>
      </c>
      <c r="AU346" s="200" t="s">
        <v>69</v>
      </c>
      <c r="AY346" s="199" t="s">
        <v>122</v>
      </c>
      <c r="BK346" s="201">
        <f>BK347+BK353+BK362+BK383+BK386+BK391</f>
        <v>0</v>
      </c>
    </row>
    <row r="347" s="12" customFormat="1" ht="22.8" customHeight="1">
      <c r="A347" s="12"/>
      <c r="B347" s="188"/>
      <c r="C347" s="189"/>
      <c r="D347" s="190" t="s">
        <v>68</v>
      </c>
      <c r="E347" s="202" t="s">
        <v>215</v>
      </c>
      <c r="F347" s="202" t="s">
        <v>216</v>
      </c>
      <c r="G347" s="189"/>
      <c r="H347" s="189"/>
      <c r="I347" s="192"/>
      <c r="J347" s="203">
        <f>BK347</f>
        <v>0</v>
      </c>
      <c r="K347" s="189"/>
      <c r="L347" s="194"/>
      <c r="M347" s="195"/>
      <c r="N347" s="196"/>
      <c r="O347" s="196"/>
      <c r="P347" s="197">
        <f>SUM(P348:P352)</f>
        <v>0</v>
      </c>
      <c r="Q347" s="196"/>
      <c r="R347" s="197">
        <f>SUM(R348:R352)</f>
        <v>0</v>
      </c>
      <c r="S347" s="196"/>
      <c r="T347" s="198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99" t="s">
        <v>148</v>
      </c>
      <c r="AT347" s="200" t="s">
        <v>68</v>
      </c>
      <c r="AU347" s="200" t="s">
        <v>77</v>
      </c>
      <c r="AY347" s="199" t="s">
        <v>122</v>
      </c>
      <c r="BK347" s="201">
        <f>SUM(BK348:BK352)</f>
        <v>0</v>
      </c>
    </row>
    <row r="348" s="2" customFormat="1" ht="16.5" customHeight="1">
      <c r="A348" s="37"/>
      <c r="B348" s="38"/>
      <c r="C348" s="204" t="s">
        <v>971</v>
      </c>
      <c r="D348" s="204" t="s">
        <v>125</v>
      </c>
      <c r="E348" s="205" t="s">
        <v>888</v>
      </c>
      <c r="F348" s="206" t="s">
        <v>889</v>
      </c>
      <c r="G348" s="207" t="s">
        <v>228</v>
      </c>
      <c r="H348" s="208">
        <v>150</v>
      </c>
      <c r="I348" s="209"/>
      <c r="J348" s="210">
        <f>ROUND(I348*H348,2)</f>
        <v>0</v>
      </c>
      <c r="K348" s="211"/>
      <c r="L348" s="43"/>
      <c r="M348" s="212" t="s">
        <v>19</v>
      </c>
      <c r="N348" s="213" t="s">
        <v>40</v>
      </c>
      <c r="O348" s="83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16" t="s">
        <v>220</v>
      </c>
      <c r="AT348" s="216" t="s">
        <v>125</v>
      </c>
      <c r="AU348" s="216" t="s">
        <v>79</v>
      </c>
      <c r="AY348" s="16" t="s">
        <v>122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6" t="s">
        <v>77</v>
      </c>
      <c r="BK348" s="217">
        <f>ROUND(I348*H348,2)</f>
        <v>0</v>
      </c>
      <c r="BL348" s="16" t="s">
        <v>220</v>
      </c>
      <c r="BM348" s="216" t="s">
        <v>1330</v>
      </c>
    </row>
    <row r="349" s="2" customFormat="1">
      <c r="A349" s="37"/>
      <c r="B349" s="38"/>
      <c r="C349" s="39"/>
      <c r="D349" s="218" t="s">
        <v>131</v>
      </c>
      <c r="E349" s="39"/>
      <c r="F349" s="219" t="s">
        <v>891</v>
      </c>
      <c r="G349" s="39"/>
      <c r="H349" s="39"/>
      <c r="I349" s="220"/>
      <c r="J349" s="39"/>
      <c r="K349" s="39"/>
      <c r="L349" s="43"/>
      <c r="M349" s="221"/>
      <c r="N349" s="222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131</v>
      </c>
      <c r="AU349" s="16" t="s">
        <v>79</v>
      </c>
    </row>
    <row r="350" s="2" customFormat="1">
      <c r="A350" s="37"/>
      <c r="B350" s="38"/>
      <c r="C350" s="39"/>
      <c r="D350" s="234" t="s">
        <v>192</v>
      </c>
      <c r="E350" s="39"/>
      <c r="F350" s="235" t="s">
        <v>1331</v>
      </c>
      <c r="G350" s="39"/>
      <c r="H350" s="39"/>
      <c r="I350" s="220"/>
      <c r="J350" s="39"/>
      <c r="K350" s="39"/>
      <c r="L350" s="43"/>
      <c r="M350" s="221"/>
      <c r="N350" s="222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192</v>
      </c>
      <c r="AU350" s="16" t="s">
        <v>79</v>
      </c>
    </row>
    <row r="351" s="2" customFormat="1" ht="24.15" customHeight="1">
      <c r="A351" s="37"/>
      <c r="B351" s="38"/>
      <c r="C351" s="204" t="s">
        <v>977</v>
      </c>
      <c r="D351" s="204" t="s">
        <v>125</v>
      </c>
      <c r="E351" s="205" t="s">
        <v>894</v>
      </c>
      <c r="F351" s="206" t="s">
        <v>895</v>
      </c>
      <c r="G351" s="207" t="s">
        <v>228</v>
      </c>
      <c r="H351" s="208">
        <v>133</v>
      </c>
      <c r="I351" s="209"/>
      <c r="J351" s="210">
        <f>ROUND(I351*H351,2)</f>
        <v>0</v>
      </c>
      <c r="K351" s="211"/>
      <c r="L351" s="43"/>
      <c r="M351" s="212" t="s">
        <v>19</v>
      </c>
      <c r="N351" s="213" t="s">
        <v>40</v>
      </c>
      <c r="O351" s="83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16" t="s">
        <v>220</v>
      </c>
      <c r="AT351" s="216" t="s">
        <v>125</v>
      </c>
      <c r="AU351" s="216" t="s">
        <v>79</v>
      </c>
      <c r="AY351" s="16" t="s">
        <v>122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6" t="s">
        <v>77</v>
      </c>
      <c r="BK351" s="217">
        <f>ROUND(I351*H351,2)</f>
        <v>0</v>
      </c>
      <c r="BL351" s="16" t="s">
        <v>220</v>
      </c>
      <c r="BM351" s="216" t="s">
        <v>896</v>
      </c>
    </row>
    <row r="352" s="2" customFormat="1">
      <c r="A352" s="37"/>
      <c r="B352" s="38"/>
      <c r="C352" s="39"/>
      <c r="D352" s="234" t="s">
        <v>192</v>
      </c>
      <c r="E352" s="39"/>
      <c r="F352" s="235" t="s">
        <v>897</v>
      </c>
      <c r="G352" s="39"/>
      <c r="H352" s="39"/>
      <c r="I352" s="220"/>
      <c r="J352" s="39"/>
      <c r="K352" s="39"/>
      <c r="L352" s="43"/>
      <c r="M352" s="221"/>
      <c r="N352" s="222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192</v>
      </c>
      <c r="AU352" s="16" t="s">
        <v>79</v>
      </c>
    </row>
    <row r="353" s="12" customFormat="1" ht="22.8" customHeight="1">
      <c r="A353" s="12"/>
      <c r="B353" s="188"/>
      <c r="C353" s="189"/>
      <c r="D353" s="190" t="s">
        <v>68</v>
      </c>
      <c r="E353" s="202" t="s">
        <v>898</v>
      </c>
      <c r="F353" s="202" t="s">
        <v>899</v>
      </c>
      <c r="G353" s="189"/>
      <c r="H353" s="189"/>
      <c r="I353" s="192"/>
      <c r="J353" s="203">
        <f>BK353</f>
        <v>0</v>
      </c>
      <c r="K353" s="189"/>
      <c r="L353" s="194"/>
      <c r="M353" s="195"/>
      <c r="N353" s="196"/>
      <c r="O353" s="196"/>
      <c r="P353" s="197">
        <f>SUM(P354:P361)</f>
        <v>0</v>
      </c>
      <c r="Q353" s="196"/>
      <c r="R353" s="197">
        <f>SUM(R354:R361)</f>
        <v>0</v>
      </c>
      <c r="S353" s="196"/>
      <c r="T353" s="198">
        <f>SUM(T354:T361)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9" t="s">
        <v>148</v>
      </c>
      <c r="AT353" s="200" t="s">
        <v>68</v>
      </c>
      <c r="AU353" s="200" t="s">
        <v>77</v>
      </c>
      <c r="AY353" s="199" t="s">
        <v>122</v>
      </c>
      <c r="BK353" s="201">
        <f>SUM(BK354:BK361)</f>
        <v>0</v>
      </c>
    </row>
    <row r="354" s="2" customFormat="1" ht="16.5" customHeight="1">
      <c r="A354" s="37"/>
      <c r="B354" s="38"/>
      <c r="C354" s="204" t="s">
        <v>900</v>
      </c>
      <c r="D354" s="204" t="s">
        <v>125</v>
      </c>
      <c r="E354" s="205" t="s">
        <v>901</v>
      </c>
      <c r="F354" s="206" t="s">
        <v>902</v>
      </c>
      <c r="G354" s="207" t="s">
        <v>903</v>
      </c>
      <c r="H354" s="208">
        <v>2</v>
      </c>
      <c r="I354" s="209"/>
      <c r="J354" s="210">
        <f>ROUND(I354*H354,2)</f>
        <v>0</v>
      </c>
      <c r="K354" s="211"/>
      <c r="L354" s="43"/>
      <c r="M354" s="212" t="s">
        <v>19</v>
      </c>
      <c r="N354" s="213" t="s">
        <v>40</v>
      </c>
      <c r="O354" s="83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16" t="s">
        <v>220</v>
      </c>
      <c r="AT354" s="216" t="s">
        <v>125</v>
      </c>
      <c r="AU354" s="216" t="s">
        <v>79</v>
      </c>
      <c r="AY354" s="16" t="s">
        <v>122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6" t="s">
        <v>77</v>
      </c>
      <c r="BK354" s="217">
        <f>ROUND(I354*H354,2)</f>
        <v>0</v>
      </c>
      <c r="BL354" s="16" t="s">
        <v>220</v>
      </c>
      <c r="BM354" s="216" t="s">
        <v>1332</v>
      </c>
    </row>
    <row r="355" s="2" customFormat="1">
      <c r="A355" s="37"/>
      <c r="B355" s="38"/>
      <c r="C355" s="39"/>
      <c r="D355" s="218" t="s">
        <v>131</v>
      </c>
      <c r="E355" s="39"/>
      <c r="F355" s="219" t="s">
        <v>905</v>
      </c>
      <c r="G355" s="39"/>
      <c r="H355" s="39"/>
      <c r="I355" s="220"/>
      <c r="J355" s="39"/>
      <c r="K355" s="39"/>
      <c r="L355" s="43"/>
      <c r="M355" s="221"/>
      <c r="N355" s="222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131</v>
      </c>
      <c r="AU355" s="16" t="s">
        <v>79</v>
      </c>
    </row>
    <row r="356" s="2" customFormat="1" ht="16.5" customHeight="1">
      <c r="A356" s="37"/>
      <c r="B356" s="38"/>
      <c r="C356" s="204" t="s">
        <v>906</v>
      </c>
      <c r="D356" s="204" t="s">
        <v>125</v>
      </c>
      <c r="E356" s="205" t="s">
        <v>907</v>
      </c>
      <c r="F356" s="206" t="s">
        <v>908</v>
      </c>
      <c r="G356" s="207" t="s">
        <v>450</v>
      </c>
      <c r="H356" s="208">
        <v>150</v>
      </c>
      <c r="I356" s="209"/>
      <c r="J356" s="210">
        <f>ROUND(I356*H356,2)</f>
        <v>0</v>
      </c>
      <c r="K356" s="211"/>
      <c r="L356" s="43"/>
      <c r="M356" s="212" t="s">
        <v>19</v>
      </c>
      <c r="N356" s="213" t="s">
        <v>40</v>
      </c>
      <c r="O356" s="83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16" t="s">
        <v>220</v>
      </c>
      <c r="AT356" s="216" t="s">
        <v>125</v>
      </c>
      <c r="AU356" s="216" t="s">
        <v>79</v>
      </c>
      <c r="AY356" s="16" t="s">
        <v>122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6" t="s">
        <v>77</v>
      </c>
      <c r="BK356" s="217">
        <f>ROUND(I356*H356,2)</f>
        <v>0</v>
      </c>
      <c r="BL356" s="16" t="s">
        <v>220</v>
      </c>
      <c r="BM356" s="216" t="s">
        <v>1333</v>
      </c>
    </row>
    <row r="357" s="2" customFormat="1">
      <c r="A357" s="37"/>
      <c r="B357" s="38"/>
      <c r="C357" s="39"/>
      <c r="D357" s="218" t="s">
        <v>131</v>
      </c>
      <c r="E357" s="39"/>
      <c r="F357" s="219" t="s">
        <v>910</v>
      </c>
      <c r="G357" s="39"/>
      <c r="H357" s="39"/>
      <c r="I357" s="220"/>
      <c r="J357" s="39"/>
      <c r="K357" s="39"/>
      <c r="L357" s="43"/>
      <c r="M357" s="221"/>
      <c r="N357" s="222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131</v>
      </c>
      <c r="AU357" s="16" t="s">
        <v>79</v>
      </c>
    </row>
    <row r="358" s="2" customFormat="1" ht="16.5" customHeight="1">
      <c r="A358" s="37"/>
      <c r="B358" s="38"/>
      <c r="C358" s="204" t="s">
        <v>911</v>
      </c>
      <c r="D358" s="204" t="s">
        <v>125</v>
      </c>
      <c r="E358" s="205" t="s">
        <v>912</v>
      </c>
      <c r="F358" s="206" t="s">
        <v>913</v>
      </c>
      <c r="G358" s="207" t="s">
        <v>185</v>
      </c>
      <c r="H358" s="208">
        <v>200</v>
      </c>
      <c r="I358" s="209"/>
      <c r="J358" s="210">
        <f>ROUND(I358*H358,2)</f>
        <v>0</v>
      </c>
      <c r="K358" s="211"/>
      <c r="L358" s="43"/>
      <c r="M358" s="212" t="s">
        <v>19</v>
      </c>
      <c r="N358" s="213" t="s">
        <v>40</v>
      </c>
      <c r="O358" s="83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16" t="s">
        <v>220</v>
      </c>
      <c r="AT358" s="216" t="s">
        <v>125</v>
      </c>
      <c r="AU358" s="216" t="s">
        <v>79</v>
      </c>
      <c r="AY358" s="16" t="s">
        <v>122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6" t="s">
        <v>77</v>
      </c>
      <c r="BK358" s="217">
        <f>ROUND(I358*H358,2)</f>
        <v>0</v>
      </c>
      <c r="BL358" s="16" t="s">
        <v>220</v>
      </c>
      <c r="BM358" s="216" t="s">
        <v>1334</v>
      </c>
    </row>
    <row r="359" s="2" customFormat="1">
      <c r="A359" s="37"/>
      <c r="B359" s="38"/>
      <c r="C359" s="39"/>
      <c r="D359" s="218" t="s">
        <v>131</v>
      </c>
      <c r="E359" s="39"/>
      <c r="F359" s="219" t="s">
        <v>915</v>
      </c>
      <c r="G359" s="39"/>
      <c r="H359" s="39"/>
      <c r="I359" s="220"/>
      <c r="J359" s="39"/>
      <c r="K359" s="39"/>
      <c r="L359" s="43"/>
      <c r="M359" s="221"/>
      <c r="N359" s="222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131</v>
      </c>
      <c r="AU359" s="16" t="s">
        <v>79</v>
      </c>
    </row>
    <row r="360" s="2" customFormat="1" ht="16.5" customHeight="1">
      <c r="A360" s="37"/>
      <c r="B360" s="38"/>
      <c r="C360" s="204" t="s">
        <v>916</v>
      </c>
      <c r="D360" s="204" t="s">
        <v>125</v>
      </c>
      <c r="E360" s="205" t="s">
        <v>917</v>
      </c>
      <c r="F360" s="206" t="s">
        <v>918</v>
      </c>
      <c r="G360" s="207" t="s">
        <v>903</v>
      </c>
      <c r="H360" s="208">
        <v>2</v>
      </c>
      <c r="I360" s="209"/>
      <c r="J360" s="210">
        <f>ROUND(I360*H360,2)</f>
        <v>0</v>
      </c>
      <c r="K360" s="211"/>
      <c r="L360" s="43"/>
      <c r="M360" s="212" t="s">
        <v>19</v>
      </c>
      <c r="N360" s="213" t="s">
        <v>40</v>
      </c>
      <c r="O360" s="83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16" t="s">
        <v>220</v>
      </c>
      <c r="AT360" s="216" t="s">
        <v>125</v>
      </c>
      <c r="AU360" s="216" t="s">
        <v>79</v>
      </c>
      <c r="AY360" s="16" t="s">
        <v>122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6" t="s">
        <v>77</v>
      </c>
      <c r="BK360" s="217">
        <f>ROUND(I360*H360,2)</f>
        <v>0</v>
      </c>
      <c r="BL360" s="16" t="s">
        <v>220</v>
      </c>
      <c r="BM360" s="216" t="s">
        <v>1335</v>
      </c>
    </row>
    <row r="361" s="2" customFormat="1">
      <c r="A361" s="37"/>
      <c r="B361" s="38"/>
      <c r="C361" s="39"/>
      <c r="D361" s="218" t="s">
        <v>131</v>
      </c>
      <c r="E361" s="39"/>
      <c r="F361" s="219" t="s">
        <v>920</v>
      </c>
      <c r="G361" s="39"/>
      <c r="H361" s="39"/>
      <c r="I361" s="220"/>
      <c r="J361" s="39"/>
      <c r="K361" s="39"/>
      <c r="L361" s="43"/>
      <c r="M361" s="221"/>
      <c r="N361" s="222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131</v>
      </c>
      <c r="AU361" s="16" t="s">
        <v>79</v>
      </c>
    </row>
    <row r="362" s="12" customFormat="1" ht="22.8" customHeight="1">
      <c r="A362" s="12"/>
      <c r="B362" s="188"/>
      <c r="C362" s="189"/>
      <c r="D362" s="190" t="s">
        <v>68</v>
      </c>
      <c r="E362" s="202" t="s">
        <v>223</v>
      </c>
      <c r="F362" s="202" t="s">
        <v>224</v>
      </c>
      <c r="G362" s="189"/>
      <c r="H362" s="189"/>
      <c r="I362" s="192"/>
      <c r="J362" s="203">
        <f>BK362</f>
        <v>0</v>
      </c>
      <c r="K362" s="189"/>
      <c r="L362" s="194"/>
      <c r="M362" s="195"/>
      <c r="N362" s="196"/>
      <c r="O362" s="196"/>
      <c r="P362" s="197">
        <f>SUM(P363:P382)</f>
        <v>0</v>
      </c>
      <c r="Q362" s="196"/>
      <c r="R362" s="197">
        <f>SUM(R363:R382)</f>
        <v>0</v>
      </c>
      <c r="S362" s="196"/>
      <c r="T362" s="198">
        <f>SUM(T363:T382)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9" t="s">
        <v>148</v>
      </c>
      <c r="AT362" s="200" t="s">
        <v>68</v>
      </c>
      <c r="AU362" s="200" t="s">
        <v>77</v>
      </c>
      <c r="AY362" s="199" t="s">
        <v>122</v>
      </c>
      <c r="BK362" s="201">
        <f>SUM(BK363:BK382)</f>
        <v>0</v>
      </c>
    </row>
    <row r="363" s="2" customFormat="1" ht="16.5" customHeight="1">
      <c r="A363" s="37"/>
      <c r="B363" s="38"/>
      <c r="C363" s="204" t="s">
        <v>927</v>
      </c>
      <c r="D363" s="204" t="s">
        <v>125</v>
      </c>
      <c r="E363" s="205" t="s">
        <v>922</v>
      </c>
      <c r="F363" s="206" t="s">
        <v>923</v>
      </c>
      <c r="G363" s="207" t="s">
        <v>228</v>
      </c>
      <c r="H363" s="208">
        <v>16</v>
      </c>
      <c r="I363" s="209"/>
      <c r="J363" s="210">
        <f>ROUND(I363*H363,2)</f>
        <v>0</v>
      </c>
      <c r="K363" s="211"/>
      <c r="L363" s="43"/>
      <c r="M363" s="212" t="s">
        <v>19</v>
      </c>
      <c r="N363" s="213" t="s">
        <v>40</v>
      </c>
      <c r="O363" s="83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16" t="s">
        <v>220</v>
      </c>
      <c r="AT363" s="216" t="s">
        <v>125</v>
      </c>
      <c r="AU363" s="216" t="s">
        <v>79</v>
      </c>
      <c r="AY363" s="16" t="s">
        <v>122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6" t="s">
        <v>77</v>
      </c>
      <c r="BK363" s="217">
        <f>ROUND(I363*H363,2)</f>
        <v>0</v>
      </c>
      <c r="BL363" s="16" t="s">
        <v>220</v>
      </c>
      <c r="BM363" s="216" t="s">
        <v>924</v>
      </c>
    </row>
    <row r="364" s="2" customFormat="1">
      <c r="A364" s="37"/>
      <c r="B364" s="38"/>
      <c r="C364" s="39"/>
      <c r="D364" s="218" t="s">
        <v>131</v>
      </c>
      <c r="E364" s="39"/>
      <c r="F364" s="219" t="s">
        <v>925</v>
      </c>
      <c r="G364" s="39"/>
      <c r="H364" s="39"/>
      <c r="I364" s="220"/>
      <c r="J364" s="39"/>
      <c r="K364" s="39"/>
      <c r="L364" s="43"/>
      <c r="M364" s="221"/>
      <c r="N364" s="222"/>
      <c r="O364" s="83"/>
      <c r="P364" s="83"/>
      <c r="Q364" s="83"/>
      <c r="R364" s="83"/>
      <c r="S364" s="83"/>
      <c r="T364" s="84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131</v>
      </c>
      <c r="AU364" s="16" t="s">
        <v>79</v>
      </c>
    </row>
    <row r="365" s="2" customFormat="1">
      <c r="A365" s="37"/>
      <c r="B365" s="38"/>
      <c r="C365" s="39"/>
      <c r="D365" s="234" t="s">
        <v>192</v>
      </c>
      <c r="E365" s="39"/>
      <c r="F365" s="235" t="s">
        <v>1336</v>
      </c>
      <c r="G365" s="39"/>
      <c r="H365" s="39"/>
      <c r="I365" s="220"/>
      <c r="J365" s="39"/>
      <c r="K365" s="39"/>
      <c r="L365" s="43"/>
      <c r="M365" s="221"/>
      <c r="N365" s="222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192</v>
      </c>
      <c r="AU365" s="16" t="s">
        <v>79</v>
      </c>
    </row>
    <row r="366" s="2" customFormat="1" ht="16.5" customHeight="1">
      <c r="A366" s="37"/>
      <c r="B366" s="38"/>
      <c r="C366" s="204" t="s">
        <v>932</v>
      </c>
      <c r="D366" s="204" t="s">
        <v>125</v>
      </c>
      <c r="E366" s="205" t="s">
        <v>928</v>
      </c>
      <c r="F366" s="206" t="s">
        <v>929</v>
      </c>
      <c r="G366" s="207" t="s">
        <v>228</v>
      </c>
      <c r="H366" s="208">
        <v>300</v>
      </c>
      <c r="I366" s="209"/>
      <c r="J366" s="210">
        <f>ROUND(I366*H366,2)</f>
        <v>0</v>
      </c>
      <c r="K366" s="211"/>
      <c r="L366" s="43"/>
      <c r="M366" s="212" t="s">
        <v>19</v>
      </c>
      <c r="N366" s="213" t="s">
        <v>40</v>
      </c>
      <c r="O366" s="83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16" t="s">
        <v>220</v>
      </c>
      <c r="AT366" s="216" t="s">
        <v>125</v>
      </c>
      <c r="AU366" s="216" t="s">
        <v>79</v>
      </c>
      <c r="AY366" s="16" t="s">
        <v>122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6" t="s">
        <v>77</v>
      </c>
      <c r="BK366" s="217">
        <f>ROUND(I366*H366,2)</f>
        <v>0</v>
      </c>
      <c r="BL366" s="16" t="s">
        <v>220</v>
      </c>
      <c r="BM366" s="216" t="s">
        <v>1337</v>
      </c>
    </row>
    <row r="367" s="2" customFormat="1">
      <c r="A367" s="37"/>
      <c r="B367" s="38"/>
      <c r="C367" s="39"/>
      <c r="D367" s="218" t="s">
        <v>131</v>
      </c>
      <c r="E367" s="39"/>
      <c r="F367" s="219" t="s">
        <v>931</v>
      </c>
      <c r="G367" s="39"/>
      <c r="H367" s="39"/>
      <c r="I367" s="220"/>
      <c r="J367" s="39"/>
      <c r="K367" s="39"/>
      <c r="L367" s="43"/>
      <c r="M367" s="221"/>
      <c r="N367" s="222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131</v>
      </c>
      <c r="AU367" s="16" t="s">
        <v>79</v>
      </c>
    </row>
    <row r="368" s="2" customFormat="1" ht="16.5" customHeight="1">
      <c r="A368" s="37"/>
      <c r="B368" s="38"/>
      <c r="C368" s="204" t="s">
        <v>937</v>
      </c>
      <c r="D368" s="204" t="s">
        <v>125</v>
      </c>
      <c r="E368" s="205" t="s">
        <v>933</v>
      </c>
      <c r="F368" s="206" t="s">
        <v>934</v>
      </c>
      <c r="G368" s="207" t="s">
        <v>228</v>
      </c>
      <c r="H368" s="208">
        <v>100</v>
      </c>
      <c r="I368" s="209"/>
      <c r="J368" s="210">
        <f>ROUND(I368*H368,2)</f>
        <v>0</v>
      </c>
      <c r="K368" s="211"/>
      <c r="L368" s="43"/>
      <c r="M368" s="212" t="s">
        <v>19</v>
      </c>
      <c r="N368" s="213" t="s">
        <v>40</v>
      </c>
      <c r="O368" s="83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16" t="s">
        <v>220</v>
      </c>
      <c r="AT368" s="216" t="s">
        <v>125</v>
      </c>
      <c r="AU368" s="216" t="s">
        <v>79</v>
      </c>
      <c r="AY368" s="16" t="s">
        <v>122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6" t="s">
        <v>77</v>
      </c>
      <c r="BK368" s="217">
        <f>ROUND(I368*H368,2)</f>
        <v>0</v>
      </c>
      <c r="BL368" s="16" t="s">
        <v>220</v>
      </c>
      <c r="BM368" s="216" t="s">
        <v>1338</v>
      </c>
    </row>
    <row r="369" s="2" customFormat="1">
      <c r="A369" s="37"/>
      <c r="B369" s="38"/>
      <c r="C369" s="39"/>
      <c r="D369" s="218" t="s">
        <v>131</v>
      </c>
      <c r="E369" s="39"/>
      <c r="F369" s="219" t="s">
        <v>936</v>
      </c>
      <c r="G369" s="39"/>
      <c r="H369" s="39"/>
      <c r="I369" s="220"/>
      <c r="J369" s="39"/>
      <c r="K369" s="39"/>
      <c r="L369" s="43"/>
      <c r="M369" s="221"/>
      <c r="N369" s="222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131</v>
      </c>
      <c r="AU369" s="16" t="s">
        <v>79</v>
      </c>
    </row>
    <row r="370" s="2" customFormat="1" ht="16.5" customHeight="1">
      <c r="A370" s="37"/>
      <c r="B370" s="38"/>
      <c r="C370" s="204" t="s">
        <v>943</v>
      </c>
      <c r="D370" s="204" t="s">
        <v>125</v>
      </c>
      <c r="E370" s="205" t="s">
        <v>938</v>
      </c>
      <c r="F370" s="206" t="s">
        <v>939</v>
      </c>
      <c r="G370" s="207" t="s">
        <v>228</v>
      </c>
      <c r="H370" s="208">
        <v>300</v>
      </c>
      <c r="I370" s="209"/>
      <c r="J370" s="210">
        <f>ROUND(I370*H370,2)</f>
        <v>0</v>
      </c>
      <c r="K370" s="211"/>
      <c r="L370" s="43"/>
      <c r="M370" s="212" t="s">
        <v>19</v>
      </c>
      <c r="N370" s="213" t="s">
        <v>40</v>
      </c>
      <c r="O370" s="83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16" t="s">
        <v>220</v>
      </c>
      <c r="AT370" s="216" t="s">
        <v>125</v>
      </c>
      <c r="AU370" s="216" t="s">
        <v>79</v>
      </c>
      <c r="AY370" s="16" t="s">
        <v>122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6" t="s">
        <v>77</v>
      </c>
      <c r="BK370" s="217">
        <f>ROUND(I370*H370,2)</f>
        <v>0</v>
      </c>
      <c r="BL370" s="16" t="s">
        <v>220</v>
      </c>
      <c r="BM370" s="216" t="s">
        <v>1339</v>
      </c>
    </row>
    <row r="371" s="2" customFormat="1">
      <c r="A371" s="37"/>
      <c r="B371" s="38"/>
      <c r="C371" s="39"/>
      <c r="D371" s="218" t="s">
        <v>131</v>
      </c>
      <c r="E371" s="39"/>
      <c r="F371" s="219" t="s">
        <v>941</v>
      </c>
      <c r="G371" s="39"/>
      <c r="H371" s="39"/>
      <c r="I371" s="220"/>
      <c r="J371" s="39"/>
      <c r="K371" s="39"/>
      <c r="L371" s="43"/>
      <c r="M371" s="221"/>
      <c r="N371" s="222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131</v>
      </c>
      <c r="AU371" s="16" t="s">
        <v>79</v>
      </c>
    </row>
    <row r="372" s="2" customFormat="1">
      <c r="A372" s="37"/>
      <c r="B372" s="38"/>
      <c r="C372" s="39"/>
      <c r="D372" s="234" t="s">
        <v>192</v>
      </c>
      <c r="E372" s="39"/>
      <c r="F372" s="235" t="s">
        <v>942</v>
      </c>
      <c r="G372" s="39"/>
      <c r="H372" s="39"/>
      <c r="I372" s="220"/>
      <c r="J372" s="39"/>
      <c r="K372" s="39"/>
      <c r="L372" s="43"/>
      <c r="M372" s="221"/>
      <c r="N372" s="222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192</v>
      </c>
      <c r="AU372" s="16" t="s">
        <v>79</v>
      </c>
    </row>
    <row r="373" s="2" customFormat="1" ht="16.5" customHeight="1">
      <c r="A373" s="37"/>
      <c r="B373" s="38"/>
      <c r="C373" s="204" t="s">
        <v>948</v>
      </c>
      <c r="D373" s="204" t="s">
        <v>125</v>
      </c>
      <c r="E373" s="205" t="s">
        <v>944</v>
      </c>
      <c r="F373" s="206" t="s">
        <v>945</v>
      </c>
      <c r="G373" s="207" t="s">
        <v>228</v>
      </c>
      <c r="H373" s="208">
        <v>300</v>
      </c>
      <c r="I373" s="209"/>
      <c r="J373" s="210">
        <f>ROUND(I373*H373,2)</f>
        <v>0</v>
      </c>
      <c r="K373" s="211"/>
      <c r="L373" s="43"/>
      <c r="M373" s="212" t="s">
        <v>19</v>
      </c>
      <c r="N373" s="213" t="s">
        <v>40</v>
      </c>
      <c r="O373" s="83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16" t="s">
        <v>220</v>
      </c>
      <c r="AT373" s="216" t="s">
        <v>125</v>
      </c>
      <c r="AU373" s="216" t="s">
        <v>79</v>
      </c>
      <c r="AY373" s="16" t="s">
        <v>122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6" t="s">
        <v>77</v>
      </c>
      <c r="BK373" s="217">
        <f>ROUND(I373*H373,2)</f>
        <v>0</v>
      </c>
      <c r="BL373" s="16" t="s">
        <v>220</v>
      </c>
      <c r="BM373" s="216" t="s">
        <v>1340</v>
      </c>
    </row>
    <row r="374" s="2" customFormat="1">
      <c r="A374" s="37"/>
      <c r="B374" s="38"/>
      <c r="C374" s="39"/>
      <c r="D374" s="218" t="s">
        <v>131</v>
      </c>
      <c r="E374" s="39"/>
      <c r="F374" s="219" t="s">
        <v>947</v>
      </c>
      <c r="G374" s="39"/>
      <c r="H374" s="39"/>
      <c r="I374" s="220"/>
      <c r="J374" s="39"/>
      <c r="K374" s="39"/>
      <c r="L374" s="43"/>
      <c r="M374" s="221"/>
      <c r="N374" s="222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131</v>
      </c>
      <c r="AU374" s="16" t="s">
        <v>79</v>
      </c>
    </row>
    <row r="375" s="2" customFormat="1" ht="16.5" customHeight="1">
      <c r="A375" s="37"/>
      <c r="B375" s="38"/>
      <c r="C375" s="204" t="s">
        <v>1149</v>
      </c>
      <c r="D375" s="204" t="s">
        <v>125</v>
      </c>
      <c r="E375" s="205" t="s">
        <v>226</v>
      </c>
      <c r="F375" s="206" t="s">
        <v>227</v>
      </c>
      <c r="G375" s="207" t="s">
        <v>228</v>
      </c>
      <c r="H375" s="208">
        <v>50</v>
      </c>
      <c r="I375" s="209"/>
      <c r="J375" s="210">
        <f>ROUND(I375*H375,2)</f>
        <v>0</v>
      </c>
      <c r="K375" s="211"/>
      <c r="L375" s="43"/>
      <c r="M375" s="212" t="s">
        <v>19</v>
      </c>
      <c r="N375" s="213" t="s">
        <v>40</v>
      </c>
      <c r="O375" s="83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16" t="s">
        <v>220</v>
      </c>
      <c r="AT375" s="216" t="s">
        <v>125</v>
      </c>
      <c r="AU375" s="216" t="s">
        <v>79</v>
      </c>
      <c r="AY375" s="16" t="s">
        <v>122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6" t="s">
        <v>77</v>
      </c>
      <c r="BK375" s="217">
        <f>ROUND(I375*H375,2)</f>
        <v>0</v>
      </c>
      <c r="BL375" s="16" t="s">
        <v>220</v>
      </c>
      <c r="BM375" s="216" t="s">
        <v>1341</v>
      </c>
    </row>
    <row r="376" s="2" customFormat="1">
      <c r="A376" s="37"/>
      <c r="B376" s="38"/>
      <c r="C376" s="39"/>
      <c r="D376" s="218" t="s">
        <v>131</v>
      </c>
      <c r="E376" s="39"/>
      <c r="F376" s="219" t="s">
        <v>230</v>
      </c>
      <c r="G376" s="39"/>
      <c r="H376" s="39"/>
      <c r="I376" s="220"/>
      <c r="J376" s="39"/>
      <c r="K376" s="39"/>
      <c r="L376" s="43"/>
      <c r="M376" s="221"/>
      <c r="N376" s="222"/>
      <c r="O376" s="83"/>
      <c r="P376" s="83"/>
      <c r="Q376" s="83"/>
      <c r="R376" s="83"/>
      <c r="S376" s="83"/>
      <c r="T376" s="84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131</v>
      </c>
      <c r="AU376" s="16" t="s">
        <v>79</v>
      </c>
    </row>
    <row r="377" s="2" customFormat="1" ht="16.5" customHeight="1">
      <c r="A377" s="37"/>
      <c r="B377" s="38"/>
      <c r="C377" s="204" t="s">
        <v>1151</v>
      </c>
      <c r="D377" s="204" t="s">
        <v>125</v>
      </c>
      <c r="E377" s="205" t="s">
        <v>231</v>
      </c>
      <c r="F377" s="206" t="s">
        <v>232</v>
      </c>
      <c r="G377" s="207" t="s">
        <v>228</v>
      </c>
      <c r="H377" s="208">
        <v>200</v>
      </c>
      <c r="I377" s="209"/>
      <c r="J377" s="210">
        <f>ROUND(I377*H377,2)</f>
        <v>0</v>
      </c>
      <c r="K377" s="211"/>
      <c r="L377" s="43"/>
      <c r="M377" s="212" t="s">
        <v>19</v>
      </c>
      <c r="N377" s="213" t="s">
        <v>40</v>
      </c>
      <c r="O377" s="83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16" t="s">
        <v>220</v>
      </c>
      <c r="AT377" s="216" t="s">
        <v>125</v>
      </c>
      <c r="AU377" s="216" t="s">
        <v>79</v>
      </c>
      <c r="AY377" s="16" t="s">
        <v>122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6" t="s">
        <v>77</v>
      </c>
      <c r="BK377" s="217">
        <f>ROUND(I377*H377,2)</f>
        <v>0</v>
      </c>
      <c r="BL377" s="16" t="s">
        <v>220</v>
      </c>
      <c r="BM377" s="216" t="s">
        <v>951</v>
      </c>
    </row>
    <row r="378" s="2" customFormat="1">
      <c r="A378" s="37"/>
      <c r="B378" s="38"/>
      <c r="C378" s="39"/>
      <c r="D378" s="218" t="s">
        <v>131</v>
      </c>
      <c r="E378" s="39"/>
      <c r="F378" s="219" t="s">
        <v>234</v>
      </c>
      <c r="G378" s="39"/>
      <c r="H378" s="39"/>
      <c r="I378" s="220"/>
      <c r="J378" s="39"/>
      <c r="K378" s="39"/>
      <c r="L378" s="43"/>
      <c r="M378" s="221"/>
      <c r="N378" s="222"/>
      <c r="O378" s="83"/>
      <c r="P378" s="83"/>
      <c r="Q378" s="83"/>
      <c r="R378" s="83"/>
      <c r="S378" s="83"/>
      <c r="T378" s="84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131</v>
      </c>
      <c r="AU378" s="16" t="s">
        <v>79</v>
      </c>
    </row>
    <row r="379" s="2" customFormat="1">
      <c r="A379" s="37"/>
      <c r="B379" s="38"/>
      <c r="C379" s="39"/>
      <c r="D379" s="234" t="s">
        <v>192</v>
      </c>
      <c r="E379" s="39"/>
      <c r="F379" s="235" t="s">
        <v>1342</v>
      </c>
      <c r="G379" s="39"/>
      <c r="H379" s="39"/>
      <c r="I379" s="220"/>
      <c r="J379" s="39"/>
      <c r="K379" s="39"/>
      <c r="L379" s="43"/>
      <c r="M379" s="221"/>
      <c r="N379" s="222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192</v>
      </c>
      <c r="AU379" s="16" t="s">
        <v>79</v>
      </c>
    </row>
    <row r="380" s="2" customFormat="1" ht="16.5" customHeight="1">
      <c r="A380" s="37"/>
      <c r="B380" s="38"/>
      <c r="C380" s="204" t="s">
        <v>1153</v>
      </c>
      <c r="D380" s="204" t="s">
        <v>125</v>
      </c>
      <c r="E380" s="205" t="s">
        <v>237</v>
      </c>
      <c r="F380" s="206" t="s">
        <v>238</v>
      </c>
      <c r="G380" s="207" t="s">
        <v>228</v>
      </c>
      <c r="H380" s="208">
        <v>320</v>
      </c>
      <c r="I380" s="209"/>
      <c r="J380" s="210">
        <f>ROUND(I380*H380,2)</f>
        <v>0</v>
      </c>
      <c r="K380" s="211"/>
      <c r="L380" s="43"/>
      <c r="M380" s="212" t="s">
        <v>19</v>
      </c>
      <c r="N380" s="213" t="s">
        <v>40</v>
      </c>
      <c r="O380" s="83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16" t="s">
        <v>220</v>
      </c>
      <c r="AT380" s="216" t="s">
        <v>125</v>
      </c>
      <c r="AU380" s="216" t="s">
        <v>79</v>
      </c>
      <c r="AY380" s="16" t="s">
        <v>122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6" t="s">
        <v>77</v>
      </c>
      <c r="BK380" s="217">
        <f>ROUND(I380*H380,2)</f>
        <v>0</v>
      </c>
      <c r="BL380" s="16" t="s">
        <v>220</v>
      </c>
      <c r="BM380" s="216" t="s">
        <v>954</v>
      </c>
    </row>
    <row r="381" s="2" customFormat="1">
      <c r="A381" s="37"/>
      <c r="B381" s="38"/>
      <c r="C381" s="39"/>
      <c r="D381" s="218" t="s">
        <v>131</v>
      </c>
      <c r="E381" s="39"/>
      <c r="F381" s="219" t="s">
        <v>240</v>
      </c>
      <c r="G381" s="39"/>
      <c r="H381" s="39"/>
      <c r="I381" s="220"/>
      <c r="J381" s="39"/>
      <c r="K381" s="39"/>
      <c r="L381" s="43"/>
      <c r="M381" s="221"/>
      <c r="N381" s="222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131</v>
      </c>
      <c r="AU381" s="16" t="s">
        <v>79</v>
      </c>
    </row>
    <row r="382" s="2" customFormat="1">
      <c r="A382" s="37"/>
      <c r="B382" s="38"/>
      <c r="C382" s="39"/>
      <c r="D382" s="234" t="s">
        <v>192</v>
      </c>
      <c r="E382" s="39"/>
      <c r="F382" s="235" t="s">
        <v>241</v>
      </c>
      <c r="G382" s="39"/>
      <c r="H382" s="39"/>
      <c r="I382" s="220"/>
      <c r="J382" s="39"/>
      <c r="K382" s="39"/>
      <c r="L382" s="43"/>
      <c r="M382" s="221"/>
      <c r="N382" s="222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192</v>
      </c>
      <c r="AU382" s="16" t="s">
        <v>79</v>
      </c>
    </row>
    <row r="383" s="12" customFormat="1" ht="22.8" customHeight="1">
      <c r="A383" s="12"/>
      <c r="B383" s="188"/>
      <c r="C383" s="189"/>
      <c r="D383" s="190" t="s">
        <v>68</v>
      </c>
      <c r="E383" s="202" t="s">
        <v>242</v>
      </c>
      <c r="F383" s="202" t="s">
        <v>243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SUM(P384:P385)</f>
        <v>0</v>
      </c>
      <c r="Q383" s="196"/>
      <c r="R383" s="197">
        <f>SUM(R384:R385)</f>
        <v>0</v>
      </c>
      <c r="S383" s="196"/>
      <c r="T383" s="198">
        <f>SUM(T384:T385)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9" t="s">
        <v>148</v>
      </c>
      <c r="AT383" s="200" t="s">
        <v>68</v>
      </c>
      <c r="AU383" s="200" t="s">
        <v>77</v>
      </c>
      <c r="AY383" s="199" t="s">
        <v>122</v>
      </c>
      <c r="BK383" s="201">
        <f>SUM(BK384:BK385)</f>
        <v>0</v>
      </c>
    </row>
    <row r="384" s="2" customFormat="1" ht="16.5" customHeight="1">
      <c r="A384" s="37"/>
      <c r="B384" s="38"/>
      <c r="C384" s="204" t="s">
        <v>1343</v>
      </c>
      <c r="D384" s="204" t="s">
        <v>125</v>
      </c>
      <c r="E384" s="205" t="s">
        <v>245</v>
      </c>
      <c r="F384" s="206" t="s">
        <v>246</v>
      </c>
      <c r="G384" s="207" t="s">
        <v>210</v>
      </c>
      <c r="H384" s="236"/>
      <c r="I384" s="209"/>
      <c r="J384" s="210">
        <f>ROUND(I384*H384,2)</f>
        <v>0</v>
      </c>
      <c r="K384" s="211"/>
      <c r="L384" s="43"/>
      <c r="M384" s="212" t="s">
        <v>19</v>
      </c>
      <c r="N384" s="213" t="s">
        <v>40</v>
      </c>
      <c r="O384" s="83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16" t="s">
        <v>220</v>
      </c>
      <c r="AT384" s="216" t="s">
        <v>125</v>
      </c>
      <c r="AU384" s="216" t="s">
        <v>79</v>
      </c>
      <c r="AY384" s="16" t="s">
        <v>122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6" t="s">
        <v>77</v>
      </c>
      <c r="BK384" s="217">
        <f>ROUND(I384*H384,2)</f>
        <v>0</v>
      </c>
      <c r="BL384" s="16" t="s">
        <v>220</v>
      </c>
      <c r="BM384" s="216" t="s">
        <v>962</v>
      </c>
    </row>
    <row r="385" s="2" customFormat="1">
      <c r="A385" s="37"/>
      <c r="B385" s="38"/>
      <c r="C385" s="39"/>
      <c r="D385" s="218" t="s">
        <v>131</v>
      </c>
      <c r="E385" s="39"/>
      <c r="F385" s="219" t="s">
        <v>963</v>
      </c>
      <c r="G385" s="39"/>
      <c r="H385" s="39"/>
      <c r="I385" s="220"/>
      <c r="J385" s="39"/>
      <c r="K385" s="39"/>
      <c r="L385" s="43"/>
      <c r="M385" s="221"/>
      <c r="N385" s="222"/>
      <c r="O385" s="83"/>
      <c r="P385" s="83"/>
      <c r="Q385" s="83"/>
      <c r="R385" s="83"/>
      <c r="S385" s="83"/>
      <c r="T385" s="84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131</v>
      </c>
      <c r="AU385" s="16" t="s">
        <v>79</v>
      </c>
    </row>
    <row r="386" s="12" customFormat="1" ht="22.8" customHeight="1">
      <c r="A386" s="12"/>
      <c r="B386" s="188"/>
      <c r="C386" s="189"/>
      <c r="D386" s="190" t="s">
        <v>68</v>
      </c>
      <c r="E386" s="202" t="s">
        <v>249</v>
      </c>
      <c r="F386" s="202" t="s">
        <v>250</v>
      </c>
      <c r="G386" s="189"/>
      <c r="H386" s="189"/>
      <c r="I386" s="192"/>
      <c r="J386" s="203">
        <f>BK386</f>
        <v>0</v>
      </c>
      <c r="K386" s="189"/>
      <c r="L386" s="194"/>
      <c r="M386" s="195"/>
      <c r="N386" s="196"/>
      <c r="O386" s="196"/>
      <c r="P386" s="197">
        <f>SUM(P387:P390)</f>
        <v>0</v>
      </c>
      <c r="Q386" s="196"/>
      <c r="R386" s="197">
        <f>SUM(R387:R390)</f>
        <v>0</v>
      </c>
      <c r="S386" s="196"/>
      <c r="T386" s="198">
        <f>SUM(T387:T390)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9" t="s">
        <v>148</v>
      </c>
      <c r="AT386" s="200" t="s">
        <v>68</v>
      </c>
      <c r="AU386" s="200" t="s">
        <v>77</v>
      </c>
      <c r="AY386" s="199" t="s">
        <v>122</v>
      </c>
      <c r="BK386" s="201">
        <f>SUM(BK387:BK390)</f>
        <v>0</v>
      </c>
    </row>
    <row r="387" s="2" customFormat="1" ht="16.5" customHeight="1">
      <c r="A387" s="37"/>
      <c r="B387" s="38"/>
      <c r="C387" s="204" t="s">
        <v>1344</v>
      </c>
      <c r="D387" s="204" t="s">
        <v>125</v>
      </c>
      <c r="E387" s="205" t="s">
        <v>252</v>
      </c>
      <c r="F387" s="206" t="s">
        <v>253</v>
      </c>
      <c r="G387" s="207" t="s">
        <v>254</v>
      </c>
      <c r="H387" s="208">
        <v>80</v>
      </c>
      <c r="I387" s="209"/>
      <c r="J387" s="210">
        <f>ROUND(I387*H387,2)</f>
        <v>0</v>
      </c>
      <c r="K387" s="211"/>
      <c r="L387" s="43"/>
      <c r="M387" s="212" t="s">
        <v>19</v>
      </c>
      <c r="N387" s="213" t="s">
        <v>40</v>
      </c>
      <c r="O387" s="83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16" t="s">
        <v>220</v>
      </c>
      <c r="AT387" s="216" t="s">
        <v>125</v>
      </c>
      <c r="AU387" s="216" t="s">
        <v>79</v>
      </c>
      <c r="AY387" s="16" t="s">
        <v>122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6" t="s">
        <v>77</v>
      </c>
      <c r="BK387" s="217">
        <f>ROUND(I387*H387,2)</f>
        <v>0</v>
      </c>
      <c r="BL387" s="16" t="s">
        <v>220</v>
      </c>
      <c r="BM387" s="216" t="s">
        <v>965</v>
      </c>
    </row>
    <row r="388" s="2" customFormat="1">
      <c r="A388" s="37"/>
      <c r="B388" s="38"/>
      <c r="C388" s="39"/>
      <c r="D388" s="218" t="s">
        <v>131</v>
      </c>
      <c r="E388" s="39"/>
      <c r="F388" s="219" t="s">
        <v>966</v>
      </c>
      <c r="G388" s="39"/>
      <c r="H388" s="39"/>
      <c r="I388" s="220"/>
      <c r="J388" s="39"/>
      <c r="K388" s="39"/>
      <c r="L388" s="43"/>
      <c r="M388" s="221"/>
      <c r="N388" s="222"/>
      <c r="O388" s="83"/>
      <c r="P388" s="83"/>
      <c r="Q388" s="83"/>
      <c r="R388" s="83"/>
      <c r="S388" s="83"/>
      <c r="T388" s="84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131</v>
      </c>
      <c r="AU388" s="16" t="s">
        <v>79</v>
      </c>
    </row>
    <row r="389" s="2" customFormat="1" ht="16.5" customHeight="1">
      <c r="A389" s="37"/>
      <c r="B389" s="38"/>
      <c r="C389" s="204" t="s">
        <v>1345</v>
      </c>
      <c r="D389" s="204" t="s">
        <v>125</v>
      </c>
      <c r="E389" s="205" t="s">
        <v>258</v>
      </c>
      <c r="F389" s="206" t="s">
        <v>259</v>
      </c>
      <c r="G389" s="207" t="s">
        <v>260</v>
      </c>
      <c r="H389" s="208">
        <v>160</v>
      </c>
      <c r="I389" s="209"/>
      <c r="J389" s="210">
        <f>ROUND(I389*H389,2)</f>
        <v>0</v>
      </c>
      <c r="K389" s="211"/>
      <c r="L389" s="43"/>
      <c r="M389" s="212" t="s">
        <v>19</v>
      </c>
      <c r="N389" s="213" t="s">
        <v>40</v>
      </c>
      <c r="O389" s="83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16" t="s">
        <v>220</v>
      </c>
      <c r="AT389" s="216" t="s">
        <v>125</v>
      </c>
      <c r="AU389" s="216" t="s">
        <v>79</v>
      </c>
      <c r="AY389" s="16" t="s">
        <v>122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6" t="s">
        <v>77</v>
      </c>
      <c r="BK389" s="217">
        <f>ROUND(I389*H389,2)</f>
        <v>0</v>
      </c>
      <c r="BL389" s="16" t="s">
        <v>220</v>
      </c>
      <c r="BM389" s="216" t="s">
        <v>968</v>
      </c>
    </row>
    <row r="390" s="2" customFormat="1">
      <c r="A390" s="37"/>
      <c r="B390" s="38"/>
      <c r="C390" s="39"/>
      <c r="D390" s="218" t="s">
        <v>131</v>
      </c>
      <c r="E390" s="39"/>
      <c r="F390" s="219" t="s">
        <v>262</v>
      </c>
      <c r="G390" s="39"/>
      <c r="H390" s="39"/>
      <c r="I390" s="220"/>
      <c r="J390" s="39"/>
      <c r="K390" s="39"/>
      <c r="L390" s="43"/>
      <c r="M390" s="221"/>
      <c r="N390" s="222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131</v>
      </c>
      <c r="AU390" s="16" t="s">
        <v>79</v>
      </c>
    </row>
    <row r="391" s="12" customFormat="1" ht="22.8" customHeight="1">
      <c r="A391" s="12"/>
      <c r="B391" s="188"/>
      <c r="C391" s="189"/>
      <c r="D391" s="190" t="s">
        <v>68</v>
      </c>
      <c r="E391" s="202" t="s">
        <v>969</v>
      </c>
      <c r="F391" s="202" t="s">
        <v>970</v>
      </c>
      <c r="G391" s="189"/>
      <c r="H391" s="189"/>
      <c r="I391" s="192"/>
      <c r="J391" s="203">
        <f>BK391</f>
        <v>0</v>
      </c>
      <c r="K391" s="189"/>
      <c r="L391" s="194"/>
      <c r="M391" s="195"/>
      <c r="N391" s="196"/>
      <c r="O391" s="196"/>
      <c r="P391" s="197">
        <f>SUM(P392:P397)</f>
        <v>0</v>
      </c>
      <c r="Q391" s="196"/>
      <c r="R391" s="197">
        <f>SUM(R392:R397)</f>
        <v>0</v>
      </c>
      <c r="S391" s="196"/>
      <c r="T391" s="198">
        <f>SUM(T392:T397)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99" t="s">
        <v>148</v>
      </c>
      <c r="AT391" s="200" t="s">
        <v>68</v>
      </c>
      <c r="AU391" s="200" t="s">
        <v>77</v>
      </c>
      <c r="AY391" s="199" t="s">
        <v>122</v>
      </c>
      <c r="BK391" s="201">
        <f>SUM(BK392:BK397)</f>
        <v>0</v>
      </c>
    </row>
    <row r="392" s="2" customFormat="1" ht="16.5" customHeight="1">
      <c r="A392" s="37"/>
      <c r="B392" s="38"/>
      <c r="C392" s="204" t="s">
        <v>1346</v>
      </c>
      <c r="D392" s="204" t="s">
        <v>125</v>
      </c>
      <c r="E392" s="205" t="s">
        <v>972</v>
      </c>
      <c r="F392" s="206" t="s">
        <v>973</v>
      </c>
      <c r="G392" s="207" t="s">
        <v>141</v>
      </c>
      <c r="H392" s="208">
        <v>1</v>
      </c>
      <c r="I392" s="209"/>
      <c r="J392" s="210">
        <f>ROUND(I392*H392,2)</f>
        <v>0</v>
      </c>
      <c r="K392" s="211"/>
      <c r="L392" s="43"/>
      <c r="M392" s="212" t="s">
        <v>19</v>
      </c>
      <c r="N392" s="213" t="s">
        <v>40</v>
      </c>
      <c r="O392" s="83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16" t="s">
        <v>220</v>
      </c>
      <c r="AT392" s="216" t="s">
        <v>125</v>
      </c>
      <c r="AU392" s="216" t="s">
        <v>79</v>
      </c>
      <c r="AY392" s="16" t="s">
        <v>122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6" t="s">
        <v>77</v>
      </c>
      <c r="BK392" s="217">
        <f>ROUND(I392*H392,2)</f>
        <v>0</v>
      </c>
      <c r="BL392" s="16" t="s">
        <v>220</v>
      </c>
      <c r="BM392" s="216" t="s">
        <v>974</v>
      </c>
    </row>
    <row r="393" s="2" customFormat="1">
      <c r="A393" s="37"/>
      <c r="B393" s="38"/>
      <c r="C393" s="39"/>
      <c r="D393" s="218" t="s">
        <v>131</v>
      </c>
      <c r="E393" s="39"/>
      <c r="F393" s="219" t="s">
        <v>975</v>
      </c>
      <c r="G393" s="39"/>
      <c r="H393" s="39"/>
      <c r="I393" s="220"/>
      <c r="J393" s="39"/>
      <c r="K393" s="39"/>
      <c r="L393" s="43"/>
      <c r="M393" s="221"/>
      <c r="N393" s="222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131</v>
      </c>
      <c r="AU393" s="16" t="s">
        <v>79</v>
      </c>
    </row>
    <row r="394" s="2" customFormat="1">
      <c r="A394" s="37"/>
      <c r="B394" s="38"/>
      <c r="C394" s="39"/>
      <c r="D394" s="234" t="s">
        <v>192</v>
      </c>
      <c r="E394" s="39"/>
      <c r="F394" s="235" t="s">
        <v>976</v>
      </c>
      <c r="G394" s="39"/>
      <c r="H394" s="39"/>
      <c r="I394" s="220"/>
      <c r="J394" s="39"/>
      <c r="K394" s="39"/>
      <c r="L394" s="43"/>
      <c r="M394" s="221"/>
      <c r="N394" s="222"/>
      <c r="O394" s="83"/>
      <c r="P394" s="83"/>
      <c r="Q394" s="83"/>
      <c r="R394" s="83"/>
      <c r="S394" s="83"/>
      <c r="T394" s="84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192</v>
      </c>
      <c r="AU394" s="16" t="s">
        <v>79</v>
      </c>
    </row>
    <row r="395" s="2" customFormat="1" ht="16.5" customHeight="1">
      <c r="A395" s="37"/>
      <c r="B395" s="38"/>
      <c r="C395" s="204" t="s">
        <v>1347</v>
      </c>
      <c r="D395" s="204" t="s">
        <v>125</v>
      </c>
      <c r="E395" s="205" t="s">
        <v>978</v>
      </c>
      <c r="F395" s="206" t="s">
        <v>979</v>
      </c>
      <c r="G395" s="207" t="s">
        <v>210</v>
      </c>
      <c r="H395" s="236"/>
      <c r="I395" s="209"/>
      <c r="J395" s="210">
        <f>ROUND(I395*H395,2)</f>
        <v>0</v>
      </c>
      <c r="K395" s="211"/>
      <c r="L395" s="43"/>
      <c r="M395" s="212" t="s">
        <v>19</v>
      </c>
      <c r="N395" s="213" t="s">
        <v>40</v>
      </c>
      <c r="O395" s="83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16" t="s">
        <v>220</v>
      </c>
      <c r="AT395" s="216" t="s">
        <v>125</v>
      </c>
      <c r="AU395" s="216" t="s">
        <v>79</v>
      </c>
      <c r="AY395" s="16" t="s">
        <v>122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6" t="s">
        <v>77</v>
      </c>
      <c r="BK395" s="217">
        <f>ROUND(I395*H395,2)</f>
        <v>0</v>
      </c>
      <c r="BL395" s="16" t="s">
        <v>220</v>
      </c>
      <c r="BM395" s="216" t="s">
        <v>980</v>
      </c>
    </row>
    <row r="396" s="2" customFormat="1">
      <c r="A396" s="37"/>
      <c r="B396" s="38"/>
      <c r="C396" s="39"/>
      <c r="D396" s="218" t="s">
        <v>131</v>
      </c>
      <c r="E396" s="39"/>
      <c r="F396" s="219" t="s">
        <v>981</v>
      </c>
      <c r="G396" s="39"/>
      <c r="H396" s="39"/>
      <c r="I396" s="220"/>
      <c r="J396" s="39"/>
      <c r="K396" s="39"/>
      <c r="L396" s="43"/>
      <c r="M396" s="221"/>
      <c r="N396" s="222"/>
      <c r="O396" s="83"/>
      <c r="P396" s="83"/>
      <c r="Q396" s="83"/>
      <c r="R396" s="83"/>
      <c r="S396" s="83"/>
      <c r="T396" s="84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131</v>
      </c>
      <c r="AU396" s="16" t="s">
        <v>79</v>
      </c>
    </row>
    <row r="397" s="2" customFormat="1">
      <c r="A397" s="37"/>
      <c r="B397" s="38"/>
      <c r="C397" s="39"/>
      <c r="D397" s="234" t="s">
        <v>192</v>
      </c>
      <c r="E397" s="39"/>
      <c r="F397" s="235" t="s">
        <v>1348</v>
      </c>
      <c r="G397" s="39"/>
      <c r="H397" s="39"/>
      <c r="I397" s="220"/>
      <c r="J397" s="39"/>
      <c r="K397" s="39"/>
      <c r="L397" s="43"/>
      <c r="M397" s="237"/>
      <c r="N397" s="238"/>
      <c r="O397" s="239"/>
      <c r="P397" s="239"/>
      <c r="Q397" s="239"/>
      <c r="R397" s="239"/>
      <c r="S397" s="239"/>
      <c r="T397" s="240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192</v>
      </c>
      <c r="AU397" s="16" t="s">
        <v>79</v>
      </c>
    </row>
    <row r="398" s="2" customFormat="1" ht="6.96" customHeight="1">
      <c r="A398" s="37"/>
      <c r="B398" s="58"/>
      <c r="C398" s="59"/>
      <c r="D398" s="59"/>
      <c r="E398" s="59"/>
      <c r="F398" s="59"/>
      <c r="G398" s="59"/>
      <c r="H398" s="59"/>
      <c r="I398" s="59"/>
      <c r="J398" s="59"/>
      <c r="K398" s="59"/>
      <c r="L398" s="43"/>
      <c r="M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</row>
  </sheetData>
  <sheetProtection sheet="1" autoFilter="0" formatColumns="0" formatRows="0" objects="1" scenarios="1" spinCount="100000" saltValue="nkLOpeWvU/GnfCNphESHCkUsFIRbQdCCd3oncE2y/oDmOMxEFMxyDfEyttnNn++Qg4jGkMIYt0ge91ccUOShEQ==" hashValue="ux+OXnmeWr7rMvbhFAyQyB1NEFSDjPm6sOM57canOfPnxhEk9QQSHCvQOFeE/lcYkT5xal08UL8lpPk3uGOHfQ==" algorithmName="SHA-512" password="CC35"/>
  <autoFilter ref="C97:K397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1/977151118"/>
    <hyperlink ref="F106" r:id="rId2" display="https://podminky.urs.cz/item/CS_URS_2023_01/741711011"/>
    <hyperlink ref="F109" r:id="rId3" display="https://podminky.urs.cz/item/CS_URS_2023_01/741721211"/>
    <hyperlink ref="F112" r:id="rId4" display="https://podminky.urs.cz/item/CS_URS_2023_01/741730022"/>
    <hyperlink ref="F115" r:id="rId5" display="https://podminky.urs.cz/item/CS_URS_2023_01/741730018"/>
    <hyperlink ref="F118" r:id="rId6" display="https://podminky.urs.cz/item/CS_URS_2023_01/741761002"/>
    <hyperlink ref="F122" r:id="rId7" display="https://podminky.urs.cz/item/CS_URS_2023_01/741732063"/>
    <hyperlink ref="F127" r:id="rId8" display="https://podminky.urs.cz/item/CS_URS_2023_01/998741104"/>
    <hyperlink ref="F131" r:id="rId9" display="https://podminky.urs.cz/item/CS_URS_2023_01/741110042"/>
    <hyperlink ref="F135" r:id="rId10" display="https://podminky.urs.cz/item/CS_URS_2023_01/741120224"/>
    <hyperlink ref="F145" r:id="rId11" display="https://podminky.urs.cz/item/CS_URS_2023_01/741130420"/>
    <hyperlink ref="F158" r:id="rId12" display="https://podminky.urs.cz/item/CS_URS_2023_01/741910415"/>
    <hyperlink ref="F165" r:id="rId13" display="https://podminky.urs.cz/item/CS_URS_2023_01/741910421"/>
    <hyperlink ref="F170" r:id="rId14" display="https://podminky.urs.cz/item/CS_URS_2023_01/741910414"/>
    <hyperlink ref="F179" r:id="rId15" display="https://podminky.urs.cz/item/CS_URS_2023_01/741920341"/>
    <hyperlink ref="F181" r:id="rId16" display="https://podminky.urs.cz/item/CS_URS_2023_01/998741104"/>
    <hyperlink ref="F184" r:id="rId17" display="https://podminky.urs.cz/item/CS_URS_2023_01/767881135"/>
    <hyperlink ref="F188" r:id="rId18" display="https://podminky.urs.cz/item/CS_URS_2023_01/741112132"/>
    <hyperlink ref="F191" r:id="rId19" display="https://podminky.urs.cz/item/CS_URS_2023_01/741120301"/>
    <hyperlink ref="F196" r:id="rId20" display="https://podminky.urs.cz/item/CS_URS_2023_01/741120313"/>
    <hyperlink ref="F201" r:id="rId21" display="https://podminky.urs.cz/item/CS_URS_2023_01/741120303"/>
    <hyperlink ref="F206" r:id="rId22" display="https://podminky.urs.cz/item/CS_URS_2023_01/741122211"/>
    <hyperlink ref="F211" r:id="rId23" display="https://podminky.urs.cz/item/CS_URS_2023_01/741122226"/>
    <hyperlink ref="F215" r:id="rId24" display="https://podminky.urs.cz/item/CS_URS_2023_01/741122234"/>
    <hyperlink ref="F220" r:id="rId25" display="https://podminky.urs.cz/item/CS_URS_2023_01/741130005"/>
    <hyperlink ref="F222" r:id="rId26" display="https://podminky.urs.cz/item/CS_URS_2023_01/741130006"/>
    <hyperlink ref="F224" r:id="rId27" display="https://podminky.urs.cz/item/CS_URS_2023_01/741130008"/>
    <hyperlink ref="F226" r:id="rId28" display="https://podminky.urs.cz/item/CS_URS_2023_01/741130013"/>
    <hyperlink ref="F228" r:id="rId29" display="https://podminky.urs.cz/item/CS_URS_2023_01/741210106"/>
    <hyperlink ref="F232" r:id="rId30" display="https://podminky.urs.cz/item/CS_URS_2023_01/741313082"/>
    <hyperlink ref="F235" r:id="rId31" display="https://podminky.urs.cz/item/CS_URS_2023_01/741761072"/>
    <hyperlink ref="F239" r:id="rId32" display="https://podminky.urs.cz/item/CS_URS_2023_01/741910412"/>
    <hyperlink ref="F248" r:id="rId33" display="https://podminky.urs.cz/item/CS_URS_2023_01/741910502"/>
    <hyperlink ref="F252" r:id="rId34" display="https://podminky.urs.cz/item/CS_URS_2023_01/742330001"/>
    <hyperlink ref="F255" r:id="rId35" display="https://podminky.urs.cz/item/CS_URS_2023_01/742330012"/>
    <hyperlink ref="F258" r:id="rId36" display="https://podminky.urs.cz/item/CS_URS_2023_01/742330021"/>
    <hyperlink ref="F261" r:id="rId37" display="https://podminky.urs.cz/item/CS_URS_2023_01/742330022"/>
    <hyperlink ref="F264" r:id="rId38" display="https://podminky.urs.cz/item/CS_URS_2023_01/742330023"/>
    <hyperlink ref="F267" r:id="rId39" display="https://podminky.urs.cz/item/CS_URS_2023_01/742330024"/>
    <hyperlink ref="F270" r:id="rId40" display="https://podminky.urs.cz/item/CS_URS_2023_01/742330052"/>
    <hyperlink ref="F272" r:id="rId41" display="https://podminky.urs.cz/item/CS_URS_2023_01/742330101"/>
    <hyperlink ref="F274" r:id="rId42" display="https://podminky.urs.cz/item/CS_URS_2023_01/348401156"/>
    <hyperlink ref="F278" r:id="rId43" display="https://podminky.urs.cz/item/CS_URS_2023_01/998741104"/>
    <hyperlink ref="F281" r:id="rId44" display="https://podminky.urs.cz/item/CS_URS_2023_01/741110041"/>
    <hyperlink ref="F284" r:id="rId45" display="https://podminky.urs.cz/item/CS_URS_2023_01/741120201"/>
    <hyperlink ref="F289" r:id="rId46" display="https://podminky.urs.cz/item/CS_URS_2023_01/741420001"/>
    <hyperlink ref="F294" r:id="rId47" display="https://podminky.urs.cz/item/CS_URS_2023_01/741420021"/>
    <hyperlink ref="F298" r:id="rId48" display="https://podminky.urs.cz/item/CS_URS_2023_01/741420054"/>
    <hyperlink ref="F300" r:id="rId49" display="https://podminky.urs.cz/item/CS_URS_2023_01/741430005"/>
    <hyperlink ref="F304" r:id="rId50" display="https://podminky.urs.cz/item/CS_URS_2023_01/998741104"/>
    <hyperlink ref="F307" r:id="rId51" display="https://podminky.urs.cz/item/CS_URS_2023_01/741122601"/>
    <hyperlink ref="F311" r:id="rId52" display="https://podminky.urs.cz/item/CS_URS_2023_01/741220105"/>
    <hyperlink ref="F315" r:id="rId53" display="https://podminky.urs.cz/item/CS_URS_2023_01/741311033"/>
    <hyperlink ref="F318" r:id="rId54" display="https://podminky.urs.cz/item/CS_URS_2023_01/741320304"/>
    <hyperlink ref="F321" r:id="rId55" display="https://podminky.urs.cz/item/CS_URS_2023_01/742110041"/>
    <hyperlink ref="F325" r:id="rId56" display="https://podminky.urs.cz/item/CS_URS_2023_01/742111001"/>
    <hyperlink ref="F337" r:id="rId57" display="https://podminky.urs.cz/item/CS_URS_2023_01/741810003"/>
    <hyperlink ref="F339" r:id="rId58" display="https://podminky.urs.cz/item/CS_URS_2023_01/741810011"/>
    <hyperlink ref="F341" r:id="rId59" display="https://podminky.urs.cz/item/CS_URS_2023_01/741811011"/>
    <hyperlink ref="F343" r:id="rId60" display="https://podminky.urs.cz/item/CS_URS_2023_01/741811021"/>
    <hyperlink ref="F349" r:id="rId61" display="https://podminky.urs.cz/item/CS_URS_2023_01/011514000"/>
    <hyperlink ref="F355" r:id="rId62" display="https://podminky.urs.cz/item/CS_URS_2023_01/032103000"/>
    <hyperlink ref="F357" r:id="rId63" display="https://podminky.urs.cz/item/CS_URS_2023_01/032503000"/>
    <hyperlink ref="F359" r:id="rId64" display="https://podminky.urs.cz/item/CS_URS_2023_01/034103000"/>
    <hyperlink ref="F361" r:id="rId65" display="https://podminky.urs.cz/item/CS_URS_2023_01/034503000"/>
    <hyperlink ref="F364" r:id="rId66" display="https://podminky.urs.cz/item/CS_URS_2023_01/041002000"/>
    <hyperlink ref="F367" r:id="rId67" display="https://podminky.urs.cz/item/CS_URS_2023_01/041103000"/>
    <hyperlink ref="F369" r:id="rId68" display="https://podminky.urs.cz/item/CS_URS_2023_01/041203000"/>
    <hyperlink ref="F371" r:id="rId69" display="https://podminky.urs.cz/item/CS_URS_2023_01/041303000"/>
    <hyperlink ref="F374" r:id="rId70" display="https://podminky.urs.cz/item/CS_URS_2023_01/041403000"/>
    <hyperlink ref="F376" r:id="rId71" display="https://podminky.urs.cz/item/CS_URS_2023_01/044002000"/>
    <hyperlink ref="F378" r:id="rId72" display="https://podminky.urs.cz/item/CS_URS_2022_01/045002000"/>
    <hyperlink ref="F381" r:id="rId73" display="https://podminky.urs.cz/item/CS_URS_2023_01/049002000"/>
    <hyperlink ref="F385" r:id="rId74" display="https://podminky.urs.cz/item/CS_URS_2022_01/065002000"/>
    <hyperlink ref="F388" r:id="rId75" display="https://podminky.urs.cz/item/CS_URS_2022_01/081002000"/>
    <hyperlink ref="F390" r:id="rId76" display="https://podminky.urs.cz/item/CS_URS_2023_01/082002000"/>
    <hyperlink ref="F393" r:id="rId77" display="https://podminky.urs.cz/item/CS_URS_2023_01/091002000"/>
    <hyperlink ref="F396" r:id="rId78" display="https://podminky.urs.cz/item/CS_URS_2023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Karvánek</dc:creator>
  <cp:lastModifiedBy>Jiří Karvánek</cp:lastModifiedBy>
  <dcterms:created xsi:type="dcterms:W3CDTF">2023-04-06T11:31:40Z</dcterms:created>
  <dcterms:modified xsi:type="dcterms:W3CDTF">2023-04-06T11:31:48Z</dcterms:modified>
</cp:coreProperties>
</file>