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3\Prachatice_nemocnice - rozpočet\Rozpočet\"/>
    </mc:Choice>
  </mc:AlternateContent>
  <bookViews>
    <workbookView xWindow="0" yWindow="0" windowWidth="0" windowHeight="0"/>
  </bookViews>
  <sheets>
    <sheet name="Rekapitulace stavby" sheetId="1" r:id="rId1"/>
    <sheet name="IO 101 - Parkovací a odst..." sheetId="2" r:id="rId2"/>
    <sheet name="IO 801 - Terénní úpravy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'IO 101 - Parkovací a odst...'!$C$84:$K$241</definedName>
    <definedName name="_xlnm.Print_Area" localSheetId="1">'IO 101 - Parkovací a odst...'!$C$4:$J$39,'IO 101 - Parkovací a odst...'!$C$45:$J$66,'IO 101 - Parkovací a odst...'!$C$72:$J$241</definedName>
    <definedName name="_xlnm.Print_Titles" localSheetId="1">'IO 101 - Parkovací a odst...'!$84:$84</definedName>
    <definedName name="_xlnm._FilterDatabase" localSheetId="2" hidden="1">'IO 801 - Terénní úpravy'!$C$80:$K$140</definedName>
    <definedName name="_xlnm.Print_Area" localSheetId="2">'IO 801 - Terénní úpravy'!$C$4:$J$39,'IO 801 - Terénní úpravy'!$C$45:$J$62,'IO 801 - Terénní úpravy'!$C$68:$J$140</definedName>
    <definedName name="_xlnm.Print_Titles" localSheetId="2">'IO 801 - Terénní úpravy'!$80:$80</definedName>
    <definedName name="_xlnm._FilterDatabase" localSheetId="3" hidden="1">'VON - Vedlejší a ostatní ...'!$C$85:$K$131</definedName>
    <definedName name="_xlnm.Print_Area" localSheetId="3">'VON - Vedlejší a ostatní ...'!$C$4:$J$39,'VON - Vedlejší a ostatní ...'!$C$45:$J$67,'VON - Vedlejší a ostatní ...'!$C$73:$J$131</definedName>
    <definedName name="_xlnm.Print_Titles" localSheetId="3">'VON - Vedlejší a ostatní ...'!$85:$85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T115"/>
  <c r="R116"/>
  <c r="R115"/>
  <c r="P116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T104"/>
  <c r="R105"/>
  <c r="R104"/>
  <c r="P105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3" r="J37"/>
  <c r="J36"/>
  <c i="1" r="AY56"/>
  <c i="3" r="J35"/>
  <c i="1" r="AX56"/>
  <c i="3" r="BI136"/>
  <c r="BH136"/>
  <c r="BG136"/>
  <c r="BF136"/>
  <c r="T136"/>
  <c r="R136"/>
  <c r="P13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8"/>
  <c r="BH218"/>
  <c r="BG218"/>
  <c r="BF218"/>
  <c r="T218"/>
  <c r="R218"/>
  <c r="P21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04"/>
  <c r="BH104"/>
  <c r="BG104"/>
  <c r="BF104"/>
  <c r="T104"/>
  <c r="R104"/>
  <c r="P104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J162"/>
  <c i="3" r="BK94"/>
  <c i="4" r="BK89"/>
  <c i="2" r="J169"/>
  <c r="BK117"/>
  <c r="J228"/>
  <c r="J154"/>
  <c i="3" r="BK84"/>
  <c i="2" r="BK240"/>
  <c r="J128"/>
  <c r="J126"/>
  <c i="4" r="BK95"/>
  <c i="2" r="J158"/>
  <c r="J104"/>
  <c i="4" r="J129"/>
  <c i="2" r="BK121"/>
  <c r="J188"/>
  <c r="J133"/>
  <c i="4" r="J123"/>
  <c i="2" r="BK234"/>
  <c r="BK124"/>
  <c i="4" r="BK92"/>
  <c i="2" r="BK167"/>
  <c r="BK133"/>
  <c i="3" r="BK136"/>
  <c i="2" r="BK165"/>
  <c r="BK128"/>
  <c i="4" r="J105"/>
  <c i="2" r="J165"/>
  <c r="BK162"/>
  <c i="3" r="BK99"/>
  <c i="2" r="J138"/>
  <c r="BK88"/>
  <c r="J149"/>
  <c r="J206"/>
  <c r="BK131"/>
  <c r="J167"/>
  <c r="BK204"/>
  <c i="4" r="J130"/>
  <c i="2" r="BK225"/>
  <c i="3" r="BK103"/>
  <c i="2" r="BK228"/>
  <c r="J121"/>
  <c r="BK138"/>
  <c r="J237"/>
  <c r="J218"/>
  <c r="BK197"/>
  <c i="4" r="J89"/>
  <c i="2" r="J220"/>
  <c r="BK190"/>
  <c r="J192"/>
  <c i="4" r="BK116"/>
  <c i="2" r="J230"/>
  <c r="J201"/>
  <c i="4" r="BK105"/>
  <c i="2" r="BK192"/>
  <c i="3" r="J110"/>
  <c i="2" r="J199"/>
  <c r="BK194"/>
  <c r="J94"/>
  <c i="4" r="J116"/>
  <c i="2" r="J193"/>
  <c i="3" r="J103"/>
  <c i="2" r="BK149"/>
  <c r="BK176"/>
  <c r="BK158"/>
  <c i="3" r="BK88"/>
  <c i="4" r="BK101"/>
  <c i="2" r="BK230"/>
  <c r="J147"/>
  <c i="3" r="J108"/>
  <c i="2" r="J196"/>
  <c r="BK140"/>
  <c i="3" r="BK108"/>
  <c i="4" r="J95"/>
  <c i="2" r="J131"/>
  <c r="BK160"/>
  <c i="4" r="BK127"/>
  <c i="2" r="BK94"/>
  <c r="BK193"/>
  <c i="4" r="J112"/>
  <c i="2" r="J225"/>
  <c r="BK199"/>
  <c i="4" r="BK98"/>
  <c i="2" r="BK126"/>
  <c r="BK206"/>
  <c i="3" r="J136"/>
  <c i="2" r="BK220"/>
  <c r="J119"/>
  <c r="BK119"/>
  <c i="4" r="J120"/>
  <c i="2" r="J176"/>
  <c r="J117"/>
  <c r="BK218"/>
  <c i="3" r="J112"/>
  <c i="4" r="J127"/>
  <c i="2" r="J240"/>
  <c r="J160"/>
  <c i="4" r="J101"/>
  <c i="2" r="J194"/>
  <c r="BK174"/>
  <c i="3" r="BK91"/>
  <c i="4" r="J34"/>
  <c r="J92"/>
  <c i="2" r="BK175"/>
  <c i="3" r="J94"/>
  <c i="4" r="BK123"/>
  <c i="2" r="BK152"/>
  <c r="J88"/>
  <c r="J204"/>
  <c r="J234"/>
  <c i="3" r="J99"/>
  <c i="2" r="BK90"/>
  <c r="BK188"/>
  <c i="3" r="J91"/>
  <c i="2" r="J190"/>
  <c r="BK156"/>
  <c r="BK147"/>
  <c i="4" r="J98"/>
  <c i="2" r="J175"/>
  <c r="J174"/>
  <c i="3" r="BK110"/>
  <c i="4" r="BK130"/>
  <c i="2" r="BK237"/>
  <c i="3" r="J84"/>
  <c i="1" r="AS54"/>
  <c i="2" r="BK169"/>
  <c r="J124"/>
  <c r="J156"/>
  <c i="4" r="BK120"/>
  <c i="2" r="J140"/>
  <c r="BK154"/>
  <c i="4" r="J109"/>
  <c i="2" r="BK201"/>
  <c r="BK104"/>
  <c i="3" r="BK112"/>
  <c i="4" r="BK109"/>
  <c i="2" r="J197"/>
  <c r="BK196"/>
  <c i="3" r="J88"/>
  <c i="4" r="BK112"/>
  <c i="2" r="J90"/>
  <c r="J152"/>
  <c i="4" r="BK129"/>
  <c i="2" l="1" r="T87"/>
  <c r="R189"/>
  <c i="3" r="R83"/>
  <c r="R82"/>
  <c r="R81"/>
  <c i="2" r="P87"/>
  <c r="R151"/>
  <c r="BK227"/>
  <c r="J227"/>
  <c r="J64"/>
  <c i="3" r="T83"/>
  <c r="T82"/>
  <c r="T81"/>
  <c i="4" r="P88"/>
  <c r="R108"/>
  <c r="T119"/>
  <c i="2" r="R87"/>
  <c r="BK189"/>
  <c r="J189"/>
  <c r="J63"/>
  <c r="T227"/>
  <c i="4" r="BK88"/>
  <c r="J88"/>
  <c r="J61"/>
  <c r="BK108"/>
  <c r="J108"/>
  <c r="J63"/>
  <c r="BK126"/>
  <c r="J126"/>
  <c r="J66"/>
  <c i="2" r="BK151"/>
  <c r="J151"/>
  <c r="J62"/>
  <c r="T189"/>
  <c i="3" r="BK83"/>
  <c r="J83"/>
  <c r="J61"/>
  <c i="4" r="R88"/>
  <c r="P119"/>
  <c r="P126"/>
  <c i="2" r="BK87"/>
  <c r="T151"/>
  <c r="R227"/>
  <c i="3" r="P83"/>
  <c r="P82"/>
  <c r="P81"/>
  <c i="1" r="AU56"/>
  <c i="4" r="P108"/>
  <c r="BK119"/>
  <c r="J119"/>
  <c r="J65"/>
  <c r="R126"/>
  <c i="2" r="P151"/>
  <c r="P189"/>
  <c r="P227"/>
  <c i="4" r="T88"/>
  <c r="T108"/>
  <c r="R119"/>
  <c r="T126"/>
  <c r="BK104"/>
  <c r="J104"/>
  <c r="J62"/>
  <c i="2" r="BK239"/>
  <c r="J239"/>
  <c r="J65"/>
  <c i="4" r="BK115"/>
  <c r="J115"/>
  <c r="J64"/>
  <c r="BE109"/>
  <c r="BE112"/>
  <c r="BE129"/>
  <c r="J52"/>
  <c r="BE101"/>
  <c r="E48"/>
  <c r="BE92"/>
  <c i="1" r="AW57"/>
  <c i="4" r="BE105"/>
  <c r="BE127"/>
  <c r="F83"/>
  <c r="BE89"/>
  <c i="3" r="BK82"/>
  <c r="BK81"/>
  <c r="J81"/>
  <c r="J59"/>
  <c i="4" r="BE95"/>
  <c r="BE98"/>
  <c r="BE116"/>
  <c r="BE120"/>
  <c r="BE123"/>
  <c r="BE130"/>
  <c i="3" r="J75"/>
  <c r="E71"/>
  <c r="BE84"/>
  <c r="BE91"/>
  <c r="F78"/>
  <c r="BE103"/>
  <c r="BE110"/>
  <c r="BE94"/>
  <c r="BE99"/>
  <c r="BE88"/>
  <c r="BE108"/>
  <c r="BE112"/>
  <c r="BE136"/>
  <c i="2" r="BE193"/>
  <c r="BE206"/>
  <c r="J79"/>
  <c r="BE119"/>
  <c r="BE138"/>
  <c r="BE165"/>
  <c r="BE169"/>
  <c r="BE174"/>
  <c r="BE188"/>
  <c r="BE196"/>
  <c r="BE199"/>
  <c r="E75"/>
  <c r="BE126"/>
  <c r="BE131"/>
  <c r="BE133"/>
  <c r="BE162"/>
  <c r="BE176"/>
  <c r="BE194"/>
  <c r="F82"/>
  <c r="BE88"/>
  <c r="BE90"/>
  <c r="BE94"/>
  <c r="BE117"/>
  <c r="BE152"/>
  <c r="BE175"/>
  <c r="BE197"/>
  <c r="BE201"/>
  <c r="BE220"/>
  <c r="BE225"/>
  <c r="BE228"/>
  <c r="BE147"/>
  <c r="BE167"/>
  <c r="BE240"/>
  <c r="BE121"/>
  <c r="BE140"/>
  <c r="BE149"/>
  <c r="BE156"/>
  <c r="BE158"/>
  <c r="BE190"/>
  <c r="BE192"/>
  <c r="BE204"/>
  <c r="BE218"/>
  <c r="BE154"/>
  <c r="BE234"/>
  <c r="BE237"/>
  <c r="BE104"/>
  <c r="BE124"/>
  <c r="BE128"/>
  <c r="BE160"/>
  <c r="BE230"/>
  <c i="4" r="F35"/>
  <c i="1" r="BB57"/>
  <c i="4" r="F36"/>
  <c i="1" r="BC57"/>
  <c i="3" r="F37"/>
  <c i="1" r="BD56"/>
  <c i="3" r="F36"/>
  <c i="1" r="BC56"/>
  <c i="2" r="F35"/>
  <c i="1" r="BB55"/>
  <c i="3" r="F34"/>
  <c i="1" r="BA56"/>
  <c i="3" r="J34"/>
  <c i="1" r="AW56"/>
  <c i="4" r="F34"/>
  <c i="1" r="BA57"/>
  <c i="2" r="J34"/>
  <c i="1" r="AW55"/>
  <c i="2" r="F37"/>
  <c i="1" r="BD55"/>
  <c i="3" r="F35"/>
  <c i="1" r="BB56"/>
  <c i="2" r="F34"/>
  <c i="1" r="BA55"/>
  <c i="4" r="F37"/>
  <c i="1" r="BD57"/>
  <c i="2" r="F36"/>
  <c i="1" r="BC55"/>
  <c i="2" l="1" r="BK86"/>
  <c r="BK85"/>
  <c r="J85"/>
  <c r="J59"/>
  <c i="4" r="R87"/>
  <c r="R86"/>
  <c i="2" r="R86"/>
  <c r="R85"/>
  <c r="P86"/>
  <c r="P85"/>
  <c i="1" r="AU55"/>
  <c i="4" r="T87"/>
  <c r="T86"/>
  <c r="P87"/>
  <c r="P86"/>
  <c i="1" r="AU57"/>
  <c i="2" r="T86"/>
  <c r="T85"/>
  <c r="J86"/>
  <c r="J60"/>
  <c r="J87"/>
  <c r="J61"/>
  <c i="4" r="BK87"/>
  <c r="J87"/>
  <c r="J60"/>
  <c i="3" r="J82"/>
  <c r="J60"/>
  <c r="F33"/>
  <c i="1" r="AZ56"/>
  <c r="BD54"/>
  <c r="W33"/>
  <c i="3" r="J33"/>
  <c i="1" r="AV56"/>
  <c r="AT56"/>
  <c i="2" r="F33"/>
  <c i="1" r="AZ55"/>
  <c i="4" r="F33"/>
  <c i="1" r="AZ57"/>
  <c r="BA54"/>
  <c r="AW54"/>
  <c r="AK30"/>
  <c i="3" r="J30"/>
  <c i="1" r="AG56"/>
  <c r="BB54"/>
  <c r="W31"/>
  <c i="2" r="J33"/>
  <c i="1" r="AV55"/>
  <c r="AT55"/>
  <c i="4" r="J33"/>
  <c i="1" r="AV57"/>
  <c r="AT57"/>
  <c r="BC54"/>
  <c r="AY54"/>
  <c i="4" l="1" r="BK86"/>
  <c r="J86"/>
  <c i="1" r="AN56"/>
  <c i="3" r="J39"/>
  <c i="2" r="J30"/>
  <c i="1" r="AG55"/>
  <c r="AU54"/>
  <c r="W32"/>
  <c i="4" r="J30"/>
  <c i="1" r="AG57"/>
  <c r="W30"/>
  <c r="AZ54"/>
  <c r="AV54"/>
  <c r="AK29"/>
  <c r="AX54"/>
  <c i="2" l="1" r="J39"/>
  <c i="4" r="J39"/>
  <c r="J59"/>
  <c i="1" r="AN57"/>
  <c r="AN55"/>
  <c r="AG54"/>
  <c r="AK26"/>
  <c r="AK35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<sst xmlns="http://schemas.openxmlformats.org/spreadsheetml/2006/main">
  <si>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</si>
  <si>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</si>
  <si>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</si>
  <si>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</si>
  <si>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</si>
  <si>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{7739db65-c5a6-4e33-94ae-c4349b8c1240}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</si>
  <si>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</si>
  <si>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</si>
  <si>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</si>
  <si>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</si>
  <si>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</si>
  <si>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</si>
  <si>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</si>
  <si>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</si>
  <si>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2205003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</si>
  <si>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</si>
  <si>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</si>
  <si>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Rozšíření zaměstnaneckého parkoviště Nemocnice Prachatice, a.s.</t>
  </si>
  <si>
    <t>KSO:</t>
  </si>
  <si>
    <t/>
  </si>
  <si>
    <t>CC-CZ:</t>
  </si>
  <si>
    <t>Místo:</t>
  </si>
  <si>
    <t>Prachatice</t>
  </si>
  <si>
    <t>Datum:</t>
  </si>
  <si>
    <t>9. 5. 2023</t>
  </si>
  <si>
    <t>Zadavatel:</t>
  </si>
  <si>
    <t>IČ:</t>
  </si>
  <si>
    <t>26095165</t>
  </si>
  <si>
    <t>Nemocnice Prachatice, a.s.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</si>
  <si>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</si>
  <si>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</si>
  <si>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</si>
  <si>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</si>
  <si>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</si>
  <si>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</si>
  <si>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</si>
  <si>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</si>
  <si>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</si>
  <si>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</si>
  <si>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</si>
  <si>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</si>
  <si>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</si>
  <si>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</si>
  <si>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</si>
  <si>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</si>
  <si>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</si>
  <si>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</si>
  <si>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</si>
  <si>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</si>
  <si>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</si>
  <si>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</si>
  <si>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</si>
  <si>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</si>
  <si>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</si>
  <si>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</si>
  <si>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</si>
  <si>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</si>
  <si>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</si>
  <si>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</si>
  <si>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</si>
  <si>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</si>
  <si>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</si>
  <si>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</si>
  <si>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</si>
  <si>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</si>
  <si>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</si>
  <si>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</si>
  <si>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</si>
  <si>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</si>
  <si>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</si>
  <si>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</si>
  <si>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</si>
  <si>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</si>
  <si>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</si>
  <si>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</si>
  <si>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</si>
  <si>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</si>
  <si>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</si>
  <si>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101</t>
  </si>
  <si>
    <t>Parkovací a odstavné plochy</t>
  </si>
  <si>
    <t>ING</t>
  </si>
  <si>
    <t>1</t>
  </si>
  <si>
    <t>{57d1ae83-f1b5-4ea9-8b88-e36f93bbb942}</t>
  </si>
  <si>
    <t>2</t>
  </si>
  <si>
    <t>IO 801</t>
  </si>
  <si>
    <t>Terénní úpravy</t>
  </si>
  <si>
    <t>{23661daa-a345-4903-9379-075778595be0}</t>
  </si>
  <si>
    <t>VON</t>
  </si>
  <si>
    <t>Vedlejší a ostatní náklady</t>
  </si>
  <si>
    <t>{c60f3aba-4861-4dc4-a7a1-36ac3e9e803e}</t>
  </si>
  <si>
    <t>KRYCÍ LIST SOUPISU PRACÍ</t>
  </si>
  <si>
    <t>Objekt:</t>
  </si>
  <si>
    <t>IO 101 - Parkovací a odstavné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</si>
  <si>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</si>
  <si>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</si>
  <si>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</si>
  <si>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</si>
  <si>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</si>
  <si>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</si>
  <si>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</si>
  <si>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</si>
  <si>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</si>
  <si>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</si>
  <si>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</si>
  <si>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</si>
  <si>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</si>
  <si>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</si>
  <si>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</si>
  <si>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</si>
  <si>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</si>
  <si>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</si>
  <si>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</si>
  <si>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</si>
  <si>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</si>
  <si>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</si>
  <si>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</si>
  <si>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</si>
  <si>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</si>
  <si>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</si>
  <si>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</si>
  <si>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</si>
  <si>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</si>
  <si>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</si>
  <si>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m2</t>
  </si>
  <si>
    <t>4</t>
  </si>
  <si>
    <t>-867220549</t>
  </si>
  <si>
    <t>Online PSC</t>
  </si>
  <si>
    <t>https://podminky.urs.cz/item/CS_URS_2023_01/113107122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</si>
  <si>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</si>
  <si>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</si>
  <si>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-1763978406</t>
  </si>
  <si>
    <t>https://podminky.urs.cz/item/CS_URS_2023_01/113107142</t>
  </si>
  <si>
    <t>VV</t>
  </si>
  <si>
    <t>asfaltového povrchu podél stávajících obrub</t>
  </si>
  <si>
    <t>178*0,2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</si>
  <si>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</si>
  <si>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</si>
  <si>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</si>
  <si>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</si>
  <si>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1239400298</t>
  </si>
  <si>
    <t>https://podminky.urs.cz/item/CS_URS_2023_01/113202111</t>
  </si>
  <si>
    <t>21,75</t>
  </si>
  <si>
    <t>66,5</t>
  </si>
  <si>
    <t>15,45</t>
  </si>
  <si>
    <t>10,5</t>
  </si>
  <si>
    <t>19,5</t>
  </si>
  <si>
    <t>25,6</t>
  </si>
  <si>
    <t>Součet</t>
  </si>
  <si>
    <t>160</t>
  </si>
  <si>
    <t>122251104</t>
  </si>
  <si>
    <t>Odkopávky a prokopávky nezapažené strojně v hornině třídy těžitelnosti I skupiny 3 přes 100 do 500 m3</t>
  </si>
  <si>
    <t>m3</t>
  </si>
  <si>
    <t>120564518</t>
  </si>
  <si>
    <t>https://podminky.urs.cz/item/CS_URS_2023_01/122251104</t>
  </si>
  <si>
    <t>"parkovací místa 1-6" 0,07*16,7</t>
  </si>
  <si>
    <t>"parkovací místa 7-15+motocykl" 0,1*26,25</t>
  </si>
  <si>
    <t>"parkovací místa 16-22" 0,08*19,4</t>
  </si>
  <si>
    <t>"parkovací místa 23-24" 27,4*0,15</t>
  </si>
  <si>
    <t>"parkovací místa 25-28" 104,4*0,1</t>
  </si>
  <si>
    <t>"parkovací místa 29-32" 0,1*25,6</t>
  </si>
  <si>
    <t>"parkovací místa 33-39" 2,4*20</t>
  </si>
  <si>
    <t>"parkovací místa 40-42" 2,2*8,3</t>
  </si>
  <si>
    <t>"parkovací místa 43-45" 0,6*19,4</t>
  </si>
  <si>
    <t>100,4</t>
  </si>
  <si>
    <t>5</t>
  </si>
  <si>
    <t>129001101</t>
  </si>
  <si>
    <t>Příplatek k cenám vykopávek za ztížení vykopávky v blízkosti podzemního vedení nebo výbušnin v horninách jakékoliv třídy</t>
  </si>
  <si>
    <t>-175937658</t>
  </si>
  <si>
    <t>https://podminky.urs.cz/item/CS_URS_2023_01/129001101</t>
  </si>
  <si>
    <t>6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</si>
  <si>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</si>
  <si>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</si>
  <si>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1270013835</t>
  </si>
  <si>
    <t>https://podminky.urs.cz/item/CS_URS_2023_01/162751115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</si>
  <si>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</si>
  <si>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</si>
  <si>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</si>
  <si>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</si>
  <si>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1396296604</t>
  </si>
  <si>
    <t>https://podminky.urs.cz/item/CS_URS_2023_01/171201231</t>
  </si>
  <si>
    <t>100,4*1,8</t>
  </si>
  <si>
    <t>8</t>
  </si>
  <si>
    <t>171251201</t>
  </si>
  <si>
    <t>Uložení sypaniny na skládky nebo meziskládky bez hutnění s upravením uložené sypaniny do předepsaného tvaru</t>
  </si>
  <si>
    <t>-647442015</t>
  </si>
  <si>
    <t>https://podminky.urs.cz/item/CS_URS_2023_01/171251201</t>
  </si>
  <si>
    <t>9</t>
  </si>
  <si>
    <t>180405111</t>
  </si>
  <si>
    <t>Založení trávníků ve vegetačních dlaždicích nebo prefabrikátech výsevem semene v rovině nebo na svahu do 1:5</t>
  </si>
  <si>
    <t>1911417736</t>
  </si>
  <si>
    <t>https://podminky.urs.cz/item/CS_URS_2023_01/180405111</t>
  </si>
  <si>
    <t>10</t>
  </si>
  <si>
    <t>M</t>
  </si>
  <si>
    <t>00572470-10</t>
  </si>
  <si>
    <t>osivo směs travní - do pojížděných zasakovacích roštů, speciel.odolnější zátěžová směs - do sucha, bal.10 kg, výsev 6 kg/100 m2</t>
  </si>
  <si>
    <t>kg</t>
  </si>
  <si>
    <t>2122417557</t>
  </si>
  <si>
    <t>osivo do otvorů zatravn. roštů</t>
  </si>
  <si>
    <t>5,69*6</t>
  </si>
  <si>
    <t>11</t>
  </si>
  <si>
    <t>184853511</t>
  </si>
  <si>
    <t>Chemické odplevelení půdy před založením kultury, trávníku nebo zpevněných ploch strojně o výměře jednotlivě přes 20 m2 postřikem na široko v rovině nebo na svahu do 1:5</t>
  </si>
  <si>
    <t>1673023126</t>
  </si>
  <si>
    <t>https://podminky.urs.cz/item/CS_URS_2023_01/184853511</t>
  </si>
  <si>
    <t>12</t>
  </si>
  <si>
    <t>185802113</t>
  </si>
  <si>
    <t>Hnojení půdy nebo trávníku v rovině nebo na svahu do 1:5 umělým hnojivem na široko</t>
  </si>
  <si>
    <t>692968277</t>
  </si>
  <si>
    <t>https://podminky.urs.cz/item/CS_URS_2023_01/185802113</t>
  </si>
  <si>
    <t>P</t>
  </si>
  <si>
    <t>Poznámka k položce:_x000d_
V cenách jsou započteny i náklady na rozprostření nebo rozdělení hnojiva.</t>
  </si>
  <si>
    <t>přimíchání hnojiva do substrátu při výsevu do zatravn. prefabrikátů (dlažby, rošty)</t>
  </si>
  <si>
    <t>17,07/1000</t>
  </si>
  <si>
    <t>13</t>
  </si>
  <si>
    <t>25191155</t>
  </si>
  <si>
    <t>hnojivo průmyslové</t>
  </si>
  <si>
    <t>-913470356</t>
  </si>
  <si>
    <t>569*0,03 'Přepočtené koeficientem množství</t>
  </si>
  <si>
    <t>14</t>
  </si>
  <si>
    <t>185804312</t>
  </si>
  <si>
    <t>Zalití rostlin vodou plochy záhonů jednotlivě přes 20 m2</t>
  </si>
  <si>
    <t>-619809503</t>
  </si>
  <si>
    <t>https://podminky.urs.cz/item/CS_URS_2023_01/185804312</t>
  </si>
  <si>
    <t xml:space="preserve"> 1. základní zálivka po výsevu: cca 10 L/m2 </t>
  </si>
  <si>
    <t>(569*10)/1000</t>
  </si>
  <si>
    <t xml:space="preserve">zálivky po vzejití postupně : 15-20L/m2 :   min.5x</t>
  </si>
  <si>
    <t>((569*20)/1000)*5</t>
  </si>
  <si>
    <t>185851121</t>
  </si>
  <si>
    <t>Dovoz vody pro zálivku rostlin na vzdálenost do 1000 m</t>
  </si>
  <si>
    <t>964022163</t>
  </si>
  <si>
    <t>https://podminky.urs.cz/item/CS_URS_2023_01/185851121</t>
  </si>
  <si>
    <t>16</t>
  </si>
  <si>
    <t>185851129</t>
  </si>
  <si>
    <t>Příplatek k dovozu vody pro zálivku rostlin do 1000 m ZKD 1000 m</t>
  </si>
  <si>
    <t>1546568392</t>
  </si>
  <si>
    <t>https://podminky.urs.cz/item/CS_URS_2023_01/185851129</t>
  </si>
  <si>
    <t>Komunikace pozemní</t>
  </si>
  <si>
    <t>17</t>
  </si>
  <si>
    <t>564551111</t>
  </si>
  <si>
    <t>Zřízení podsypu nebo podkladu ze sypaniny s rozprostřením, vlhčením, a zhutněním plochy přes 100 m2, po zhutnění tl. 150 mm</t>
  </si>
  <si>
    <t>-202009607</t>
  </si>
  <si>
    <t>https://podminky.urs.cz/item/CS_URS_2023_01/564551111</t>
  </si>
  <si>
    <t>18</t>
  </si>
  <si>
    <t>1037150-9</t>
  </si>
  <si>
    <t>substrát pro konstrukční vrstvu zasakovac.roštů-základní vegetační vsrtva 150mm z míchané směsi: 60-70% ŠD 0/32, 15-20% humozní zemina, 15-20% zemina třídy 2 vč.všech dodávek + namíchání směsi strojně v homogenizač.zařízení a dovozu materiálů na stavbu</t>
  </si>
  <si>
    <t>983450877</t>
  </si>
  <si>
    <t>" základní vegetační (konstrukční) vrstva" 635,1*0,15</t>
  </si>
  <si>
    <t>19</t>
  </si>
  <si>
    <t>566201111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</si>
  <si>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</si>
  <si>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1412607748</t>
  </si>
  <si>
    <t>https://podminky.urs.cz/item/CS_URS_2023_01/566201111</t>
  </si>
  <si>
    <t>20</t>
  </si>
  <si>
    <t>577134031</t>
  </si>
  <si>
    <t>Asfaltový beton vrstva obrusná ACO 11 (ABS) s rozprostřením a se zhutněním z modifikovaného asfaltu v pruhu šířky do 1,5 m, po zhutnění tl. 40 mm</t>
  </si>
  <si>
    <t>-1508009932</t>
  </si>
  <si>
    <t>https://podminky.urs.cz/item/CS_URS_2023_01/577134031</t>
  </si>
  <si>
    <t>577155032</t>
  </si>
  <si>
    <t>Asfaltový beton vrstva ložní ACL 16 (ABH) s rozprostřením a zhutněním z modifikovaného asfaltu v pruhu šířky do 1,5 m, po zhutnění tl. 60 mm</t>
  </si>
  <si>
    <t>2068469505</t>
  </si>
  <si>
    <t>https://podminky.urs.cz/item/CS_URS_2023_01/577155032</t>
  </si>
  <si>
    <t>22</t>
  </si>
  <si>
    <t>593532114</t>
  </si>
  <si>
    <t>Kladení dlažby z plastových vegetačních tvárnic pozemních komunikací s vyrovnávací vrstvou z kameniva tl. do 20 mm a s vyplněním vegetačních otvorů se zámkem tl. přes 30 do 60 mm, pro plochy přes 300 m2</t>
  </si>
  <si>
    <t>-1061250172</t>
  </si>
  <si>
    <t>https://podminky.urs.cz/item/CS_URS_2023_01/593532114</t>
  </si>
  <si>
    <t>93,8+79,3+124,7+93+25,1+95,9+42+34,6+46,7</t>
  </si>
  <si>
    <t>23</t>
  </si>
  <si>
    <t>5X01</t>
  </si>
  <si>
    <t>panel mřížkový vegetační ze 100% recyklovaného plastu 800x400x60mm</t>
  </si>
  <si>
    <t>1620173620</t>
  </si>
  <si>
    <t>628,811881188119*1,01 'Přepočtené koeficientem množství</t>
  </si>
  <si>
    <t>24</t>
  </si>
  <si>
    <t>10371500-11</t>
  </si>
  <si>
    <t xml:space="preserve">podkladní čistící vrstva (VL)- směs  strukturovaný substrát "P" smíchaný se štěrkem a prvky pro zlepšení sorbce úkapů - složení: 40% štěrk fr.2/5,  20% lávový materiál, (alternativně obdobný materiál) fr. 2/4,  30% prosetá ornice, 10% vyzrálý kompost</t>
  </si>
  <si>
    <t>786446649</t>
  </si>
  <si>
    <t xml:space="preserve">" lože z podkladní směsi spec. substrátu  tl.40mm  (+ 40 % na zhutnění) " 635,1*0,04</t>
  </si>
  <si>
    <t>25</t>
  </si>
  <si>
    <t>10371500-12</t>
  </si>
  <si>
    <t xml:space="preserve">výplňová směs pro zatravnění roštů (big bag=1m3) - strukturovaný substrát"V" smíchaný se štěrkem - složení: 50% prosetá ornice, 10% vyzrálý kompost, 20% praný písek,  20% lávový materiál, (alternativně obdobný materiál) fr. 2/4</t>
  </si>
  <si>
    <t>-1271990955</t>
  </si>
  <si>
    <t xml:space="preserve"> výplň. humoz.směs do roštů  (+ následné osetí travním semenem)</t>
  </si>
  <si>
    <t xml:space="preserve">(výplň buněk= cca 3cm na celou plochu roštů při celk.výšce roštů 6cm a </t>
  </si>
  <si>
    <t>a styčné ploše roštů větší než 0,7m2/m2, vč. rezervy na slehnutí )</t>
  </si>
  <si>
    <t xml:space="preserve">"  rošty-zatravněná část "  569*0,03</t>
  </si>
  <si>
    <t>26</t>
  </si>
  <si>
    <t>5X02</t>
  </si>
  <si>
    <t>Pokládka jemné síťoviny z PE textílie</t>
  </si>
  <si>
    <t>1610281043</t>
  </si>
  <si>
    <t>27</t>
  </si>
  <si>
    <t>5X03</t>
  </si>
  <si>
    <t>jemná síťovina z PE textílie 24 g/m2, velikost ok &lt;4 mm</t>
  </si>
  <si>
    <t>1604586112</t>
  </si>
  <si>
    <t>28</t>
  </si>
  <si>
    <t>593532119-06</t>
  </si>
  <si>
    <t>Příplatek pro výplň do zasakovacích roštů - kladení výplně z dlaždic - kostek 74/74/48mm do roštových otvorů</t>
  </si>
  <si>
    <t>-837741884</t>
  </si>
  <si>
    <t>0,4*4,75*6</t>
  </si>
  <si>
    <t>0,4*4,75*5</t>
  </si>
  <si>
    <t>0,4*4,75*9</t>
  </si>
  <si>
    <t>0,4*1,95</t>
  </si>
  <si>
    <t>0,4*20,5</t>
  </si>
  <si>
    <t>0,4*4,75*2</t>
  </si>
  <si>
    <t>0,4*1,95*2</t>
  </si>
  <si>
    <t>0,4*1,95*3</t>
  </si>
  <si>
    <t>66,1</t>
  </si>
  <si>
    <t>29</t>
  </si>
  <si>
    <t>59245016-05</t>
  </si>
  <si>
    <t xml:space="preserve">dlažba tvar čtverec betonová 74x74x48 mm přírodní - kostky do plastových zasakovacích roštů tl.60mm  (100ks/m2)</t>
  </si>
  <si>
    <t>-1100418293</t>
  </si>
  <si>
    <t>Ostatní konstrukce a práce, bourání</t>
  </si>
  <si>
    <t>30</t>
  </si>
  <si>
    <t>914111111</t>
  </si>
  <si>
    <t>Montáž svislé dopravní značky základní velikosti do 1 m2 objímkami na sloupky nebo konzoly</t>
  </si>
  <si>
    <t>kus</t>
  </si>
  <si>
    <t>-1627622382</t>
  </si>
  <si>
    <t>https://podminky.urs.cz/item/CS_URS_2023_01/914111111</t>
  </si>
  <si>
    <t>31</t>
  </si>
  <si>
    <t>40445625</t>
  </si>
  <si>
    <t>informativní značky provozní IP8, IP9, IP11-IP13 500x700mm</t>
  </si>
  <si>
    <t>303230996</t>
  </si>
  <si>
    <t>32</t>
  </si>
  <si>
    <t>40445650</t>
  </si>
  <si>
    <t>dodatkové tabulky E7, E12, E13 500x300mm</t>
  </si>
  <si>
    <t>533741394</t>
  </si>
  <si>
    <t>33</t>
  </si>
  <si>
    <t>914511111</t>
  </si>
  <si>
    <t>Montáž sloupku dopravních značek délky do 3,5 m do betonového základu</t>
  </si>
  <si>
    <t>197638088</t>
  </si>
  <si>
    <t>https://podminky.urs.cz/item/CS_URS_2023_01/914511111</t>
  </si>
  <si>
    <t>34</t>
  </si>
  <si>
    <t>40445225</t>
  </si>
  <si>
    <t>sloupek pro dopravní značku Zn D 60mm v 3,5m</t>
  </si>
  <si>
    <t>1870725869</t>
  </si>
  <si>
    <t>35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</si>
  <si>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</si>
  <si>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</si>
  <si>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1606974978</t>
  </si>
  <si>
    <t>https://podminky.urs.cz/item/CS_URS_2023_01/916131213</t>
  </si>
  <si>
    <t>36</t>
  </si>
  <si>
    <t>59217030</t>
  </si>
  <si>
    <t>obrubník betonový silniční přechodový 1000x150x150-250mm</t>
  </si>
  <si>
    <t>1588676906</t>
  </si>
  <si>
    <t>4*1,02 'Přepočtené koeficientem množství</t>
  </si>
  <si>
    <t>37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</si>
  <si>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</si>
  <si>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</si>
  <si>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348049128</t>
  </si>
  <si>
    <t>https://podminky.urs.cz/item/CS_URS_2023_01/916132113</t>
  </si>
  <si>
    <t>20+16,7+26,3+19,4+15+20+9,5+19,5+25,6</t>
  </si>
  <si>
    <t>38</t>
  </si>
  <si>
    <t>59218001</t>
  </si>
  <si>
    <t>krajník betonový silniční 500x250x80mm</t>
  </si>
  <si>
    <t>-378618679</t>
  </si>
  <si>
    <t>172*1,02 'Přepočtené koeficientem množství</t>
  </si>
  <si>
    <t>39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</si>
  <si>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</si>
  <si>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</si>
  <si>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-44448607</t>
  </si>
  <si>
    <t>https://podminky.urs.cz/item/CS_URS_2023_01/916231213</t>
  </si>
  <si>
    <t>"parkovací místa 1-6" 27,1</t>
  </si>
  <si>
    <t>"parkovací místa 7-15" 36,7</t>
  </si>
  <si>
    <t>"parkovací místa 16-22" 30</t>
  </si>
  <si>
    <t>"parkovací místa 23-24" 16,5</t>
  </si>
  <si>
    <t>"parkovací místa 25-28" 36,4</t>
  </si>
  <si>
    <t>"parkovací místa 29-32" 28,3</t>
  </si>
  <si>
    <t>"parkovací místa 33-39" 30</t>
  </si>
  <si>
    <t>"parkovací místa 40-42" 19</t>
  </si>
  <si>
    <t>"parkovací místa 43-45" 21,6</t>
  </si>
  <si>
    <t>40</t>
  </si>
  <si>
    <t>59217017</t>
  </si>
  <si>
    <t>obrubník betonový chodníkový 1000x100x250mm</t>
  </si>
  <si>
    <t>1405129944</t>
  </si>
  <si>
    <t>245,6*1,02 'Přepočtené koeficientem množství</t>
  </si>
  <si>
    <t>41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</si>
  <si>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</si>
  <si>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</si>
  <si>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-1552608242</t>
  </si>
  <si>
    <t>https://podminky.urs.cz/item/CS_URS_2023_01/919732211</t>
  </si>
  <si>
    <t>Poznámka k položce:_x000d_
V cenách jsou započteny i náklady na vyčištění spár, na impregnaci a zalití spár včetně dodání hmot.</t>
  </si>
  <si>
    <t>172+4+1,8</t>
  </si>
  <si>
    <t>178</t>
  </si>
  <si>
    <t>42</t>
  </si>
  <si>
    <t>919735112</t>
  </si>
  <si>
    <t>Řezání stávajícího živičného krytu nebo podkladu hloubky přes 50 do 100 mm</t>
  </si>
  <si>
    <t>1594065367</t>
  </si>
  <si>
    <t>https://podminky.urs.cz/item/CS_URS_2023_01/919735112</t>
  </si>
  <si>
    <t>997</t>
  </si>
  <si>
    <t>Přesun sutě</t>
  </si>
  <si>
    <t>43</t>
  </si>
  <si>
    <t>997221571</t>
  </si>
  <si>
    <t>Vodorovná doprava vybouraných hmot bez naložení, ale se složením a s hrubým urovnáním na vzdálenost do 1 km</t>
  </si>
  <si>
    <t>-956378079</t>
  </si>
  <si>
    <t>https://podminky.urs.cz/item/CS_URS_2023_01/997221571</t>
  </si>
  <si>
    <t>44</t>
  </si>
  <si>
    <t>997221579</t>
  </si>
  <si>
    <t>Příplatek ZKD 1 km u vodorovné dopravy vybouraných hmot</t>
  </si>
  <si>
    <t>-2013173065</t>
  </si>
  <si>
    <t>https://podminky.urs.cz/item/CS_URS_2023_01/997221579</t>
  </si>
  <si>
    <t>odvoz do 8 km</t>
  </si>
  <si>
    <t>40,632*7</t>
  </si>
  <si>
    <t>45</t>
  </si>
  <si>
    <t>997221861</t>
  </si>
  <si>
    <t>Poplatek za uložení stavebního odpadu na recyklační skládce (skládkovné) z prostého betonu zatříděného do Katalogu odpadů pod kódem 17 01 01</t>
  </si>
  <si>
    <t>1778382530</t>
  </si>
  <si>
    <t>https://podminky.urs.cz/item/CS_URS_2023_01/997221861</t>
  </si>
  <si>
    <t>"obruby" 32,8</t>
  </si>
  <si>
    <t>46</t>
  </si>
  <si>
    <t>997221875</t>
  </si>
  <si>
    <t>Poplatek za uložení stavebního odpadu na recyklační skládce (skládkovné) asfaltového bez obsahu dehtu zatříděného do Katalogu odpadů pod kódem 17 03 02</t>
  </si>
  <si>
    <t>-2136674352</t>
  </si>
  <si>
    <t>https://podminky.urs.cz/item/CS_URS_2023_01/997221875</t>
  </si>
  <si>
    <t>998</t>
  </si>
  <si>
    <t>Přesun hmot</t>
  </si>
  <si>
    <t>47</t>
  </si>
  <si>
    <t>998223011</t>
  </si>
  <si>
    <t>Přesun hmot pro pozemní komunikace s krytem dlážděným dopravní vzdálenost do 200 m jakékoliv délky objektu</t>
  </si>
  <si>
    <t>-1790551508</t>
  </si>
  <si>
    <t>https://podminky.urs.cz/item/CS_URS_2023_01/998223011</t>
  </si>
  <si>
    <t>IO 801 - Terénní úpravy</t>
  </si>
  <si>
    <t>121151123</t>
  </si>
  <si>
    <t>Sejmutí ornice strojně při souvislé ploše přes 500 m2, tl. vrstvy do 200 mm</t>
  </si>
  <si>
    <t>-1329622339</t>
  </si>
  <si>
    <t>https://podminky.urs.cz/item/CS_URS_2023_01/121151123</t>
  </si>
  <si>
    <t xml:space="preserve">Poznámka k položce:_x000d_
1. Ceny lze použít i pro sejmutí podorničí._x000d_
_x000d_
OBSAH_x000d_
2. V cenách jsou započteny i náklady na
_x000d_
a) naložení sejmuté ornice na dopravní prostředek,
_x000d_
b) vodorovné přemístění na hromady v místě upotřebení nebo na dočasné či trvalé skládky na vzdálenost do 50 m a se složením._x000d_
</t>
  </si>
  <si>
    <t>705+250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</si>
  <si>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</si>
  <si>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</si>
  <si>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-1920812042</t>
  </si>
  <si>
    <t>https://podminky.urs.cz/item/CS_URS_2023_01/162351103</t>
  </si>
  <si>
    <t>"nevyužitá ornice" 63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</si>
  <si>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</si>
  <si>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</si>
  <si>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-1602797944</t>
  </si>
  <si>
    <t>https://podminky.urs.cz/item/CS_URS_2023_01/181111121</t>
  </si>
  <si>
    <t>Poznámka k položce:_x000d_
UŽITÍ_x000d_
1. Ceny jsou určeny pro vyrovnání nerovností neupraveného rostlého nebo ulehlého terénu._x000d_
2. Ceny lze použít pro vyrovnání terénu při zakládání trávníku.</t>
  </si>
  <si>
    <t>181311103</t>
  </si>
  <si>
    <t>Rozprostření a urovnání ornice v rovině nebo ve svahu sklonu do 1:5 ručně při souvislé ploše, tl. vrstvy do 200 mm</t>
  </si>
  <si>
    <t>1689774068</t>
  </si>
  <si>
    <t>https://podminky.urs.cz/item/CS_URS_2023_01/181311103</t>
  </si>
  <si>
    <t>Poznámka k položce:_x000d_
V ceně jsou započteny i náklady na případné nutné přemístění hromad nebo dočasných skládek na místo spotřeby ze vzdálenosti do 3 m.</t>
  </si>
  <si>
    <t>50 % ručně</t>
  </si>
  <si>
    <t>250*0,5</t>
  </si>
  <si>
    <t>181351003</t>
  </si>
  <si>
    <t>Rozprostření a urovnání ornice v rovině nebo ve svahu sklonu do 1:5 strojně při souvislé ploše do 100 m2, tl. vrstvy do 200 mm</t>
  </si>
  <si>
    <t>259690909</t>
  </si>
  <si>
    <t>https://podminky.urs.cz/item/CS_URS_2023_01/181351003</t>
  </si>
  <si>
    <t>rozprostření nevyužité ornice 63 m3</t>
  </si>
  <si>
    <t>315</t>
  </si>
  <si>
    <t>181351103</t>
  </si>
  <si>
    <t>Rozprostření a urovnání ornice v rovině nebo ve svahu sklonu do 1:5 strojně při souvislé ploše přes 100 do 500 m2, tl. vrstvy do 200 mm</t>
  </si>
  <si>
    <t>1671218743</t>
  </si>
  <si>
    <t>https://podminky.urs.cz/item/CS_URS_2023_01/181351103</t>
  </si>
  <si>
    <t>Poznámka k položce:_x000d_
 V ceně jsou započteny i náklady na případné nutné přemístění hromad nebo dočasných skládek na místo spotřeby ze vzdálenosti do 50 m.</t>
  </si>
  <si>
    <t>50 % strojně</t>
  </si>
  <si>
    <t>181411131</t>
  </si>
  <si>
    <t>Založení trávníku na půdě předem připravené plochy do 1000 m2 výsevem včetně utažení parkového v rovině nebo na svahu do 1:5</t>
  </si>
  <si>
    <t>-1207011750</t>
  </si>
  <si>
    <t>https://podminky.urs.cz/item/CS_URS_2023_01/181411131</t>
  </si>
  <si>
    <t>00572410</t>
  </si>
  <si>
    <t>osivo směs travní parková</t>
  </si>
  <si>
    <t>261373720</t>
  </si>
  <si>
    <t>250*0,02 'Přepočtené koeficientem množství</t>
  </si>
  <si>
    <t>181911102</t>
  </si>
  <si>
    <t>Úprava pláně vyrovnáním výškových rozdílů ručně v hornině třídy těžitelnosti I skupiny 1 a 2 se zhutněním</t>
  </si>
  <si>
    <t>1415259471</t>
  </si>
  <si>
    <t>https://podminky.urs.cz/item/CS_URS_2023_01/181911102</t>
  </si>
  <si>
    <t>Poznámka k položce:_x000d_
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Ceny se zhutněním jsou určeny pro jakoukoliv míru zhutnění.</t>
  </si>
  <si>
    <t>v zářezech</t>
  </si>
  <si>
    <t>parkovací místa 33-39</t>
  </si>
  <si>
    <t>1,7*23</t>
  </si>
  <si>
    <t>parkovací místa 40-45</t>
  </si>
  <si>
    <t>1,1*18</t>
  </si>
  <si>
    <t>1,6*9</t>
  </si>
  <si>
    <t>v násypech</t>
  </si>
  <si>
    <t>parkovací místa 1-6</t>
  </si>
  <si>
    <t>1,5*18,5</t>
  </si>
  <si>
    <t>parkovací místa 7-15</t>
  </si>
  <si>
    <t>1,7*26,5</t>
  </si>
  <si>
    <t>parkovací místa 16-22</t>
  </si>
  <si>
    <t>1,7*21</t>
  </si>
  <si>
    <t>parkovací místa 23-24</t>
  </si>
  <si>
    <t>0,8*8</t>
  </si>
  <si>
    <t>parkovací místa 29-32</t>
  </si>
  <si>
    <t>0,4*23,4</t>
  </si>
  <si>
    <t>30% ručně</t>
  </si>
  <si>
    <t>197,56*0,3</t>
  </si>
  <si>
    <t>59,3+52,4</t>
  </si>
  <si>
    <t>181951112</t>
  </si>
  <si>
    <t>Úprava pláně vyrovnáním výškových rozdílů strojně v hornině třídy těžitelnosti I, skupiny 1 až 3 se zhutněním</t>
  </si>
  <si>
    <t>1652433878</t>
  </si>
  <si>
    <t>https://podminky.urs.cz/item/CS_URS_2023_01/181951112</t>
  </si>
  <si>
    <t>70% strojně</t>
  </si>
  <si>
    <t>197,56*0,7</t>
  </si>
  <si>
    <t>138,3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</si>
  <si>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</si>
  <si>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</si>
  <si>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</si>
  <si>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</si>
  <si>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</si>
  <si>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</si>
  <si>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</si>
  <si>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</si>
  <si>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</si>
  <si>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</si>
  <si>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</si>
  <si>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</si>
  <si>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</si>
  <si>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</si>
  <si>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</si>
  <si>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</si>
  <si>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-398117078</t>
  </si>
  <si>
    <t>https://podminky.urs.cz/item/CS_URS_2023_01/012103000</t>
  </si>
  <si>
    <t>Poznámka k položce:_x000d_
Zajištění vytyčení veškerých stávajících inženýrských sítí (včetně úhrady za vytyčení), odpovědnost za jejich neporušení během výstavby a zpětné předání jejich správcům._x000d_
Vytyčení objektů stavby a pevných vytyčovacích bodů vč. fixace.</t>
  </si>
  <si>
    <t>012203000</t>
  </si>
  <si>
    <t>Geodetické práce při provádění stavby</t>
  </si>
  <si>
    <t>699990066</t>
  </si>
  <si>
    <t>https://podminky.urs.cz/item/CS_URS_2023_01/012203000</t>
  </si>
  <si>
    <t>Poznámka k položce:_x000d_
- výšková měření, výpočet objemů aj., které mají charakter kontrolních a upřesňujících činností_x000d_
- měření posunu a změn polohy bodů v průběhu výstavby</t>
  </si>
  <si>
    <t>012303000</t>
  </si>
  <si>
    <t>Geodetické práce po výstavbě</t>
  </si>
  <si>
    <t>-735336739</t>
  </si>
  <si>
    <t>https://podminky.urs.cz/item/CS_URS_2023_01/012303000</t>
  </si>
  <si>
    <t xml:space="preserve">Poznámka k položce:_x000d_
Zajištění veškerých geodetických prací souvisejících s realizací díla._x000d_
</t>
  </si>
  <si>
    <t>013254000</t>
  </si>
  <si>
    <t>Dokumentace skutečného provedení stavby</t>
  </si>
  <si>
    <t>-419617346</t>
  </si>
  <si>
    <t>https://podminky.urs.cz/item/CS_URS_2023_01/013254000</t>
  </si>
  <si>
    <t>Poznámka k položce:_x000d_
Dokumentace v listinné a digitální podobě, zakreslení změn PD, vč. revizí, prohlášení o shodě, likvidace odpadů apod.</t>
  </si>
  <si>
    <t>013294000</t>
  </si>
  <si>
    <t>Ostatní dokumentace</t>
  </si>
  <si>
    <t>-305273254</t>
  </si>
  <si>
    <t>https://podminky.urs.cz/item/CS_URS_2023_01/013294000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</si>
  <si>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_x000d_
</t>
  </si>
  <si>
    <t>VRN3</t>
  </si>
  <si>
    <t>Zařízení staveniště</t>
  </si>
  <si>
    <t>030001000</t>
  </si>
  <si>
    <t>-83706902</t>
  </si>
  <si>
    <t>https://podminky.urs.cz/item/CS_URS_2023_01/030001000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</si>
  <si>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</si>
  <si>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</si>
  <si>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</si>
  <si>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</si>
  <si>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-1343433437</t>
  </si>
  <si>
    <t>https://podminky.urs.cz/item/CS_URS_2023_01/040001000</t>
  </si>
  <si>
    <t xml:space="preserve">Poznámka k položce:_x000d_
K inženýrské činnosti řadíme:_x000d_
_x000d_
dozory (dozor projektanta, investora, SSD, BOZP, hydrogeologa, statika, arboristy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</si>
  <si>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</si>
  <si>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</si>
  <si>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291406808</t>
  </si>
  <si>
    <t>https://podminky.urs.cz/item/CS_URS_2023_01/043134000</t>
  </si>
  <si>
    <t>Poznámka k položce:_x000d_
Statické zatěžovací zkoušky pro kontrolu zhutnění podloží komunikace a pro kontrolu hutnění zásypů výkopů sítí rázové zkoušky._x000d_
 V ceně jsou započteny technické práce při měření, vyhodnocení zkoušek a protokol včetně dopravy.</t>
  </si>
  <si>
    <t>VRN5</t>
  </si>
  <si>
    <t>Finanční náklady</t>
  </si>
  <si>
    <t>052002000</t>
  </si>
  <si>
    <t>Finanční rezerva na nepředvídatelné konstrukce a práce</t>
  </si>
  <si>
    <t>910457578</t>
  </si>
  <si>
    <t>https://podminky.urs.cz/item/CS_URS_2023_01/052002000</t>
  </si>
  <si>
    <t xml:space="preserve">Poznámka k položce:_x000d_
Výše rezervy byla určena procentuálně (≤5%) ze základních rozpočtových nákladů stavby (ZRN = HSV+PSV). </t>
  </si>
  <si>
    <t>VRN7</t>
  </si>
  <si>
    <t>Provozní vlivy</t>
  </si>
  <si>
    <t>072002000</t>
  </si>
  <si>
    <t>Silniční provoz</t>
  </si>
  <si>
    <t>325301400</t>
  </si>
  <si>
    <t>https://podminky.urs.cz/item/CS_URS_2023_01/072002000</t>
  </si>
  <si>
    <t>Poznámka k položce:_x000d_
Náklady na:_x000d_
silniční provoz (projednání, vytyčení a zrušení objížďky, náklady na omezení nebo přerušení provozu - tzn. použití značek, semaforů, zábran, kuželů, světelné signalizace apod..).</t>
  </si>
  <si>
    <t>075002000</t>
  </si>
  <si>
    <t>Ochranná pásma</t>
  </si>
  <si>
    <t>1554469082</t>
  </si>
  <si>
    <t>https://podminky.urs.cz/item/CS_URS_2022_01/075002000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</si>
  <si>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</si>
  <si>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</si>
  <si>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</si>
  <si>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</si>
  <si>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</si>
  <si>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-1781638993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</si>
  <si>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</si>
  <si>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0910</t>
  </si>
  <si>
    <t>Vypracování geometrického plánu pro vklad stavby do katastru nemovitostí</t>
  </si>
  <si>
    <t>834281410</t>
  </si>
  <si>
    <t>0912</t>
  </si>
  <si>
    <t>Opatření na ochranu pozemků sousedních se staveništěm</t>
  </si>
  <si>
    <t>928791393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</si>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</sst>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122" TargetMode="External" /><Relationship Id="rId2" Type="http://schemas.openxmlformats.org/officeDocument/2006/relationships/hyperlink" Target="https://podminky.urs.cz/item/CS_URS_2023_01/113107142" TargetMode="External" /><Relationship Id="rId3" Type="http://schemas.openxmlformats.org/officeDocument/2006/relationships/hyperlink" Target="https://podminky.urs.cz/item/CS_URS_2023_01/113202111" TargetMode="External" /><Relationship Id="rId4" Type="http://schemas.openxmlformats.org/officeDocument/2006/relationships/hyperlink" Target="https://podminky.urs.cz/item/CS_URS_2023_01/122251104" TargetMode="External" /><Relationship Id="rId5" Type="http://schemas.openxmlformats.org/officeDocument/2006/relationships/hyperlink" Target="https://podminky.urs.cz/item/CS_URS_2023_01/129001101" TargetMode="External" /><Relationship Id="rId6" Type="http://schemas.openxmlformats.org/officeDocument/2006/relationships/hyperlink" Target="https://podminky.urs.cz/item/CS_URS_2023_01/162751115" TargetMode="External" /><Relationship Id="rId7" Type="http://schemas.openxmlformats.org/officeDocument/2006/relationships/hyperlink" Target="https://podminky.urs.cz/item/CS_URS_2023_01/171201231" TargetMode="External" /><Relationship Id="rId8" Type="http://schemas.openxmlformats.org/officeDocument/2006/relationships/hyperlink" Target="https://podminky.urs.cz/item/CS_URS_2023_01/171251201" TargetMode="External" /><Relationship Id="rId9" Type="http://schemas.openxmlformats.org/officeDocument/2006/relationships/hyperlink" Target="https://podminky.urs.cz/item/CS_URS_2023_01/180405111" TargetMode="External" /><Relationship Id="rId10" Type="http://schemas.openxmlformats.org/officeDocument/2006/relationships/hyperlink" Target="https://podminky.urs.cz/item/CS_URS_2023_01/184853511" TargetMode="External" /><Relationship Id="rId11" Type="http://schemas.openxmlformats.org/officeDocument/2006/relationships/hyperlink" Target="https://podminky.urs.cz/item/CS_URS_2023_01/185802113" TargetMode="External" /><Relationship Id="rId12" Type="http://schemas.openxmlformats.org/officeDocument/2006/relationships/hyperlink" Target="https://podminky.urs.cz/item/CS_URS_2023_01/185804312" TargetMode="External" /><Relationship Id="rId13" Type="http://schemas.openxmlformats.org/officeDocument/2006/relationships/hyperlink" Target="https://podminky.urs.cz/item/CS_URS_2023_01/185851121" TargetMode="External" /><Relationship Id="rId14" Type="http://schemas.openxmlformats.org/officeDocument/2006/relationships/hyperlink" Target="https://podminky.urs.cz/item/CS_URS_2023_01/185851129" TargetMode="External" /><Relationship Id="rId15" Type="http://schemas.openxmlformats.org/officeDocument/2006/relationships/hyperlink" Target="https://podminky.urs.cz/item/CS_URS_2023_01/564551111" TargetMode="External" /><Relationship Id="rId16" Type="http://schemas.openxmlformats.org/officeDocument/2006/relationships/hyperlink" Target="https://podminky.urs.cz/item/CS_URS_2023_01/566201111" TargetMode="External" /><Relationship Id="rId17" Type="http://schemas.openxmlformats.org/officeDocument/2006/relationships/hyperlink" Target="https://podminky.urs.cz/item/CS_URS_2023_01/577134031" TargetMode="External" /><Relationship Id="rId18" Type="http://schemas.openxmlformats.org/officeDocument/2006/relationships/hyperlink" Target="https://podminky.urs.cz/item/CS_URS_2023_01/577155032" TargetMode="External" /><Relationship Id="rId19" Type="http://schemas.openxmlformats.org/officeDocument/2006/relationships/hyperlink" Target="https://podminky.urs.cz/item/CS_URS_2023_01/593532114" TargetMode="External" /><Relationship Id="rId20" Type="http://schemas.openxmlformats.org/officeDocument/2006/relationships/hyperlink" Target="https://podminky.urs.cz/item/CS_URS_2023_01/914111111" TargetMode="External" /><Relationship Id="rId21" Type="http://schemas.openxmlformats.org/officeDocument/2006/relationships/hyperlink" Target="https://podminky.urs.cz/item/CS_URS_2023_01/914511111" TargetMode="External" /><Relationship Id="rId22" Type="http://schemas.openxmlformats.org/officeDocument/2006/relationships/hyperlink" Target="https://podminky.urs.cz/item/CS_URS_2023_01/916131213" TargetMode="External" /><Relationship Id="rId23" Type="http://schemas.openxmlformats.org/officeDocument/2006/relationships/hyperlink" Target="https://podminky.urs.cz/item/CS_URS_2023_01/916132113" TargetMode="External" /><Relationship Id="rId24" Type="http://schemas.openxmlformats.org/officeDocument/2006/relationships/hyperlink" Target="https://podminky.urs.cz/item/CS_URS_2023_01/916231213" TargetMode="External" /><Relationship Id="rId25" Type="http://schemas.openxmlformats.org/officeDocument/2006/relationships/hyperlink" Target="https://podminky.urs.cz/item/CS_URS_2023_01/919732211" TargetMode="External" /><Relationship Id="rId26" Type="http://schemas.openxmlformats.org/officeDocument/2006/relationships/hyperlink" Target="https://podminky.urs.cz/item/CS_URS_2023_01/919735112" TargetMode="External" /><Relationship Id="rId27" Type="http://schemas.openxmlformats.org/officeDocument/2006/relationships/hyperlink" Target="https://podminky.urs.cz/item/CS_URS_2023_01/997221571" TargetMode="External" /><Relationship Id="rId28" Type="http://schemas.openxmlformats.org/officeDocument/2006/relationships/hyperlink" Target="https://podminky.urs.cz/item/CS_URS_2023_01/997221579" TargetMode="External" /><Relationship Id="rId29" Type="http://schemas.openxmlformats.org/officeDocument/2006/relationships/hyperlink" Target="https://podminky.urs.cz/item/CS_URS_2023_01/997221861" TargetMode="External" /><Relationship Id="rId30" Type="http://schemas.openxmlformats.org/officeDocument/2006/relationships/hyperlink" Target="https://podminky.urs.cz/item/CS_URS_2023_01/997221875" TargetMode="External" /><Relationship Id="rId31" Type="http://schemas.openxmlformats.org/officeDocument/2006/relationships/hyperlink" Target="https://podminky.urs.cz/item/CS_URS_2023_01/99822301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51123" TargetMode="External" /><Relationship Id="rId2" Type="http://schemas.openxmlformats.org/officeDocument/2006/relationships/hyperlink" Target="https://podminky.urs.cz/item/CS_URS_2023_01/162351103" TargetMode="External" /><Relationship Id="rId3" Type="http://schemas.openxmlformats.org/officeDocument/2006/relationships/hyperlink" Target="https://podminky.urs.cz/item/CS_URS_2023_01/181111121" TargetMode="External" /><Relationship Id="rId4" Type="http://schemas.openxmlformats.org/officeDocument/2006/relationships/hyperlink" Target="https://podminky.urs.cz/item/CS_URS_2023_01/181311103" TargetMode="External" /><Relationship Id="rId5" Type="http://schemas.openxmlformats.org/officeDocument/2006/relationships/hyperlink" Target="https://podminky.urs.cz/item/CS_URS_2023_01/181351003" TargetMode="External" /><Relationship Id="rId6" Type="http://schemas.openxmlformats.org/officeDocument/2006/relationships/hyperlink" Target="https://podminky.urs.cz/item/CS_URS_2023_01/181351103" TargetMode="External" /><Relationship Id="rId7" Type="http://schemas.openxmlformats.org/officeDocument/2006/relationships/hyperlink" Target="https://podminky.urs.cz/item/CS_URS_2023_01/181411131" TargetMode="External" /><Relationship Id="rId8" Type="http://schemas.openxmlformats.org/officeDocument/2006/relationships/hyperlink" Target="https://podminky.urs.cz/item/CS_URS_2023_01/181911102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203000" TargetMode="External" /><Relationship Id="rId3" Type="http://schemas.openxmlformats.org/officeDocument/2006/relationships/hyperlink" Target="https://podminky.urs.cz/item/CS_URS_2023_01/012303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13294000" TargetMode="External" /><Relationship Id="rId6" Type="http://schemas.openxmlformats.org/officeDocument/2006/relationships/hyperlink" Target="https://podminky.urs.cz/item/CS_URS_2023_01/030001000" TargetMode="External" /><Relationship Id="rId7" Type="http://schemas.openxmlformats.org/officeDocument/2006/relationships/hyperlink" Target="https://podminky.urs.cz/item/CS_URS_2023_01/040001000" TargetMode="External" /><Relationship Id="rId8" Type="http://schemas.openxmlformats.org/officeDocument/2006/relationships/hyperlink" Target="https://podminky.urs.cz/item/CS_URS_2023_01/043134000" TargetMode="External" /><Relationship Id="rId9" Type="http://schemas.openxmlformats.org/officeDocument/2006/relationships/hyperlink" Target="https://podminky.urs.cz/item/CS_URS_2023_01/052002000" TargetMode="External" /><Relationship Id="rId10" Type="http://schemas.openxmlformats.org/officeDocument/2006/relationships/hyperlink" Target="https://podminky.urs.cz/item/CS_URS_2023_01/072002000" TargetMode="External" /><Relationship Id="rId11" Type="http://schemas.openxmlformats.org/officeDocument/2006/relationships/hyperlink" Target="https://podminky.urs.cz/item/CS_URS_2022_01/075002000" TargetMode="External" /><Relationship Id="rId1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2205003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Rozšíření zaměstnaneckého parkoviště Nemocnice Prachatice, a.s.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Prachatice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9. 5. 2023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Prachatice, a.s.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Agroprojekt Jihlava, spol.s.r.o.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Agroprojekt Jihlava, spol.s.r.o.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'IO 101 - Parkovací a odst...'!J30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'IO 101 - Parkovací a odst...'!P85</f>
        <v>0</v>
      </c>
      <c r="AV55" s="121">
        <f>'IO 101 - Parkovací a odst...'!J33</f>
        <v>0</v>
      </c>
      <c r="AW55" s="121">
        <f>'IO 101 - Parkovací a odst...'!J34</f>
        <v>0</v>
      </c>
      <c r="AX55" s="121">
        <f>'IO 101 - Parkovací a odst...'!J35</f>
        <v>0</v>
      </c>
      <c r="AY55" s="121">
        <f>'IO 101 - Parkovací a odst...'!J36</f>
        <v>0</v>
      </c>
      <c r="AZ55" s="121">
        <f>'IO 101 - Parkovací a odst...'!F33</f>
        <v>0</v>
      </c>
      <c r="BA55" s="121">
        <f>'IO 101 - Parkovací a odst...'!F34</f>
        <v>0</v>
      </c>
      <c r="BB55" s="121">
        <f>'IO 101 - Parkovací a odst...'!F35</f>
        <v>0</v>
      </c>
      <c r="BC55" s="121">
        <f>'IO 101 - Parkovací a odst...'!F36</f>
        <v>0</v>
      </c>
      <c r="BD55" s="123">
        <f>'IO 101 - Parkovací a odst...'!F37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'IO 801 - Terénní úpravy'!J30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'IO 801 - Terénní úpravy'!P81</f>
        <v>0</v>
      </c>
      <c r="AV56" s="121">
        <f>'IO 801 - Terénní úpravy'!J33</f>
        <v>0</v>
      </c>
      <c r="AW56" s="121">
        <f>'IO 801 - Terénní úpravy'!J34</f>
        <v>0</v>
      </c>
      <c r="AX56" s="121">
        <f>'IO 801 - Terénní úpravy'!J35</f>
        <v>0</v>
      </c>
      <c r="AY56" s="121">
        <f>'IO 801 - Terénní úpravy'!J36</f>
        <v>0</v>
      </c>
      <c r="AZ56" s="121">
        <f>'IO 801 - Terénní úpravy'!F33</f>
        <v>0</v>
      </c>
      <c r="BA56" s="121">
        <f>'IO 801 - Terénní úpravy'!F34</f>
        <v>0</v>
      </c>
      <c r="BB56" s="121">
        <f>'IO 801 - Terénní úpravy'!F35</f>
        <v>0</v>
      </c>
      <c r="BC56" s="121">
        <f>'IO 801 - Terénní úpravy'!F36</f>
        <v>0</v>
      </c>
      <c r="BD56" s="123">
        <f>'IO 801 - Terénní úpravy'!F37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Vedlejší a ostatní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87</v>
      </c>
      <c r="AR57" s="119"/>
      <c r="AS57" s="125">
        <v>0</v>
      </c>
      <c r="AT57" s="126">
        <f>ROUND(SUM(AV57:AW57),2)</f>
        <v>0</v>
      </c>
      <c r="AU57" s="127">
        <f>'VON - Vedlejší a ostatní ...'!P86</f>
        <v>0</v>
      </c>
      <c r="AV57" s="126">
        <f>'VON - Vedlejší a ostatní ...'!J33</f>
        <v>0</v>
      </c>
      <c r="AW57" s="126">
        <f>'VON - Vedlejší a ostatní ...'!J34</f>
        <v>0</v>
      </c>
      <c r="AX57" s="126">
        <f>'VON - Vedlejší a ostatní ...'!J35</f>
        <v>0</v>
      </c>
      <c r="AY57" s="126">
        <f>'VON - Vedlejší a ostatní ...'!J36</f>
        <v>0</v>
      </c>
      <c r="AZ57" s="126">
        <f>'VON - Vedlejší a ostatní ...'!F33</f>
        <v>0</v>
      </c>
      <c r="BA57" s="126">
        <f>'VON - Vedlejší a ostatní ...'!F34</f>
        <v>0</v>
      </c>
      <c r="BB57" s="126">
        <f>'VON - Vedlejší a ostatní ...'!F35</f>
        <v>0</v>
      </c>
      <c r="BC57" s="126">
        <f>'VON - Vedlejší a ostatní ...'!F36</f>
        <v>0</v>
      </c>
      <c r="BD57" s="128">
        <f>'VON - Vedlejší a ostatní ...'!F37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RpVty8n7eJzLlfzTgOcqhmoQwpJCL7fBnVbzQUJ+FidWo8V8LN8e6UIxdL1UvzHms2bVp/iar2+BEEa/ip0LHw==" hashValue="eu929vvExi0XgOYsVpGIiJpdarykoRtDJ2EoE8VHrq/18cp3U4FBcLXjWKZ8Y+Km67j8htAVpwhkLJrXIImJq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IO 101 - Parkovací a odst...'!C2" display="/"/>
    <hyperlink ref="A56" location="'IO 801 - Terénní úpravy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Rozšíření zaměstnaneckého parkoviště Nemocnice Prachatice, a.s.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9. 5. 2023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ROUND((SUM(BE85:BE241)),  2)</f>
        <v>0</v>
      </c>
      <c r="G33" s="39"/>
      <c r="H33" s="39"/>
      <c r="I33" s="149">
        <v>0.20999999999999999</v>
      </c>
      <c r="J33" s="148">
        <f>ROUND(((SUM(BE85:BE241))*I33),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ROUND((SUM(BF85:BF241)),  2)</f>
        <v>0</v>
      </c>
      <c r="G34" s="39"/>
      <c r="H34" s="39"/>
      <c r="I34" s="149">
        <v>0.14999999999999999</v>
      </c>
      <c r="J34" s="148">
        <f>ROUND(((SUM(BF85:BF241))*I34),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ROUND((SUM(BG85:BG241)),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ROUND((SUM(BH85:BH241)),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ROUND((SUM(BI85:BI241)),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Rozšíření zaměstnaneckého parkoviště Nemocnice Prachatice, a.s.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IO 101 - Parkovací a odstavné plochy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Prachatice</v>
      </c>
      <c r="G52" s="41"/>
      <c r="H52" s="41"/>
      <c r="I52" s="33" t="s">
        <v>23</v>
      </c>
      <c r="J52" s="73" t="str">
        <f>IF(J12="","",J12)</f>
        <v>9. 5. 2023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Nemocnice Prachatice, a.s.</v>
      </c>
      <c r="G54" s="41"/>
      <c r="H54" s="41"/>
      <c r="I54" s="33" t="s">
        <v>32</v>
      </c>
      <c r="J54" s="37" t="str">
        <f>E21</f>
        <v>Agroprojekt Jihlava, spol.s.r.o.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Jihlava, spol.s.r.o.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J151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J189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J227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102</v>
      </c>
      <c r="E65" s="175"/>
      <c r="F65" s="175"/>
      <c r="G65" s="175"/>
      <c r="H65" s="175"/>
      <c r="I65" s="175"/>
      <c r="J65" s="176">
        <f>J239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103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Rozšíření zaměstnaneckého parkoviště Nemocnice Prachatice, a.s.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91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IO 101 - Parkovací a odstavné plochy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Prachatice</v>
      </c>
      <c r="G79" s="41"/>
      <c r="H79" s="41"/>
      <c r="I79" s="33" t="s">
        <v>23</v>
      </c>
      <c r="J79" s="73" t="str">
        <f>IF(J12="","",J12)</f>
        <v>9. 5. 2023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Nemocnice Prachatice, a.s.</v>
      </c>
      <c r="G81" s="41"/>
      <c r="H81" s="41"/>
      <c r="I81" s="33" t="s">
        <v>32</v>
      </c>
      <c r="J81" s="37" t="str">
        <f>E21</f>
        <v>Agroprojekt Jihlava, spol.s.r.o.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36</v>
      </c>
      <c r="J82" s="37" t="str">
        <f>E24</f>
        <v>Agroprojekt Jihlava, spol.s.r.o.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104</v>
      </c>
      <c r="D84" s="181" t="s">
        <v>58</v>
      </c>
      <c r="E84" s="181" t="s">
        <v>54</v>
      </c>
      <c r="F84" s="181" t="s">
        <v>55</v>
      </c>
      <c r="G84" s="181" t="s">
        <v>105</v>
      </c>
      <c r="H84" s="181" t="s">
        <v>106</v>
      </c>
      <c r="I84" s="181" t="s">
        <v>107</v>
      </c>
      <c r="J84" s="182" t="s">
        <v>95</v>
      </c>
      <c r="K84" s="183" t="s">
        <v>108</v>
      </c>
      <c r="L84" s="184"/>
      <c r="M84" s="93" t="s">
        <v>19</v>
      </c>
      <c r="N84" s="94" t="s">
        <v>43</v>
      </c>
      <c r="O84" s="94" t="s">
        <v>109</v>
      </c>
      <c r="P84" s="94" t="s">
        <v>110</v>
      </c>
      <c r="Q84" s="94" t="s">
        <v>111</v>
      </c>
      <c r="R84" s="94" t="s">
        <v>112</v>
      </c>
      <c r="S84" s="94" t="s">
        <v>113</v>
      </c>
      <c r="T84" s="95" t="s">
        <v>114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115</v>
      </c>
      <c r="D85" s="41"/>
      <c r="E85" s="41"/>
      <c r="F85" s="41"/>
      <c r="G85" s="41"/>
      <c r="H85" s="41"/>
      <c r="I85" s="41"/>
      <c r="J85" s="185">
        <f>BK85</f>
        <v>0</v>
      </c>
      <c r="K85" s="41"/>
      <c r="L85" s="45"/>
      <c r="M85" s="96"/>
      <c r="N85" s="186"/>
      <c r="O85" s="97"/>
      <c r="P85" s="187">
        <f>P86</f>
        <v>0</v>
      </c>
      <c r="Q85" s="97"/>
      <c r="R85" s="187">
        <f>R86</f>
        <v>338.36646404000004</v>
      </c>
      <c r="S85" s="97"/>
      <c r="T85" s="188">
        <f>T86</f>
        <v>50.955999999999996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96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116</v>
      </c>
      <c r="F86" s="193" t="s">
        <v>117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P87+P151+P189+P227+P239</f>
        <v>0</v>
      </c>
      <c r="Q86" s="198"/>
      <c r="R86" s="199">
        <f>R87+R151+R189+R227+R239</f>
        <v>338.36646404000004</v>
      </c>
      <c r="S86" s="198"/>
      <c r="T86" s="200">
        <f>T87+T151+T189+T227+T239</f>
        <v>50.955999999999996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81</v>
      </c>
      <c r="AT86" s="202" t="s">
        <v>72</v>
      </c>
      <c r="AU86" s="202" t="s">
        <v>73</v>
      </c>
      <c r="AY86" s="201" t="s">
        <v>118</v>
      </c>
      <c r="BK86" s="203">
        <f>BK87+BK151+BK189+BK227+BK239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81</v>
      </c>
      <c r="F87" s="204" t="s">
        <v>119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SUM(P88:P150)</f>
        <v>0</v>
      </c>
      <c r="Q87" s="198"/>
      <c r="R87" s="199">
        <f>SUM(R88:R150)</f>
        <v>0.051210000000000006</v>
      </c>
      <c r="S87" s="198"/>
      <c r="T87" s="200">
        <f>SUM(T88:T150)</f>
        <v>50.955999999999996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81</v>
      </c>
      <c r="AY87" s="201" t="s">
        <v>118</v>
      </c>
      <c r="BK87" s="203">
        <f>SUM(BK88:BK150)</f>
        <v>0</v>
      </c>
    </row>
    <row r="88" s="2" customFormat="1" ht="55.5" customHeight="1">
      <c r="A88" s="39"/>
      <c r="B88" s="40"/>
      <c r="C88" s="206" t="s">
        <v>81</v>
      </c>
      <c r="D88" s="206" t="s">
        <v>120</v>
      </c>
      <c r="E88" s="207" t="s">
        <v>121</v>
      </c>
      <c r="F88" s="208" t="s">
        <v>122</v>
      </c>
      <c r="G88" s="209" t="s">
        <v>123</v>
      </c>
      <c r="H88" s="210">
        <v>35.600000000000001</v>
      </c>
      <c r="I88" s="211"/>
      <c r="J88" s="212">
        <f>ROUND(I88*H88,2)</f>
        <v>0</v>
      </c>
      <c r="K88" s="213"/>
      <c r="L88" s="45"/>
      <c r="M88" s="214" t="s">
        <v>19</v>
      </c>
      <c r="N88" s="215" t="s">
        <v>44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0.28999999999999998</v>
      </c>
      <c r="T88" s="217">
        <f>S88*H88</f>
        <v>10.324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8" t="s">
        <v>124</v>
      </c>
      <c r="AT88" s="218" t="s">
        <v>120</v>
      </c>
      <c r="AU88" s="218" t="s">
        <v>83</v>
      </c>
      <c r="AY88" s="18" t="s">
        <v>118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8" t="s">
        <v>81</v>
      </c>
      <c r="BK88" s="219">
        <f>ROUND(I88*H88,2)</f>
        <v>0</v>
      </c>
      <c r="BL88" s="18" t="s">
        <v>124</v>
      </c>
      <c r="BM88" s="218" t="s">
        <v>125</v>
      </c>
    </row>
    <row r="89" s="2" customFormat="1">
      <c r="A89" s="39"/>
      <c r="B89" s="40"/>
      <c r="C89" s="41"/>
      <c r="D89" s="220" t="s">
        <v>126</v>
      </c>
      <c r="E89" s="41"/>
      <c r="F89" s="221" t="s">
        <v>127</v>
      </c>
      <c r="G89" s="41"/>
      <c r="H89" s="41"/>
      <c r="I89" s="222"/>
      <c r="J89" s="41"/>
      <c r="K89" s="41"/>
      <c r="L89" s="45"/>
      <c r="M89" s="223"/>
      <c r="N89" s="22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126</v>
      </c>
      <c r="AU89" s="18" t="s">
        <v>83</v>
      </c>
    </row>
    <row r="90" s="2" customFormat="1" ht="49.05" customHeight="1">
      <c r="A90" s="39"/>
      <c r="B90" s="40"/>
      <c r="C90" s="206" t="s">
        <v>83</v>
      </c>
      <c r="D90" s="206" t="s">
        <v>120</v>
      </c>
      <c r="E90" s="207" t="s">
        <v>128</v>
      </c>
      <c r="F90" s="208" t="s">
        <v>129</v>
      </c>
      <c r="G90" s="209" t="s">
        <v>123</v>
      </c>
      <c r="H90" s="210">
        <v>35.600000000000001</v>
      </c>
      <c r="I90" s="211"/>
      <c r="J90" s="212">
        <f>ROUND(I90*H90,2)</f>
        <v>0</v>
      </c>
      <c r="K90" s="213"/>
      <c r="L90" s="45"/>
      <c r="M90" s="214" t="s">
        <v>19</v>
      </c>
      <c r="N90" s="215" t="s">
        <v>44</v>
      </c>
      <c r="O90" s="85"/>
      <c r="P90" s="216">
        <f>O90*H90</f>
        <v>0</v>
      </c>
      <c r="Q90" s="216">
        <v>0</v>
      </c>
      <c r="R90" s="216">
        <f>Q90*H90</f>
        <v>0</v>
      </c>
      <c r="S90" s="216">
        <v>0.22</v>
      </c>
      <c r="T90" s="217">
        <f>S90*H90</f>
        <v>7.8320000000000007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8" t="s">
        <v>124</v>
      </c>
      <c r="AT90" s="218" t="s">
        <v>120</v>
      </c>
      <c r="AU90" s="218" t="s">
        <v>83</v>
      </c>
      <c r="AY90" s="18" t="s">
        <v>118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81</v>
      </c>
      <c r="BK90" s="219">
        <f>ROUND(I90*H90,2)</f>
        <v>0</v>
      </c>
      <c r="BL90" s="18" t="s">
        <v>124</v>
      </c>
      <c r="BM90" s="218" t="s">
        <v>130</v>
      </c>
    </row>
    <row r="91" s="2" customFormat="1">
      <c r="A91" s="39"/>
      <c r="B91" s="40"/>
      <c r="C91" s="41"/>
      <c r="D91" s="220" t="s">
        <v>126</v>
      </c>
      <c r="E91" s="41"/>
      <c r="F91" s="221" t="s">
        <v>131</v>
      </c>
      <c r="G91" s="41"/>
      <c r="H91" s="41"/>
      <c r="I91" s="222"/>
      <c r="J91" s="41"/>
      <c r="K91" s="41"/>
      <c r="L91" s="45"/>
      <c r="M91" s="223"/>
      <c r="N91" s="22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126</v>
      </c>
      <c r="AU91" s="18" t="s">
        <v>83</v>
      </c>
    </row>
    <row r="92" s="13" customFormat="1">
      <c r="A92" s="13"/>
      <c r="B92" s="225"/>
      <c r="C92" s="226"/>
      <c r="D92" s="227" t="s">
        <v>132</v>
      </c>
      <c r="E92" s="228" t="s">
        <v>19</v>
      </c>
      <c r="F92" s="229" t="s">
        <v>133</v>
      </c>
      <c r="G92" s="226"/>
      <c r="H92" s="228" t="s">
        <v>19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132</v>
      </c>
      <c r="AU92" s="235" t="s">
        <v>83</v>
      </c>
      <c r="AV92" s="13" t="s">
        <v>81</v>
      </c>
      <c r="AW92" s="13" t="s">
        <v>35</v>
      </c>
      <c r="AX92" s="13" t="s">
        <v>73</v>
      </c>
      <c r="AY92" s="235" t="s">
        <v>118</v>
      </c>
    </row>
    <row r="93" s="14" customFormat="1">
      <c r="A93" s="14"/>
      <c r="B93" s="236"/>
      <c r="C93" s="237"/>
      <c r="D93" s="227" t="s">
        <v>132</v>
      </c>
      <c r="E93" s="238" t="s">
        <v>19</v>
      </c>
      <c r="F93" s="239" t="s">
        <v>134</v>
      </c>
      <c r="G93" s="237"/>
      <c r="H93" s="240">
        <v>35.600000000000001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132</v>
      </c>
      <c r="AU93" s="246" t="s">
        <v>83</v>
      </c>
      <c r="AV93" s="14" t="s">
        <v>83</v>
      </c>
      <c r="AW93" s="14" t="s">
        <v>35</v>
      </c>
      <c r="AX93" s="14" t="s">
        <v>81</v>
      </c>
      <c r="AY93" s="246" t="s">
        <v>118</v>
      </c>
    </row>
    <row r="94" s="2" customFormat="1" ht="49.05" customHeight="1">
      <c r="A94" s="39"/>
      <c r="B94" s="40"/>
      <c r="C94" s="206" t="s">
        <v>135</v>
      </c>
      <c r="D94" s="206" t="s">
        <v>120</v>
      </c>
      <c r="E94" s="207" t="s">
        <v>136</v>
      </c>
      <c r="F94" s="208" t="s">
        <v>137</v>
      </c>
      <c r="G94" s="209" t="s">
        <v>138</v>
      </c>
      <c r="H94" s="210">
        <v>160</v>
      </c>
      <c r="I94" s="211"/>
      <c r="J94" s="212">
        <f>ROUND(I94*H94,2)</f>
        <v>0</v>
      </c>
      <c r="K94" s="213"/>
      <c r="L94" s="45"/>
      <c r="M94" s="214" t="s">
        <v>19</v>
      </c>
      <c r="N94" s="215" t="s">
        <v>44</v>
      </c>
      <c r="O94" s="85"/>
      <c r="P94" s="216">
        <f>O94*H94</f>
        <v>0</v>
      </c>
      <c r="Q94" s="216">
        <v>0</v>
      </c>
      <c r="R94" s="216">
        <f>Q94*H94</f>
        <v>0</v>
      </c>
      <c r="S94" s="216">
        <v>0.20499999999999999</v>
      </c>
      <c r="T94" s="217">
        <f>S94*H94</f>
        <v>32.799999999999997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8" t="s">
        <v>124</v>
      </c>
      <c r="AT94" s="218" t="s">
        <v>120</v>
      </c>
      <c r="AU94" s="218" t="s">
        <v>83</v>
      </c>
      <c r="AY94" s="18" t="s">
        <v>118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81</v>
      </c>
      <c r="BK94" s="219">
        <f>ROUND(I94*H94,2)</f>
        <v>0</v>
      </c>
      <c r="BL94" s="18" t="s">
        <v>124</v>
      </c>
      <c r="BM94" s="218" t="s">
        <v>139</v>
      </c>
    </row>
    <row r="95" s="2" customFormat="1">
      <c r="A95" s="39"/>
      <c r="B95" s="40"/>
      <c r="C95" s="41"/>
      <c r="D95" s="220" t="s">
        <v>126</v>
      </c>
      <c r="E95" s="41"/>
      <c r="F95" s="221" t="s">
        <v>140</v>
      </c>
      <c r="G95" s="41"/>
      <c r="H95" s="41"/>
      <c r="I95" s="222"/>
      <c r="J95" s="41"/>
      <c r="K95" s="41"/>
      <c r="L95" s="45"/>
      <c r="M95" s="223"/>
      <c r="N95" s="22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126</v>
      </c>
      <c r="AU95" s="18" t="s">
        <v>83</v>
      </c>
    </row>
    <row r="96" s="14" customFormat="1">
      <c r="A96" s="14"/>
      <c r="B96" s="236"/>
      <c r="C96" s="237"/>
      <c r="D96" s="227" t="s">
        <v>132</v>
      </c>
      <c r="E96" s="238" t="s">
        <v>19</v>
      </c>
      <c r="F96" s="239" t="s">
        <v>141</v>
      </c>
      <c r="G96" s="237"/>
      <c r="H96" s="240">
        <v>21.75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132</v>
      </c>
      <c r="AU96" s="246" t="s">
        <v>83</v>
      </c>
      <c r="AV96" s="14" t="s">
        <v>83</v>
      </c>
      <c r="AW96" s="14" t="s">
        <v>35</v>
      </c>
      <c r="AX96" s="14" t="s">
        <v>73</v>
      </c>
      <c r="AY96" s="246" t="s">
        <v>118</v>
      </c>
    </row>
    <row r="97" s="14" customFormat="1">
      <c r="A97" s="14"/>
      <c r="B97" s="236"/>
      <c r="C97" s="237"/>
      <c r="D97" s="227" t="s">
        <v>132</v>
      </c>
      <c r="E97" s="238" t="s">
        <v>19</v>
      </c>
      <c r="F97" s="239" t="s">
        <v>142</v>
      </c>
      <c r="G97" s="237"/>
      <c r="H97" s="240">
        <v>66.5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132</v>
      </c>
      <c r="AU97" s="246" t="s">
        <v>83</v>
      </c>
      <c r="AV97" s="14" t="s">
        <v>83</v>
      </c>
      <c r="AW97" s="14" t="s">
        <v>35</v>
      </c>
      <c r="AX97" s="14" t="s">
        <v>73</v>
      </c>
      <c r="AY97" s="246" t="s">
        <v>118</v>
      </c>
    </row>
    <row r="98" s="14" customFormat="1">
      <c r="A98" s="14"/>
      <c r="B98" s="236"/>
      <c r="C98" s="237"/>
      <c r="D98" s="227" t="s">
        <v>132</v>
      </c>
      <c r="E98" s="238" t="s">
        <v>19</v>
      </c>
      <c r="F98" s="239" t="s">
        <v>143</v>
      </c>
      <c r="G98" s="237"/>
      <c r="H98" s="240">
        <v>15.449999999999999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132</v>
      </c>
      <c r="AU98" s="246" t="s">
        <v>83</v>
      </c>
      <c r="AV98" s="14" t="s">
        <v>83</v>
      </c>
      <c r="AW98" s="14" t="s">
        <v>35</v>
      </c>
      <c r="AX98" s="14" t="s">
        <v>73</v>
      </c>
      <c r="AY98" s="246" t="s">
        <v>118</v>
      </c>
    </row>
    <row r="99" s="14" customFormat="1">
      <c r="A99" s="14"/>
      <c r="B99" s="236"/>
      <c r="C99" s="237"/>
      <c r="D99" s="227" t="s">
        <v>132</v>
      </c>
      <c r="E99" s="238" t="s">
        <v>19</v>
      </c>
      <c r="F99" s="239" t="s">
        <v>144</v>
      </c>
      <c r="G99" s="237"/>
      <c r="H99" s="240">
        <v>10.5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132</v>
      </c>
      <c r="AU99" s="246" t="s">
        <v>83</v>
      </c>
      <c r="AV99" s="14" t="s">
        <v>83</v>
      </c>
      <c r="AW99" s="14" t="s">
        <v>35</v>
      </c>
      <c r="AX99" s="14" t="s">
        <v>73</v>
      </c>
      <c r="AY99" s="246" t="s">
        <v>118</v>
      </c>
    </row>
    <row r="100" s="14" customFormat="1">
      <c r="A100" s="14"/>
      <c r="B100" s="236"/>
      <c r="C100" s="237"/>
      <c r="D100" s="227" t="s">
        <v>132</v>
      </c>
      <c r="E100" s="238" t="s">
        <v>19</v>
      </c>
      <c r="F100" s="239" t="s">
        <v>145</v>
      </c>
      <c r="G100" s="237"/>
      <c r="H100" s="240">
        <v>19.5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132</v>
      </c>
      <c r="AU100" s="246" t="s">
        <v>83</v>
      </c>
      <c r="AV100" s="14" t="s">
        <v>83</v>
      </c>
      <c r="AW100" s="14" t="s">
        <v>35</v>
      </c>
      <c r="AX100" s="14" t="s">
        <v>73</v>
      </c>
      <c r="AY100" s="246" t="s">
        <v>118</v>
      </c>
    </row>
    <row r="101" s="14" customFormat="1">
      <c r="A101" s="14"/>
      <c r="B101" s="236"/>
      <c r="C101" s="237"/>
      <c r="D101" s="227" t="s">
        <v>132</v>
      </c>
      <c r="E101" s="238" t="s">
        <v>19</v>
      </c>
      <c r="F101" s="239" t="s">
        <v>146</v>
      </c>
      <c r="G101" s="237"/>
      <c r="H101" s="240">
        <v>25.600000000000001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132</v>
      </c>
      <c r="AU101" s="246" t="s">
        <v>83</v>
      </c>
      <c r="AV101" s="14" t="s">
        <v>83</v>
      </c>
      <c r="AW101" s="14" t="s">
        <v>35</v>
      </c>
      <c r="AX101" s="14" t="s">
        <v>73</v>
      </c>
      <c r="AY101" s="246" t="s">
        <v>118</v>
      </c>
    </row>
    <row r="102" s="15" customFormat="1">
      <c r="A102" s="15"/>
      <c r="B102" s="247"/>
      <c r="C102" s="248"/>
      <c r="D102" s="227" t="s">
        <v>132</v>
      </c>
      <c r="E102" s="249" t="s">
        <v>19</v>
      </c>
      <c r="F102" s="250" t="s">
        <v>147</v>
      </c>
      <c r="G102" s="248"/>
      <c r="H102" s="251">
        <v>159.29999999999998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132</v>
      </c>
      <c r="AU102" s="257" t="s">
        <v>83</v>
      </c>
      <c r="AV102" s="15" t="s">
        <v>124</v>
      </c>
      <c r="AW102" s="15" t="s">
        <v>35</v>
      </c>
      <c r="AX102" s="15" t="s">
        <v>73</v>
      </c>
      <c r="AY102" s="257" t="s">
        <v>118</v>
      </c>
    </row>
    <row r="103" s="14" customFormat="1">
      <c r="A103" s="14"/>
      <c r="B103" s="236"/>
      <c r="C103" s="237"/>
      <c r="D103" s="227" t="s">
        <v>132</v>
      </c>
      <c r="E103" s="238" t="s">
        <v>19</v>
      </c>
      <c r="F103" s="239" t="s">
        <v>148</v>
      </c>
      <c r="G103" s="237"/>
      <c r="H103" s="240">
        <v>160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132</v>
      </c>
      <c r="AU103" s="246" t="s">
        <v>83</v>
      </c>
      <c r="AV103" s="14" t="s">
        <v>83</v>
      </c>
      <c r="AW103" s="14" t="s">
        <v>35</v>
      </c>
      <c r="AX103" s="14" t="s">
        <v>81</v>
      </c>
      <c r="AY103" s="246" t="s">
        <v>118</v>
      </c>
    </row>
    <row r="104" s="2" customFormat="1" ht="33" customHeight="1">
      <c r="A104" s="39"/>
      <c r="B104" s="40"/>
      <c r="C104" s="206" t="s">
        <v>124</v>
      </c>
      <c r="D104" s="206" t="s">
        <v>120</v>
      </c>
      <c r="E104" s="207" t="s">
        <v>149</v>
      </c>
      <c r="F104" s="208" t="s">
        <v>150</v>
      </c>
      <c r="G104" s="209" t="s">
        <v>151</v>
      </c>
      <c r="H104" s="210">
        <v>100.40000000000001</v>
      </c>
      <c r="I104" s="211"/>
      <c r="J104" s="212">
        <f>ROUND(I104*H104,2)</f>
        <v>0</v>
      </c>
      <c r="K104" s="213"/>
      <c r="L104" s="45"/>
      <c r="M104" s="214" t="s">
        <v>19</v>
      </c>
      <c r="N104" s="215" t="s">
        <v>44</v>
      </c>
      <c r="O104" s="85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8" t="s">
        <v>124</v>
      </c>
      <c r="AT104" s="218" t="s">
        <v>120</v>
      </c>
      <c r="AU104" s="218" t="s">
        <v>83</v>
      </c>
      <c r="AY104" s="18" t="s">
        <v>118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81</v>
      </c>
      <c r="BK104" s="219">
        <f>ROUND(I104*H104,2)</f>
        <v>0</v>
      </c>
      <c r="BL104" s="18" t="s">
        <v>124</v>
      </c>
      <c r="BM104" s="218" t="s">
        <v>152</v>
      </c>
    </row>
    <row r="105" s="2" customFormat="1">
      <c r="A105" s="39"/>
      <c r="B105" s="40"/>
      <c r="C105" s="41"/>
      <c r="D105" s="220" t="s">
        <v>126</v>
      </c>
      <c r="E105" s="41"/>
      <c r="F105" s="221" t="s">
        <v>153</v>
      </c>
      <c r="G105" s="41"/>
      <c r="H105" s="41"/>
      <c r="I105" s="222"/>
      <c r="J105" s="41"/>
      <c r="K105" s="41"/>
      <c r="L105" s="45"/>
      <c r="M105" s="223"/>
      <c r="N105" s="22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126</v>
      </c>
      <c r="AU105" s="18" t="s">
        <v>83</v>
      </c>
    </row>
    <row r="106" s="14" customFormat="1">
      <c r="A106" s="14"/>
      <c r="B106" s="236"/>
      <c r="C106" s="237"/>
      <c r="D106" s="227" t="s">
        <v>132</v>
      </c>
      <c r="E106" s="238" t="s">
        <v>19</v>
      </c>
      <c r="F106" s="239" t="s">
        <v>154</v>
      </c>
      <c r="G106" s="237"/>
      <c r="H106" s="240">
        <v>1.169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132</v>
      </c>
      <c r="AU106" s="246" t="s">
        <v>83</v>
      </c>
      <c r="AV106" s="14" t="s">
        <v>83</v>
      </c>
      <c r="AW106" s="14" t="s">
        <v>35</v>
      </c>
      <c r="AX106" s="14" t="s">
        <v>73</v>
      </c>
      <c r="AY106" s="246" t="s">
        <v>118</v>
      </c>
    </row>
    <row r="107" s="14" customFormat="1">
      <c r="A107" s="14"/>
      <c r="B107" s="236"/>
      <c r="C107" s="237"/>
      <c r="D107" s="227" t="s">
        <v>132</v>
      </c>
      <c r="E107" s="238" t="s">
        <v>19</v>
      </c>
      <c r="F107" s="239" t="s">
        <v>155</v>
      </c>
      <c r="G107" s="237"/>
      <c r="H107" s="240">
        <v>2.625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132</v>
      </c>
      <c r="AU107" s="246" t="s">
        <v>83</v>
      </c>
      <c r="AV107" s="14" t="s">
        <v>83</v>
      </c>
      <c r="AW107" s="14" t="s">
        <v>35</v>
      </c>
      <c r="AX107" s="14" t="s">
        <v>73</v>
      </c>
      <c r="AY107" s="246" t="s">
        <v>118</v>
      </c>
    </row>
    <row r="108" s="14" customFormat="1">
      <c r="A108" s="14"/>
      <c r="B108" s="236"/>
      <c r="C108" s="237"/>
      <c r="D108" s="227" t="s">
        <v>132</v>
      </c>
      <c r="E108" s="238" t="s">
        <v>19</v>
      </c>
      <c r="F108" s="239" t="s">
        <v>156</v>
      </c>
      <c r="G108" s="237"/>
      <c r="H108" s="240">
        <v>1.5520000000000001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132</v>
      </c>
      <c r="AU108" s="246" t="s">
        <v>83</v>
      </c>
      <c r="AV108" s="14" t="s">
        <v>83</v>
      </c>
      <c r="AW108" s="14" t="s">
        <v>35</v>
      </c>
      <c r="AX108" s="14" t="s">
        <v>73</v>
      </c>
      <c r="AY108" s="246" t="s">
        <v>118</v>
      </c>
    </row>
    <row r="109" s="14" customFormat="1">
      <c r="A109" s="14"/>
      <c r="B109" s="236"/>
      <c r="C109" s="237"/>
      <c r="D109" s="227" t="s">
        <v>132</v>
      </c>
      <c r="E109" s="238" t="s">
        <v>19</v>
      </c>
      <c r="F109" s="239" t="s">
        <v>157</v>
      </c>
      <c r="G109" s="237"/>
      <c r="H109" s="240">
        <v>4.1100000000000003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132</v>
      </c>
      <c r="AU109" s="246" t="s">
        <v>83</v>
      </c>
      <c r="AV109" s="14" t="s">
        <v>83</v>
      </c>
      <c r="AW109" s="14" t="s">
        <v>35</v>
      </c>
      <c r="AX109" s="14" t="s">
        <v>73</v>
      </c>
      <c r="AY109" s="246" t="s">
        <v>118</v>
      </c>
    </row>
    <row r="110" s="14" customFormat="1">
      <c r="A110" s="14"/>
      <c r="B110" s="236"/>
      <c r="C110" s="237"/>
      <c r="D110" s="227" t="s">
        <v>132</v>
      </c>
      <c r="E110" s="238" t="s">
        <v>19</v>
      </c>
      <c r="F110" s="239" t="s">
        <v>158</v>
      </c>
      <c r="G110" s="237"/>
      <c r="H110" s="240">
        <v>10.44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132</v>
      </c>
      <c r="AU110" s="246" t="s">
        <v>83</v>
      </c>
      <c r="AV110" s="14" t="s">
        <v>83</v>
      </c>
      <c r="AW110" s="14" t="s">
        <v>35</v>
      </c>
      <c r="AX110" s="14" t="s">
        <v>73</v>
      </c>
      <c r="AY110" s="246" t="s">
        <v>118</v>
      </c>
    </row>
    <row r="111" s="14" customFormat="1">
      <c r="A111" s="14"/>
      <c r="B111" s="236"/>
      <c r="C111" s="237"/>
      <c r="D111" s="227" t="s">
        <v>132</v>
      </c>
      <c r="E111" s="238" t="s">
        <v>19</v>
      </c>
      <c r="F111" s="239" t="s">
        <v>159</v>
      </c>
      <c r="G111" s="237"/>
      <c r="H111" s="240">
        <v>2.5600000000000001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132</v>
      </c>
      <c r="AU111" s="246" t="s">
        <v>83</v>
      </c>
      <c r="AV111" s="14" t="s">
        <v>83</v>
      </c>
      <c r="AW111" s="14" t="s">
        <v>35</v>
      </c>
      <c r="AX111" s="14" t="s">
        <v>73</v>
      </c>
      <c r="AY111" s="246" t="s">
        <v>118</v>
      </c>
    </row>
    <row r="112" s="14" customFormat="1">
      <c r="A112" s="14"/>
      <c r="B112" s="236"/>
      <c r="C112" s="237"/>
      <c r="D112" s="227" t="s">
        <v>132</v>
      </c>
      <c r="E112" s="238" t="s">
        <v>19</v>
      </c>
      <c r="F112" s="239" t="s">
        <v>160</v>
      </c>
      <c r="G112" s="237"/>
      <c r="H112" s="240">
        <v>48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132</v>
      </c>
      <c r="AU112" s="246" t="s">
        <v>83</v>
      </c>
      <c r="AV112" s="14" t="s">
        <v>83</v>
      </c>
      <c r="AW112" s="14" t="s">
        <v>35</v>
      </c>
      <c r="AX112" s="14" t="s">
        <v>73</v>
      </c>
      <c r="AY112" s="246" t="s">
        <v>118</v>
      </c>
    </row>
    <row r="113" s="14" customFormat="1">
      <c r="A113" s="14"/>
      <c r="B113" s="236"/>
      <c r="C113" s="237"/>
      <c r="D113" s="227" t="s">
        <v>132</v>
      </c>
      <c r="E113" s="238" t="s">
        <v>19</v>
      </c>
      <c r="F113" s="239" t="s">
        <v>161</v>
      </c>
      <c r="G113" s="237"/>
      <c r="H113" s="240">
        <v>18.260000000000002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132</v>
      </c>
      <c r="AU113" s="246" t="s">
        <v>83</v>
      </c>
      <c r="AV113" s="14" t="s">
        <v>83</v>
      </c>
      <c r="AW113" s="14" t="s">
        <v>35</v>
      </c>
      <c r="AX113" s="14" t="s">
        <v>73</v>
      </c>
      <c r="AY113" s="246" t="s">
        <v>118</v>
      </c>
    </row>
    <row r="114" s="14" customFormat="1">
      <c r="A114" s="14"/>
      <c r="B114" s="236"/>
      <c r="C114" s="237"/>
      <c r="D114" s="227" t="s">
        <v>132</v>
      </c>
      <c r="E114" s="238" t="s">
        <v>19</v>
      </c>
      <c r="F114" s="239" t="s">
        <v>162</v>
      </c>
      <c r="G114" s="237"/>
      <c r="H114" s="240">
        <v>11.640000000000001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132</v>
      </c>
      <c r="AU114" s="246" t="s">
        <v>83</v>
      </c>
      <c r="AV114" s="14" t="s">
        <v>83</v>
      </c>
      <c r="AW114" s="14" t="s">
        <v>35</v>
      </c>
      <c r="AX114" s="14" t="s">
        <v>73</v>
      </c>
      <c r="AY114" s="246" t="s">
        <v>118</v>
      </c>
    </row>
    <row r="115" s="15" customFormat="1">
      <c r="A115" s="15"/>
      <c r="B115" s="247"/>
      <c r="C115" s="248"/>
      <c r="D115" s="227" t="s">
        <v>132</v>
      </c>
      <c r="E115" s="249" t="s">
        <v>19</v>
      </c>
      <c r="F115" s="250" t="s">
        <v>147</v>
      </c>
      <c r="G115" s="248"/>
      <c r="H115" s="251">
        <v>100.35600000000001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132</v>
      </c>
      <c r="AU115" s="257" t="s">
        <v>83</v>
      </c>
      <c r="AV115" s="15" t="s">
        <v>124</v>
      </c>
      <c r="AW115" s="15" t="s">
        <v>35</v>
      </c>
      <c r="AX115" s="15" t="s">
        <v>73</v>
      </c>
      <c r="AY115" s="257" t="s">
        <v>118</v>
      </c>
    </row>
    <row r="116" s="14" customFormat="1">
      <c r="A116" s="14"/>
      <c r="B116" s="236"/>
      <c r="C116" s="237"/>
      <c r="D116" s="227" t="s">
        <v>132</v>
      </c>
      <c r="E116" s="238" t="s">
        <v>19</v>
      </c>
      <c r="F116" s="239" t="s">
        <v>163</v>
      </c>
      <c r="G116" s="237"/>
      <c r="H116" s="240">
        <v>100.40000000000001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132</v>
      </c>
      <c r="AU116" s="246" t="s">
        <v>83</v>
      </c>
      <c r="AV116" s="14" t="s">
        <v>83</v>
      </c>
      <c r="AW116" s="14" t="s">
        <v>35</v>
      </c>
      <c r="AX116" s="14" t="s">
        <v>81</v>
      </c>
      <c r="AY116" s="246" t="s">
        <v>118</v>
      </c>
    </row>
    <row r="117" s="2" customFormat="1" ht="37.8" customHeight="1">
      <c r="A117" s="39"/>
      <c r="B117" s="40"/>
      <c r="C117" s="206" t="s">
        <v>164</v>
      </c>
      <c r="D117" s="206" t="s">
        <v>120</v>
      </c>
      <c r="E117" s="207" t="s">
        <v>165</v>
      </c>
      <c r="F117" s="208" t="s">
        <v>166</v>
      </c>
      <c r="G117" s="209" t="s">
        <v>151</v>
      </c>
      <c r="H117" s="210">
        <v>100.40000000000001</v>
      </c>
      <c r="I117" s="211"/>
      <c r="J117" s="212">
        <f>ROUND(I117*H117,2)</f>
        <v>0</v>
      </c>
      <c r="K117" s="213"/>
      <c r="L117" s="45"/>
      <c r="M117" s="214" t="s">
        <v>19</v>
      </c>
      <c r="N117" s="215" t="s">
        <v>44</v>
      </c>
      <c r="O117" s="85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8" t="s">
        <v>124</v>
      </c>
      <c r="AT117" s="218" t="s">
        <v>120</v>
      </c>
      <c r="AU117" s="218" t="s">
        <v>83</v>
      </c>
      <c r="AY117" s="18" t="s">
        <v>118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8" t="s">
        <v>81</v>
      </c>
      <c r="BK117" s="219">
        <f>ROUND(I117*H117,2)</f>
        <v>0</v>
      </c>
      <c r="BL117" s="18" t="s">
        <v>124</v>
      </c>
      <c r="BM117" s="218" t="s">
        <v>167</v>
      </c>
    </row>
    <row r="118" s="2" customFormat="1">
      <c r="A118" s="39"/>
      <c r="B118" s="40"/>
      <c r="C118" s="41"/>
      <c r="D118" s="220" t="s">
        <v>126</v>
      </c>
      <c r="E118" s="41"/>
      <c r="F118" s="221" t="s">
        <v>168</v>
      </c>
      <c r="G118" s="41"/>
      <c r="H118" s="41"/>
      <c r="I118" s="222"/>
      <c r="J118" s="41"/>
      <c r="K118" s="41"/>
      <c r="L118" s="45"/>
      <c r="M118" s="223"/>
      <c r="N118" s="224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126</v>
      </c>
      <c r="AU118" s="18" t="s">
        <v>83</v>
      </c>
    </row>
    <row r="119" s="2" customFormat="1" ht="62.7" customHeight="1">
      <c r="A119" s="39"/>
      <c r="B119" s="40"/>
      <c r="C119" s="206" t="s">
        <v>169</v>
      </c>
      <c r="D119" s="206" t="s">
        <v>120</v>
      </c>
      <c r="E119" s="207" t="s">
        <v>170</v>
      </c>
      <c r="F119" s="208" t="s">
        <v>171</v>
      </c>
      <c r="G119" s="209" t="s">
        <v>151</v>
      </c>
      <c r="H119" s="210">
        <v>100.40000000000001</v>
      </c>
      <c r="I119" s="211"/>
      <c r="J119" s="212">
        <f>ROUND(I119*H119,2)</f>
        <v>0</v>
      </c>
      <c r="K119" s="213"/>
      <c r="L119" s="45"/>
      <c r="M119" s="214" t="s">
        <v>19</v>
      </c>
      <c r="N119" s="215" t="s">
        <v>44</v>
      </c>
      <c r="O119" s="85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8" t="s">
        <v>124</v>
      </c>
      <c r="AT119" s="218" t="s">
        <v>120</v>
      </c>
      <c r="AU119" s="218" t="s">
        <v>83</v>
      </c>
      <c r="AY119" s="18" t="s">
        <v>118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81</v>
      </c>
      <c r="BK119" s="219">
        <f>ROUND(I119*H119,2)</f>
        <v>0</v>
      </c>
      <c r="BL119" s="18" t="s">
        <v>124</v>
      </c>
      <c r="BM119" s="218" t="s">
        <v>172</v>
      </c>
    </row>
    <row r="120" s="2" customFormat="1">
      <c r="A120" s="39"/>
      <c r="B120" s="40"/>
      <c r="C120" s="41"/>
      <c r="D120" s="220" t="s">
        <v>126</v>
      </c>
      <c r="E120" s="41"/>
      <c r="F120" s="221" t="s">
        <v>173</v>
      </c>
      <c r="G120" s="41"/>
      <c r="H120" s="41"/>
      <c r="I120" s="222"/>
      <c r="J120" s="41"/>
      <c r="K120" s="41"/>
      <c r="L120" s="45"/>
      <c r="M120" s="223"/>
      <c r="N120" s="22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126</v>
      </c>
      <c r="AU120" s="18" t="s">
        <v>83</v>
      </c>
    </row>
    <row r="121" s="2" customFormat="1" ht="44.25" customHeight="1">
      <c r="A121" s="39"/>
      <c r="B121" s="40"/>
      <c r="C121" s="206" t="s">
        <v>174</v>
      </c>
      <c r="D121" s="206" t="s">
        <v>120</v>
      </c>
      <c r="E121" s="207" t="s">
        <v>175</v>
      </c>
      <c r="F121" s="208" t="s">
        <v>176</v>
      </c>
      <c r="G121" s="209" t="s">
        <v>177</v>
      </c>
      <c r="H121" s="210">
        <v>180.72</v>
      </c>
      <c r="I121" s="211"/>
      <c r="J121" s="212">
        <f>ROUND(I121*H121,2)</f>
        <v>0</v>
      </c>
      <c r="K121" s="213"/>
      <c r="L121" s="45"/>
      <c r="M121" s="214" t="s">
        <v>19</v>
      </c>
      <c r="N121" s="215" t="s">
        <v>44</v>
      </c>
      <c r="O121" s="85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8" t="s">
        <v>124</v>
      </c>
      <c r="AT121" s="218" t="s">
        <v>120</v>
      </c>
      <c r="AU121" s="218" t="s">
        <v>83</v>
      </c>
      <c r="AY121" s="18" t="s">
        <v>118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81</v>
      </c>
      <c r="BK121" s="219">
        <f>ROUND(I121*H121,2)</f>
        <v>0</v>
      </c>
      <c r="BL121" s="18" t="s">
        <v>124</v>
      </c>
      <c r="BM121" s="218" t="s">
        <v>178</v>
      </c>
    </row>
    <row r="122" s="2" customFormat="1">
      <c r="A122" s="39"/>
      <c r="B122" s="40"/>
      <c r="C122" s="41"/>
      <c r="D122" s="220" t="s">
        <v>126</v>
      </c>
      <c r="E122" s="41"/>
      <c r="F122" s="221" t="s">
        <v>179</v>
      </c>
      <c r="G122" s="41"/>
      <c r="H122" s="41"/>
      <c r="I122" s="222"/>
      <c r="J122" s="41"/>
      <c r="K122" s="41"/>
      <c r="L122" s="45"/>
      <c r="M122" s="223"/>
      <c r="N122" s="22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126</v>
      </c>
      <c r="AU122" s="18" t="s">
        <v>83</v>
      </c>
    </row>
    <row r="123" s="14" customFormat="1">
      <c r="A123" s="14"/>
      <c r="B123" s="236"/>
      <c r="C123" s="237"/>
      <c r="D123" s="227" t="s">
        <v>132</v>
      </c>
      <c r="E123" s="238" t="s">
        <v>19</v>
      </c>
      <c r="F123" s="239" t="s">
        <v>180</v>
      </c>
      <c r="G123" s="237"/>
      <c r="H123" s="240">
        <v>180.72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132</v>
      </c>
      <c r="AU123" s="246" t="s">
        <v>83</v>
      </c>
      <c r="AV123" s="14" t="s">
        <v>83</v>
      </c>
      <c r="AW123" s="14" t="s">
        <v>35</v>
      </c>
      <c r="AX123" s="14" t="s">
        <v>81</v>
      </c>
      <c r="AY123" s="246" t="s">
        <v>118</v>
      </c>
    </row>
    <row r="124" s="2" customFormat="1" ht="37.8" customHeight="1">
      <c r="A124" s="39"/>
      <c r="B124" s="40"/>
      <c r="C124" s="206" t="s">
        <v>181</v>
      </c>
      <c r="D124" s="206" t="s">
        <v>120</v>
      </c>
      <c r="E124" s="207" t="s">
        <v>182</v>
      </c>
      <c r="F124" s="208" t="s">
        <v>183</v>
      </c>
      <c r="G124" s="209" t="s">
        <v>151</v>
      </c>
      <c r="H124" s="210">
        <v>100.40000000000001</v>
      </c>
      <c r="I124" s="211"/>
      <c r="J124" s="212">
        <f>ROUND(I124*H124,2)</f>
        <v>0</v>
      </c>
      <c r="K124" s="213"/>
      <c r="L124" s="45"/>
      <c r="M124" s="214" t="s">
        <v>19</v>
      </c>
      <c r="N124" s="215" t="s">
        <v>44</v>
      </c>
      <c r="O124" s="85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8" t="s">
        <v>124</v>
      </c>
      <c r="AT124" s="218" t="s">
        <v>120</v>
      </c>
      <c r="AU124" s="218" t="s">
        <v>83</v>
      </c>
      <c r="AY124" s="18" t="s">
        <v>118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81</v>
      </c>
      <c r="BK124" s="219">
        <f>ROUND(I124*H124,2)</f>
        <v>0</v>
      </c>
      <c r="BL124" s="18" t="s">
        <v>124</v>
      </c>
      <c r="BM124" s="218" t="s">
        <v>184</v>
      </c>
    </row>
    <row r="125" s="2" customFormat="1">
      <c r="A125" s="39"/>
      <c r="B125" s="40"/>
      <c r="C125" s="41"/>
      <c r="D125" s="220" t="s">
        <v>126</v>
      </c>
      <c r="E125" s="41"/>
      <c r="F125" s="221" t="s">
        <v>185</v>
      </c>
      <c r="G125" s="41"/>
      <c r="H125" s="41"/>
      <c r="I125" s="222"/>
      <c r="J125" s="41"/>
      <c r="K125" s="41"/>
      <c r="L125" s="45"/>
      <c r="M125" s="223"/>
      <c r="N125" s="22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126</v>
      </c>
      <c r="AU125" s="18" t="s">
        <v>83</v>
      </c>
    </row>
    <row r="126" s="2" customFormat="1" ht="37.8" customHeight="1">
      <c r="A126" s="39"/>
      <c r="B126" s="40"/>
      <c r="C126" s="206" t="s">
        <v>186</v>
      </c>
      <c r="D126" s="206" t="s">
        <v>120</v>
      </c>
      <c r="E126" s="207" t="s">
        <v>187</v>
      </c>
      <c r="F126" s="208" t="s">
        <v>188</v>
      </c>
      <c r="G126" s="209" t="s">
        <v>123</v>
      </c>
      <c r="H126" s="210">
        <v>569</v>
      </c>
      <c r="I126" s="211"/>
      <c r="J126" s="212">
        <f>ROUND(I126*H126,2)</f>
        <v>0</v>
      </c>
      <c r="K126" s="213"/>
      <c r="L126" s="45"/>
      <c r="M126" s="214" t="s">
        <v>19</v>
      </c>
      <c r="N126" s="215" t="s">
        <v>44</v>
      </c>
      <c r="O126" s="85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8" t="s">
        <v>124</v>
      </c>
      <c r="AT126" s="218" t="s">
        <v>120</v>
      </c>
      <c r="AU126" s="218" t="s">
        <v>83</v>
      </c>
      <c r="AY126" s="18" t="s">
        <v>118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8" t="s">
        <v>81</v>
      </c>
      <c r="BK126" s="219">
        <f>ROUND(I126*H126,2)</f>
        <v>0</v>
      </c>
      <c r="BL126" s="18" t="s">
        <v>124</v>
      </c>
      <c r="BM126" s="218" t="s">
        <v>189</v>
      </c>
    </row>
    <row r="127" s="2" customFormat="1">
      <c r="A127" s="39"/>
      <c r="B127" s="40"/>
      <c r="C127" s="41"/>
      <c r="D127" s="220" t="s">
        <v>126</v>
      </c>
      <c r="E127" s="41"/>
      <c r="F127" s="221" t="s">
        <v>190</v>
      </c>
      <c r="G127" s="41"/>
      <c r="H127" s="41"/>
      <c r="I127" s="222"/>
      <c r="J127" s="41"/>
      <c r="K127" s="41"/>
      <c r="L127" s="45"/>
      <c r="M127" s="223"/>
      <c r="N127" s="224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126</v>
      </c>
      <c r="AU127" s="18" t="s">
        <v>83</v>
      </c>
    </row>
    <row r="128" s="2" customFormat="1" ht="37.8" customHeight="1">
      <c r="A128" s="39"/>
      <c r="B128" s="40"/>
      <c r="C128" s="258" t="s">
        <v>191</v>
      </c>
      <c r="D128" s="258" t="s">
        <v>192</v>
      </c>
      <c r="E128" s="259" t="s">
        <v>193</v>
      </c>
      <c r="F128" s="260" t="s">
        <v>194</v>
      </c>
      <c r="G128" s="261" t="s">
        <v>195</v>
      </c>
      <c r="H128" s="262">
        <v>34.140000000000001</v>
      </c>
      <c r="I128" s="263"/>
      <c r="J128" s="264">
        <f>ROUND(I128*H128,2)</f>
        <v>0</v>
      </c>
      <c r="K128" s="265"/>
      <c r="L128" s="266"/>
      <c r="M128" s="267" t="s">
        <v>19</v>
      </c>
      <c r="N128" s="268" t="s">
        <v>44</v>
      </c>
      <c r="O128" s="85"/>
      <c r="P128" s="216">
        <f>O128*H128</f>
        <v>0</v>
      </c>
      <c r="Q128" s="216">
        <v>0.001</v>
      </c>
      <c r="R128" s="216">
        <f>Q128*H128</f>
        <v>0.034140000000000004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181</v>
      </c>
      <c r="AT128" s="218" t="s">
        <v>192</v>
      </c>
      <c r="AU128" s="218" t="s">
        <v>83</v>
      </c>
      <c r="AY128" s="18" t="s">
        <v>118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81</v>
      </c>
      <c r="BK128" s="219">
        <f>ROUND(I128*H128,2)</f>
        <v>0</v>
      </c>
      <c r="BL128" s="18" t="s">
        <v>124</v>
      </c>
      <c r="BM128" s="218" t="s">
        <v>196</v>
      </c>
    </row>
    <row r="129" s="13" customFormat="1">
      <c r="A129" s="13"/>
      <c r="B129" s="225"/>
      <c r="C129" s="226"/>
      <c r="D129" s="227" t="s">
        <v>132</v>
      </c>
      <c r="E129" s="228" t="s">
        <v>19</v>
      </c>
      <c r="F129" s="229" t="s">
        <v>197</v>
      </c>
      <c r="G129" s="226"/>
      <c r="H129" s="228" t="s">
        <v>19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132</v>
      </c>
      <c r="AU129" s="235" t="s">
        <v>83</v>
      </c>
      <c r="AV129" s="13" t="s">
        <v>81</v>
      </c>
      <c r="AW129" s="13" t="s">
        <v>35</v>
      </c>
      <c r="AX129" s="13" t="s">
        <v>73</v>
      </c>
      <c r="AY129" s="235" t="s">
        <v>118</v>
      </c>
    </row>
    <row r="130" s="14" customFormat="1">
      <c r="A130" s="14"/>
      <c r="B130" s="236"/>
      <c r="C130" s="237"/>
      <c r="D130" s="227" t="s">
        <v>132</v>
      </c>
      <c r="E130" s="238" t="s">
        <v>19</v>
      </c>
      <c r="F130" s="239" t="s">
        <v>198</v>
      </c>
      <c r="G130" s="237"/>
      <c r="H130" s="240">
        <v>34.140000000000001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132</v>
      </c>
      <c r="AU130" s="246" t="s">
        <v>83</v>
      </c>
      <c r="AV130" s="14" t="s">
        <v>83</v>
      </c>
      <c r="AW130" s="14" t="s">
        <v>35</v>
      </c>
      <c r="AX130" s="14" t="s">
        <v>81</v>
      </c>
      <c r="AY130" s="246" t="s">
        <v>118</v>
      </c>
    </row>
    <row r="131" s="2" customFormat="1" ht="49.05" customHeight="1">
      <c r="A131" s="39"/>
      <c r="B131" s="40"/>
      <c r="C131" s="206" t="s">
        <v>199</v>
      </c>
      <c r="D131" s="206" t="s">
        <v>120</v>
      </c>
      <c r="E131" s="207" t="s">
        <v>200</v>
      </c>
      <c r="F131" s="208" t="s">
        <v>201</v>
      </c>
      <c r="G131" s="209" t="s">
        <v>123</v>
      </c>
      <c r="H131" s="210">
        <v>569</v>
      </c>
      <c r="I131" s="211"/>
      <c r="J131" s="212">
        <f>ROUND(I131*H131,2)</f>
        <v>0</v>
      </c>
      <c r="K131" s="213"/>
      <c r="L131" s="45"/>
      <c r="M131" s="214" t="s">
        <v>19</v>
      </c>
      <c r="N131" s="215" t="s">
        <v>44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124</v>
      </c>
      <c r="AT131" s="218" t="s">
        <v>120</v>
      </c>
      <c r="AU131" s="218" t="s">
        <v>83</v>
      </c>
      <c r="AY131" s="18" t="s">
        <v>118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81</v>
      </c>
      <c r="BK131" s="219">
        <f>ROUND(I131*H131,2)</f>
        <v>0</v>
      </c>
      <c r="BL131" s="18" t="s">
        <v>124</v>
      </c>
      <c r="BM131" s="218" t="s">
        <v>202</v>
      </c>
    </row>
    <row r="132" s="2" customFormat="1">
      <c r="A132" s="39"/>
      <c r="B132" s="40"/>
      <c r="C132" s="41"/>
      <c r="D132" s="220" t="s">
        <v>126</v>
      </c>
      <c r="E132" s="41"/>
      <c r="F132" s="221" t="s">
        <v>203</v>
      </c>
      <c r="G132" s="41"/>
      <c r="H132" s="41"/>
      <c r="I132" s="222"/>
      <c r="J132" s="41"/>
      <c r="K132" s="41"/>
      <c r="L132" s="45"/>
      <c r="M132" s="223"/>
      <c r="N132" s="22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126</v>
      </c>
      <c r="AU132" s="18" t="s">
        <v>83</v>
      </c>
    </row>
    <row r="133" s="2" customFormat="1" ht="24.15" customHeight="1">
      <c r="A133" s="39"/>
      <c r="B133" s="40"/>
      <c r="C133" s="206" t="s">
        <v>204</v>
      </c>
      <c r="D133" s="206" t="s">
        <v>120</v>
      </c>
      <c r="E133" s="207" t="s">
        <v>205</v>
      </c>
      <c r="F133" s="208" t="s">
        <v>206</v>
      </c>
      <c r="G133" s="209" t="s">
        <v>177</v>
      </c>
      <c r="H133" s="210">
        <v>0.017000000000000001</v>
      </c>
      <c r="I133" s="211"/>
      <c r="J133" s="212">
        <f>ROUND(I133*H133,2)</f>
        <v>0</v>
      </c>
      <c r="K133" s="213"/>
      <c r="L133" s="45"/>
      <c r="M133" s="214" t="s">
        <v>19</v>
      </c>
      <c r="N133" s="215" t="s">
        <v>44</v>
      </c>
      <c r="O133" s="85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8" t="s">
        <v>124</v>
      </c>
      <c r="AT133" s="218" t="s">
        <v>120</v>
      </c>
      <c r="AU133" s="218" t="s">
        <v>83</v>
      </c>
      <c r="AY133" s="18" t="s">
        <v>118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81</v>
      </c>
      <c r="BK133" s="219">
        <f>ROUND(I133*H133,2)</f>
        <v>0</v>
      </c>
      <c r="BL133" s="18" t="s">
        <v>124</v>
      </c>
      <c r="BM133" s="218" t="s">
        <v>207</v>
      </c>
    </row>
    <row r="134" s="2" customFormat="1">
      <c r="A134" s="39"/>
      <c r="B134" s="40"/>
      <c r="C134" s="41"/>
      <c r="D134" s="220" t="s">
        <v>126</v>
      </c>
      <c r="E134" s="41"/>
      <c r="F134" s="221" t="s">
        <v>208</v>
      </c>
      <c r="G134" s="41"/>
      <c r="H134" s="41"/>
      <c r="I134" s="222"/>
      <c r="J134" s="41"/>
      <c r="K134" s="41"/>
      <c r="L134" s="45"/>
      <c r="M134" s="223"/>
      <c r="N134" s="22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126</v>
      </c>
      <c r="AU134" s="18" t="s">
        <v>83</v>
      </c>
    </row>
    <row r="135" s="2" customFormat="1">
      <c r="A135" s="39"/>
      <c r="B135" s="40"/>
      <c r="C135" s="41"/>
      <c r="D135" s="227" t="s">
        <v>209</v>
      </c>
      <c r="E135" s="41"/>
      <c r="F135" s="269" t="s">
        <v>210</v>
      </c>
      <c r="G135" s="41"/>
      <c r="H135" s="41"/>
      <c r="I135" s="222"/>
      <c r="J135" s="41"/>
      <c r="K135" s="41"/>
      <c r="L135" s="45"/>
      <c r="M135" s="223"/>
      <c r="N135" s="224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209</v>
      </c>
      <c r="AU135" s="18" t="s">
        <v>83</v>
      </c>
    </row>
    <row r="136" s="13" customFormat="1">
      <c r="A136" s="13"/>
      <c r="B136" s="225"/>
      <c r="C136" s="226"/>
      <c r="D136" s="227" t="s">
        <v>132</v>
      </c>
      <c r="E136" s="228" t="s">
        <v>19</v>
      </c>
      <c r="F136" s="229" t="s">
        <v>211</v>
      </c>
      <c r="G136" s="226"/>
      <c r="H136" s="228" t="s">
        <v>19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132</v>
      </c>
      <c r="AU136" s="235" t="s">
        <v>83</v>
      </c>
      <c r="AV136" s="13" t="s">
        <v>81</v>
      </c>
      <c r="AW136" s="13" t="s">
        <v>35</v>
      </c>
      <c r="AX136" s="13" t="s">
        <v>73</v>
      </c>
      <c r="AY136" s="235" t="s">
        <v>118</v>
      </c>
    </row>
    <row r="137" s="14" customFormat="1">
      <c r="A137" s="14"/>
      <c r="B137" s="236"/>
      <c r="C137" s="237"/>
      <c r="D137" s="227" t="s">
        <v>132</v>
      </c>
      <c r="E137" s="238" t="s">
        <v>19</v>
      </c>
      <c r="F137" s="239" t="s">
        <v>212</v>
      </c>
      <c r="G137" s="237"/>
      <c r="H137" s="240">
        <v>0.017000000000000001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132</v>
      </c>
      <c r="AU137" s="246" t="s">
        <v>83</v>
      </c>
      <c r="AV137" s="14" t="s">
        <v>83</v>
      </c>
      <c r="AW137" s="14" t="s">
        <v>35</v>
      </c>
      <c r="AX137" s="14" t="s">
        <v>81</v>
      </c>
      <c r="AY137" s="246" t="s">
        <v>118</v>
      </c>
    </row>
    <row r="138" s="2" customFormat="1" ht="16.5" customHeight="1">
      <c r="A138" s="39"/>
      <c r="B138" s="40"/>
      <c r="C138" s="258" t="s">
        <v>213</v>
      </c>
      <c r="D138" s="258" t="s">
        <v>192</v>
      </c>
      <c r="E138" s="259" t="s">
        <v>214</v>
      </c>
      <c r="F138" s="260" t="s">
        <v>215</v>
      </c>
      <c r="G138" s="261" t="s">
        <v>195</v>
      </c>
      <c r="H138" s="262">
        <v>17.07</v>
      </c>
      <c r="I138" s="263"/>
      <c r="J138" s="264">
        <f>ROUND(I138*H138,2)</f>
        <v>0</v>
      </c>
      <c r="K138" s="265"/>
      <c r="L138" s="266"/>
      <c r="M138" s="267" t="s">
        <v>19</v>
      </c>
      <c r="N138" s="268" t="s">
        <v>44</v>
      </c>
      <c r="O138" s="85"/>
      <c r="P138" s="216">
        <f>O138*H138</f>
        <v>0</v>
      </c>
      <c r="Q138" s="216">
        <v>0.001</v>
      </c>
      <c r="R138" s="216">
        <f>Q138*H138</f>
        <v>0.017070000000000002</v>
      </c>
      <c r="S138" s="216">
        <v>0</v>
      </c>
      <c r="T138" s="21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8" t="s">
        <v>181</v>
      </c>
      <c r="AT138" s="218" t="s">
        <v>192</v>
      </c>
      <c r="AU138" s="218" t="s">
        <v>83</v>
      </c>
      <c r="AY138" s="18" t="s">
        <v>118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81</v>
      </c>
      <c r="BK138" s="219">
        <f>ROUND(I138*H138,2)</f>
        <v>0</v>
      </c>
      <c r="BL138" s="18" t="s">
        <v>124</v>
      </c>
      <c r="BM138" s="218" t="s">
        <v>216</v>
      </c>
    </row>
    <row r="139" s="14" customFormat="1">
      <c r="A139" s="14"/>
      <c r="B139" s="236"/>
      <c r="C139" s="237"/>
      <c r="D139" s="227" t="s">
        <v>132</v>
      </c>
      <c r="E139" s="237"/>
      <c r="F139" s="239" t="s">
        <v>217</v>
      </c>
      <c r="G139" s="237"/>
      <c r="H139" s="240">
        <v>17.07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132</v>
      </c>
      <c r="AU139" s="246" t="s">
        <v>83</v>
      </c>
      <c r="AV139" s="14" t="s">
        <v>83</v>
      </c>
      <c r="AW139" s="14" t="s">
        <v>4</v>
      </c>
      <c r="AX139" s="14" t="s">
        <v>81</v>
      </c>
      <c r="AY139" s="246" t="s">
        <v>118</v>
      </c>
    </row>
    <row r="140" s="2" customFormat="1" ht="21.75" customHeight="1">
      <c r="A140" s="39"/>
      <c r="B140" s="40"/>
      <c r="C140" s="206" t="s">
        <v>218</v>
      </c>
      <c r="D140" s="206" t="s">
        <v>120</v>
      </c>
      <c r="E140" s="207" t="s">
        <v>219</v>
      </c>
      <c r="F140" s="208" t="s">
        <v>220</v>
      </c>
      <c r="G140" s="209" t="s">
        <v>151</v>
      </c>
      <c r="H140" s="210">
        <v>62.590000000000003</v>
      </c>
      <c r="I140" s="211"/>
      <c r="J140" s="212">
        <f>ROUND(I140*H140,2)</f>
        <v>0</v>
      </c>
      <c r="K140" s="213"/>
      <c r="L140" s="45"/>
      <c r="M140" s="214" t="s">
        <v>19</v>
      </c>
      <c r="N140" s="215" t="s">
        <v>44</v>
      </c>
      <c r="O140" s="85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8" t="s">
        <v>124</v>
      </c>
      <c r="AT140" s="218" t="s">
        <v>120</v>
      </c>
      <c r="AU140" s="218" t="s">
        <v>83</v>
      </c>
      <c r="AY140" s="18" t="s">
        <v>118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81</v>
      </c>
      <c r="BK140" s="219">
        <f>ROUND(I140*H140,2)</f>
        <v>0</v>
      </c>
      <c r="BL140" s="18" t="s">
        <v>124</v>
      </c>
      <c r="BM140" s="218" t="s">
        <v>221</v>
      </c>
    </row>
    <row r="141" s="2" customFormat="1">
      <c r="A141" s="39"/>
      <c r="B141" s="40"/>
      <c r="C141" s="41"/>
      <c r="D141" s="220" t="s">
        <v>126</v>
      </c>
      <c r="E141" s="41"/>
      <c r="F141" s="221" t="s">
        <v>222</v>
      </c>
      <c r="G141" s="41"/>
      <c r="H141" s="41"/>
      <c r="I141" s="222"/>
      <c r="J141" s="41"/>
      <c r="K141" s="41"/>
      <c r="L141" s="45"/>
      <c r="M141" s="223"/>
      <c r="N141" s="22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126</v>
      </c>
      <c r="AU141" s="18" t="s">
        <v>83</v>
      </c>
    </row>
    <row r="142" s="13" customFormat="1">
      <c r="A142" s="13"/>
      <c r="B142" s="225"/>
      <c r="C142" s="226"/>
      <c r="D142" s="227" t="s">
        <v>132</v>
      </c>
      <c r="E142" s="228" t="s">
        <v>19</v>
      </c>
      <c r="F142" s="229" t="s">
        <v>223</v>
      </c>
      <c r="G142" s="226"/>
      <c r="H142" s="228" t="s">
        <v>19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132</v>
      </c>
      <c r="AU142" s="235" t="s">
        <v>83</v>
      </c>
      <c r="AV142" s="13" t="s">
        <v>81</v>
      </c>
      <c r="AW142" s="13" t="s">
        <v>35</v>
      </c>
      <c r="AX142" s="13" t="s">
        <v>73</v>
      </c>
      <c r="AY142" s="235" t="s">
        <v>118</v>
      </c>
    </row>
    <row r="143" s="14" customFormat="1">
      <c r="A143" s="14"/>
      <c r="B143" s="236"/>
      <c r="C143" s="237"/>
      <c r="D143" s="227" t="s">
        <v>132</v>
      </c>
      <c r="E143" s="238" t="s">
        <v>19</v>
      </c>
      <c r="F143" s="239" t="s">
        <v>224</v>
      </c>
      <c r="G143" s="237"/>
      <c r="H143" s="240">
        <v>5.6900000000000004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132</v>
      </c>
      <c r="AU143" s="246" t="s">
        <v>83</v>
      </c>
      <c r="AV143" s="14" t="s">
        <v>83</v>
      </c>
      <c r="AW143" s="14" t="s">
        <v>35</v>
      </c>
      <c r="AX143" s="14" t="s">
        <v>73</v>
      </c>
      <c r="AY143" s="246" t="s">
        <v>118</v>
      </c>
    </row>
    <row r="144" s="13" customFormat="1">
      <c r="A144" s="13"/>
      <c r="B144" s="225"/>
      <c r="C144" s="226"/>
      <c r="D144" s="227" t="s">
        <v>132</v>
      </c>
      <c r="E144" s="228" t="s">
        <v>19</v>
      </c>
      <c r="F144" s="229" t="s">
        <v>225</v>
      </c>
      <c r="G144" s="226"/>
      <c r="H144" s="228" t="s">
        <v>19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132</v>
      </c>
      <c r="AU144" s="235" t="s">
        <v>83</v>
      </c>
      <c r="AV144" s="13" t="s">
        <v>81</v>
      </c>
      <c r="AW144" s="13" t="s">
        <v>35</v>
      </c>
      <c r="AX144" s="13" t="s">
        <v>73</v>
      </c>
      <c r="AY144" s="235" t="s">
        <v>118</v>
      </c>
    </row>
    <row r="145" s="14" customFormat="1">
      <c r="A145" s="14"/>
      <c r="B145" s="236"/>
      <c r="C145" s="237"/>
      <c r="D145" s="227" t="s">
        <v>132</v>
      </c>
      <c r="E145" s="238" t="s">
        <v>19</v>
      </c>
      <c r="F145" s="239" t="s">
        <v>226</v>
      </c>
      <c r="G145" s="237"/>
      <c r="H145" s="240">
        <v>56.899999999999999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132</v>
      </c>
      <c r="AU145" s="246" t="s">
        <v>83</v>
      </c>
      <c r="AV145" s="14" t="s">
        <v>83</v>
      </c>
      <c r="AW145" s="14" t="s">
        <v>35</v>
      </c>
      <c r="AX145" s="14" t="s">
        <v>73</v>
      </c>
      <c r="AY145" s="246" t="s">
        <v>118</v>
      </c>
    </row>
    <row r="146" s="15" customFormat="1">
      <c r="A146" s="15"/>
      <c r="B146" s="247"/>
      <c r="C146" s="248"/>
      <c r="D146" s="227" t="s">
        <v>132</v>
      </c>
      <c r="E146" s="249" t="s">
        <v>19</v>
      </c>
      <c r="F146" s="250" t="s">
        <v>147</v>
      </c>
      <c r="G146" s="248"/>
      <c r="H146" s="251">
        <v>62.589999999999996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7" t="s">
        <v>132</v>
      </c>
      <c r="AU146" s="257" t="s">
        <v>83</v>
      </c>
      <c r="AV146" s="15" t="s">
        <v>124</v>
      </c>
      <c r="AW146" s="15" t="s">
        <v>35</v>
      </c>
      <c r="AX146" s="15" t="s">
        <v>81</v>
      </c>
      <c r="AY146" s="257" t="s">
        <v>118</v>
      </c>
    </row>
    <row r="147" s="2" customFormat="1" ht="21.75" customHeight="1">
      <c r="A147" s="39"/>
      <c r="B147" s="40"/>
      <c r="C147" s="206" t="s">
        <v>8</v>
      </c>
      <c r="D147" s="206" t="s">
        <v>120</v>
      </c>
      <c r="E147" s="207" t="s">
        <v>227</v>
      </c>
      <c r="F147" s="208" t="s">
        <v>228</v>
      </c>
      <c r="G147" s="209" t="s">
        <v>151</v>
      </c>
      <c r="H147" s="210">
        <v>62.590000000000003</v>
      </c>
      <c r="I147" s="211"/>
      <c r="J147" s="212">
        <f>ROUND(I147*H147,2)</f>
        <v>0</v>
      </c>
      <c r="K147" s="213"/>
      <c r="L147" s="45"/>
      <c r="M147" s="214" t="s">
        <v>19</v>
      </c>
      <c r="N147" s="215" t="s">
        <v>44</v>
      </c>
      <c r="O147" s="85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124</v>
      </c>
      <c r="AT147" s="218" t="s">
        <v>120</v>
      </c>
      <c r="AU147" s="218" t="s">
        <v>83</v>
      </c>
      <c r="AY147" s="18" t="s">
        <v>118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81</v>
      </c>
      <c r="BK147" s="219">
        <f>ROUND(I147*H147,2)</f>
        <v>0</v>
      </c>
      <c r="BL147" s="18" t="s">
        <v>124</v>
      </c>
      <c r="BM147" s="218" t="s">
        <v>229</v>
      </c>
    </row>
    <row r="148" s="2" customFormat="1">
      <c r="A148" s="39"/>
      <c r="B148" s="40"/>
      <c r="C148" s="41"/>
      <c r="D148" s="220" t="s">
        <v>126</v>
      </c>
      <c r="E148" s="41"/>
      <c r="F148" s="221" t="s">
        <v>230</v>
      </c>
      <c r="G148" s="41"/>
      <c r="H148" s="41"/>
      <c r="I148" s="222"/>
      <c r="J148" s="41"/>
      <c r="K148" s="41"/>
      <c r="L148" s="45"/>
      <c r="M148" s="223"/>
      <c r="N148" s="22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126</v>
      </c>
      <c r="AU148" s="18" t="s">
        <v>83</v>
      </c>
    </row>
    <row r="149" s="2" customFormat="1" ht="24.15" customHeight="1">
      <c r="A149" s="39"/>
      <c r="B149" s="40"/>
      <c r="C149" s="206" t="s">
        <v>231</v>
      </c>
      <c r="D149" s="206" t="s">
        <v>120</v>
      </c>
      <c r="E149" s="207" t="s">
        <v>232</v>
      </c>
      <c r="F149" s="208" t="s">
        <v>233</v>
      </c>
      <c r="G149" s="209" t="s">
        <v>151</v>
      </c>
      <c r="H149" s="210">
        <v>62.590000000000003</v>
      </c>
      <c r="I149" s="211"/>
      <c r="J149" s="212">
        <f>ROUND(I149*H149,2)</f>
        <v>0</v>
      </c>
      <c r="K149" s="213"/>
      <c r="L149" s="45"/>
      <c r="M149" s="214" t="s">
        <v>19</v>
      </c>
      <c r="N149" s="215" t="s">
        <v>44</v>
      </c>
      <c r="O149" s="85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8" t="s">
        <v>124</v>
      </c>
      <c r="AT149" s="218" t="s">
        <v>120</v>
      </c>
      <c r="AU149" s="218" t="s">
        <v>83</v>
      </c>
      <c r="AY149" s="18" t="s">
        <v>118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81</v>
      </c>
      <c r="BK149" s="219">
        <f>ROUND(I149*H149,2)</f>
        <v>0</v>
      </c>
      <c r="BL149" s="18" t="s">
        <v>124</v>
      </c>
      <c r="BM149" s="218" t="s">
        <v>234</v>
      </c>
    </row>
    <row r="150" s="2" customFormat="1">
      <c r="A150" s="39"/>
      <c r="B150" s="40"/>
      <c r="C150" s="41"/>
      <c r="D150" s="220" t="s">
        <v>126</v>
      </c>
      <c r="E150" s="41"/>
      <c r="F150" s="221" t="s">
        <v>235</v>
      </c>
      <c r="G150" s="41"/>
      <c r="H150" s="41"/>
      <c r="I150" s="222"/>
      <c r="J150" s="41"/>
      <c r="K150" s="41"/>
      <c r="L150" s="45"/>
      <c r="M150" s="223"/>
      <c r="N150" s="224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126</v>
      </c>
      <c r="AU150" s="18" t="s">
        <v>83</v>
      </c>
    </row>
    <row r="151" s="12" customFormat="1" ht="22.8" customHeight="1">
      <c r="A151" s="12"/>
      <c r="B151" s="190"/>
      <c r="C151" s="191"/>
      <c r="D151" s="192" t="s">
        <v>72</v>
      </c>
      <c r="E151" s="204" t="s">
        <v>164</v>
      </c>
      <c r="F151" s="204" t="s">
        <v>236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SUM(P152:P188)</f>
        <v>0</v>
      </c>
      <c r="Q151" s="198"/>
      <c r="R151" s="199">
        <f>SUM(R152:R188)</f>
        <v>262.33534700000001</v>
      </c>
      <c r="S151" s="198"/>
      <c r="T151" s="200">
        <f>SUM(T152:T188)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81</v>
      </c>
      <c r="AT151" s="202" t="s">
        <v>72</v>
      </c>
      <c r="AU151" s="202" t="s">
        <v>81</v>
      </c>
      <c r="AY151" s="201" t="s">
        <v>118</v>
      </c>
      <c r="BK151" s="203">
        <f>SUM(BK152:BK188)</f>
        <v>0</v>
      </c>
    </row>
    <row r="152" s="2" customFormat="1" ht="37.8" customHeight="1">
      <c r="A152" s="39"/>
      <c r="B152" s="40"/>
      <c r="C152" s="206" t="s">
        <v>237</v>
      </c>
      <c r="D152" s="206" t="s">
        <v>120</v>
      </c>
      <c r="E152" s="207" t="s">
        <v>238</v>
      </c>
      <c r="F152" s="208" t="s">
        <v>239</v>
      </c>
      <c r="G152" s="209" t="s">
        <v>123</v>
      </c>
      <c r="H152" s="210">
        <v>635.10000000000002</v>
      </c>
      <c r="I152" s="211"/>
      <c r="J152" s="212">
        <f>ROUND(I152*H152,2)</f>
        <v>0</v>
      </c>
      <c r="K152" s="213"/>
      <c r="L152" s="45"/>
      <c r="M152" s="214" t="s">
        <v>19</v>
      </c>
      <c r="N152" s="215" t="s">
        <v>44</v>
      </c>
      <c r="O152" s="85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8" t="s">
        <v>124</v>
      </c>
      <c r="AT152" s="218" t="s">
        <v>120</v>
      </c>
      <c r="AU152" s="218" t="s">
        <v>83</v>
      </c>
      <c r="AY152" s="18" t="s">
        <v>118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81</v>
      </c>
      <c r="BK152" s="219">
        <f>ROUND(I152*H152,2)</f>
        <v>0</v>
      </c>
      <c r="BL152" s="18" t="s">
        <v>124</v>
      </c>
      <c r="BM152" s="218" t="s">
        <v>240</v>
      </c>
    </row>
    <row r="153" s="2" customFormat="1">
      <c r="A153" s="39"/>
      <c r="B153" s="40"/>
      <c r="C153" s="41"/>
      <c r="D153" s="220" t="s">
        <v>126</v>
      </c>
      <c r="E153" s="41"/>
      <c r="F153" s="221" t="s">
        <v>241</v>
      </c>
      <c r="G153" s="41"/>
      <c r="H153" s="41"/>
      <c r="I153" s="222"/>
      <c r="J153" s="41"/>
      <c r="K153" s="41"/>
      <c r="L153" s="45"/>
      <c r="M153" s="223"/>
      <c r="N153" s="224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126</v>
      </c>
      <c r="AU153" s="18" t="s">
        <v>83</v>
      </c>
    </row>
    <row r="154" s="2" customFormat="1" ht="78" customHeight="1">
      <c r="A154" s="39"/>
      <c r="B154" s="40"/>
      <c r="C154" s="258" t="s">
        <v>242</v>
      </c>
      <c r="D154" s="258" t="s">
        <v>192</v>
      </c>
      <c r="E154" s="259" t="s">
        <v>243</v>
      </c>
      <c r="F154" s="260" t="s">
        <v>244</v>
      </c>
      <c r="G154" s="261" t="s">
        <v>151</v>
      </c>
      <c r="H154" s="262">
        <v>95.265000000000001</v>
      </c>
      <c r="I154" s="263"/>
      <c r="J154" s="264">
        <f>ROUND(I154*H154,2)</f>
        <v>0</v>
      </c>
      <c r="K154" s="265"/>
      <c r="L154" s="266"/>
      <c r="M154" s="267" t="s">
        <v>19</v>
      </c>
      <c r="N154" s="268" t="s">
        <v>44</v>
      </c>
      <c r="O154" s="85"/>
      <c r="P154" s="216">
        <f>O154*H154</f>
        <v>0</v>
      </c>
      <c r="Q154" s="216">
        <v>1.8500000000000001</v>
      </c>
      <c r="R154" s="216">
        <f>Q154*H154</f>
        <v>176.24025</v>
      </c>
      <c r="S154" s="216">
        <v>0</v>
      </c>
      <c r="T154" s="21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8" t="s">
        <v>181</v>
      </c>
      <c r="AT154" s="218" t="s">
        <v>192</v>
      </c>
      <c r="AU154" s="218" t="s">
        <v>83</v>
      </c>
      <c r="AY154" s="18" t="s">
        <v>118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8" t="s">
        <v>81</v>
      </c>
      <c r="BK154" s="219">
        <f>ROUND(I154*H154,2)</f>
        <v>0</v>
      </c>
      <c r="BL154" s="18" t="s">
        <v>124</v>
      </c>
      <c r="BM154" s="218" t="s">
        <v>245</v>
      </c>
    </row>
    <row r="155" s="14" customFormat="1">
      <c r="A155" s="14"/>
      <c r="B155" s="236"/>
      <c r="C155" s="237"/>
      <c r="D155" s="227" t="s">
        <v>132</v>
      </c>
      <c r="E155" s="238" t="s">
        <v>19</v>
      </c>
      <c r="F155" s="239" t="s">
        <v>246</v>
      </c>
      <c r="G155" s="237"/>
      <c r="H155" s="240">
        <v>95.265000000000001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132</v>
      </c>
      <c r="AU155" s="246" t="s">
        <v>83</v>
      </c>
      <c r="AV155" s="14" t="s">
        <v>83</v>
      </c>
      <c r="AW155" s="14" t="s">
        <v>35</v>
      </c>
      <c r="AX155" s="14" t="s">
        <v>81</v>
      </c>
      <c r="AY155" s="246" t="s">
        <v>118</v>
      </c>
    </row>
    <row r="156" s="2" customFormat="1" ht="66.75" customHeight="1">
      <c r="A156" s="39"/>
      <c r="B156" s="40"/>
      <c r="C156" s="206" t="s">
        <v>247</v>
      </c>
      <c r="D156" s="206" t="s">
        <v>120</v>
      </c>
      <c r="E156" s="207" t="s">
        <v>248</v>
      </c>
      <c r="F156" s="208" t="s">
        <v>249</v>
      </c>
      <c r="G156" s="209" t="s">
        <v>123</v>
      </c>
      <c r="H156" s="210">
        <v>35.600000000000001</v>
      </c>
      <c r="I156" s="211"/>
      <c r="J156" s="212">
        <f>ROUND(I156*H156,2)</f>
        <v>0</v>
      </c>
      <c r="K156" s="213"/>
      <c r="L156" s="45"/>
      <c r="M156" s="214" t="s">
        <v>19</v>
      </c>
      <c r="N156" s="215" t="s">
        <v>44</v>
      </c>
      <c r="O156" s="85"/>
      <c r="P156" s="216">
        <f>O156*H156</f>
        <v>0</v>
      </c>
      <c r="Q156" s="216">
        <v>0.059089999999999997</v>
      </c>
      <c r="R156" s="216">
        <f>Q156*H156</f>
        <v>2.1036039999999998</v>
      </c>
      <c r="S156" s="216">
        <v>0</v>
      </c>
      <c r="T156" s="21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8" t="s">
        <v>124</v>
      </c>
      <c r="AT156" s="218" t="s">
        <v>120</v>
      </c>
      <c r="AU156" s="218" t="s">
        <v>83</v>
      </c>
      <c r="AY156" s="18" t="s">
        <v>118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8" t="s">
        <v>81</v>
      </c>
      <c r="BK156" s="219">
        <f>ROUND(I156*H156,2)</f>
        <v>0</v>
      </c>
      <c r="BL156" s="18" t="s">
        <v>124</v>
      </c>
      <c r="BM156" s="218" t="s">
        <v>250</v>
      </c>
    </row>
    <row r="157" s="2" customFormat="1">
      <c r="A157" s="39"/>
      <c r="B157" s="40"/>
      <c r="C157" s="41"/>
      <c r="D157" s="220" t="s">
        <v>126</v>
      </c>
      <c r="E157" s="41"/>
      <c r="F157" s="221" t="s">
        <v>251</v>
      </c>
      <c r="G157" s="41"/>
      <c r="H157" s="41"/>
      <c r="I157" s="222"/>
      <c r="J157" s="41"/>
      <c r="K157" s="41"/>
      <c r="L157" s="45"/>
      <c r="M157" s="223"/>
      <c r="N157" s="22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126</v>
      </c>
      <c r="AU157" s="18" t="s">
        <v>83</v>
      </c>
    </row>
    <row r="158" s="2" customFormat="1" ht="44.25" customHeight="1">
      <c r="A158" s="39"/>
      <c r="B158" s="40"/>
      <c r="C158" s="206" t="s">
        <v>252</v>
      </c>
      <c r="D158" s="206" t="s">
        <v>120</v>
      </c>
      <c r="E158" s="207" t="s">
        <v>253</v>
      </c>
      <c r="F158" s="208" t="s">
        <v>254</v>
      </c>
      <c r="G158" s="209" t="s">
        <v>123</v>
      </c>
      <c r="H158" s="210">
        <v>35.600000000000001</v>
      </c>
      <c r="I158" s="211"/>
      <c r="J158" s="212">
        <f>ROUND(I158*H158,2)</f>
        <v>0</v>
      </c>
      <c r="K158" s="213"/>
      <c r="L158" s="45"/>
      <c r="M158" s="214" t="s">
        <v>19</v>
      </c>
      <c r="N158" s="215" t="s">
        <v>44</v>
      </c>
      <c r="O158" s="85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8" t="s">
        <v>124</v>
      </c>
      <c r="AT158" s="218" t="s">
        <v>120</v>
      </c>
      <c r="AU158" s="218" t="s">
        <v>83</v>
      </c>
      <c r="AY158" s="18" t="s">
        <v>118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8" t="s">
        <v>81</v>
      </c>
      <c r="BK158" s="219">
        <f>ROUND(I158*H158,2)</f>
        <v>0</v>
      </c>
      <c r="BL158" s="18" t="s">
        <v>124</v>
      </c>
      <c r="BM158" s="218" t="s">
        <v>255</v>
      </c>
    </row>
    <row r="159" s="2" customFormat="1">
      <c r="A159" s="39"/>
      <c r="B159" s="40"/>
      <c r="C159" s="41"/>
      <c r="D159" s="220" t="s">
        <v>126</v>
      </c>
      <c r="E159" s="41"/>
      <c r="F159" s="221" t="s">
        <v>256</v>
      </c>
      <c r="G159" s="41"/>
      <c r="H159" s="41"/>
      <c r="I159" s="222"/>
      <c r="J159" s="41"/>
      <c r="K159" s="41"/>
      <c r="L159" s="45"/>
      <c r="M159" s="223"/>
      <c r="N159" s="224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126</v>
      </c>
      <c r="AU159" s="18" t="s">
        <v>83</v>
      </c>
    </row>
    <row r="160" s="2" customFormat="1" ht="44.25" customHeight="1">
      <c r="A160" s="39"/>
      <c r="B160" s="40"/>
      <c r="C160" s="206" t="s">
        <v>7</v>
      </c>
      <c r="D160" s="206" t="s">
        <v>120</v>
      </c>
      <c r="E160" s="207" t="s">
        <v>257</v>
      </c>
      <c r="F160" s="208" t="s">
        <v>258</v>
      </c>
      <c r="G160" s="209" t="s">
        <v>123</v>
      </c>
      <c r="H160" s="210">
        <v>35.600000000000001</v>
      </c>
      <c r="I160" s="211"/>
      <c r="J160" s="212">
        <f>ROUND(I160*H160,2)</f>
        <v>0</v>
      </c>
      <c r="K160" s="213"/>
      <c r="L160" s="45"/>
      <c r="M160" s="214" t="s">
        <v>19</v>
      </c>
      <c r="N160" s="215" t="s">
        <v>44</v>
      </c>
      <c r="O160" s="85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8" t="s">
        <v>124</v>
      </c>
      <c r="AT160" s="218" t="s">
        <v>120</v>
      </c>
      <c r="AU160" s="218" t="s">
        <v>83</v>
      </c>
      <c r="AY160" s="18" t="s">
        <v>118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8" t="s">
        <v>81</v>
      </c>
      <c r="BK160" s="219">
        <f>ROUND(I160*H160,2)</f>
        <v>0</v>
      </c>
      <c r="BL160" s="18" t="s">
        <v>124</v>
      </c>
      <c r="BM160" s="218" t="s">
        <v>259</v>
      </c>
    </row>
    <row r="161" s="2" customFormat="1">
      <c r="A161" s="39"/>
      <c r="B161" s="40"/>
      <c r="C161" s="41"/>
      <c r="D161" s="220" t="s">
        <v>126</v>
      </c>
      <c r="E161" s="41"/>
      <c r="F161" s="221" t="s">
        <v>260</v>
      </c>
      <c r="G161" s="41"/>
      <c r="H161" s="41"/>
      <c r="I161" s="222"/>
      <c r="J161" s="41"/>
      <c r="K161" s="41"/>
      <c r="L161" s="45"/>
      <c r="M161" s="223"/>
      <c r="N161" s="22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126</v>
      </c>
      <c r="AU161" s="18" t="s">
        <v>83</v>
      </c>
    </row>
    <row r="162" s="2" customFormat="1" ht="62.7" customHeight="1">
      <c r="A162" s="39"/>
      <c r="B162" s="40"/>
      <c r="C162" s="206" t="s">
        <v>261</v>
      </c>
      <c r="D162" s="206" t="s">
        <v>120</v>
      </c>
      <c r="E162" s="207" t="s">
        <v>262</v>
      </c>
      <c r="F162" s="208" t="s">
        <v>263</v>
      </c>
      <c r="G162" s="209" t="s">
        <v>123</v>
      </c>
      <c r="H162" s="210">
        <v>635.10000000000002</v>
      </c>
      <c r="I162" s="211"/>
      <c r="J162" s="212">
        <f>ROUND(I162*H162,2)</f>
        <v>0</v>
      </c>
      <c r="K162" s="213"/>
      <c r="L162" s="45"/>
      <c r="M162" s="214" t="s">
        <v>19</v>
      </c>
      <c r="N162" s="215" t="s">
        <v>44</v>
      </c>
      <c r="O162" s="85"/>
      <c r="P162" s="216">
        <f>O162*H162</f>
        <v>0</v>
      </c>
      <c r="Q162" s="216">
        <v>0.040000000000000001</v>
      </c>
      <c r="R162" s="216">
        <f>Q162*H162</f>
        <v>25.404</v>
      </c>
      <c r="S162" s="216">
        <v>0</v>
      </c>
      <c r="T162" s="21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8" t="s">
        <v>124</v>
      </c>
      <c r="AT162" s="218" t="s">
        <v>120</v>
      </c>
      <c r="AU162" s="218" t="s">
        <v>83</v>
      </c>
      <c r="AY162" s="18" t="s">
        <v>118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8" t="s">
        <v>81</v>
      </c>
      <c r="BK162" s="219">
        <f>ROUND(I162*H162,2)</f>
        <v>0</v>
      </c>
      <c r="BL162" s="18" t="s">
        <v>124</v>
      </c>
      <c r="BM162" s="218" t="s">
        <v>264</v>
      </c>
    </row>
    <row r="163" s="2" customFormat="1">
      <c r="A163" s="39"/>
      <c r="B163" s="40"/>
      <c r="C163" s="41"/>
      <c r="D163" s="220" t="s">
        <v>126</v>
      </c>
      <c r="E163" s="41"/>
      <c r="F163" s="221" t="s">
        <v>265</v>
      </c>
      <c r="G163" s="41"/>
      <c r="H163" s="41"/>
      <c r="I163" s="222"/>
      <c r="J163" s="41"/>
      <c r="K163" s="41"/>
      <c r="L163" s="45"/>
      <c r="M163" s="223"/>
      <c r="N163" s="224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126</v>
      </c>
      <c r="AU163" s="18" t="s">
        <v>83</v>
      </c>
    </row>
    <row r="164" s="14" customFormat="1">
      <c r="A164" s="14"/>
      <c r="B164" s="236"/>
      <c r="C164" s="237"/>
      <c r="D164" s="227" t="s">
        <v>132</v>
      </c>
      <c r="E164" s="238" t="s">
        <v>19</v>
      </c>
      <c r="F164" s="239" t="s">
        <v>266</v>
      </c>
      <c r="G164" s="237"/>
      <c r="H164" s="240">
        <v>635.10000000000002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132</v>
      </c>
      <c r="AU164" s="246" t="s">
        <v>83</v>
      </c>
      <c r="AV164" s="14" t="s">
        <v>83</v>
      </c>
      <c r="AW164" s="14" t="s">
        <v>35</v>
      </c>
      <c r="AX164" s="14" t="s">
        <v>81</v>
      </c>
      <c r="AY164" s="246" t="s">
        <v>118</v>
      </c>
    </row>
    <row r="165" s="2" customFormat="1" ht="24.15" customHeight="1">
      <c r="A165" s="39"/>
      <c r="B165" s="40"/>
      <c r="C165" s="258" t="s">
        <v>267</v>
      </c>
      <c r="D165" s="258" t="s">
        <v>192</v>
      </c>
      <c r="E165" s="259" t="s">
        <v>268</v>
      </c>
      <c r="F165" s="260" t="s">
        <v>269</v>
      </c>
      <c r="G165" s="261" t="s">
        <v>123</v>
      </c>
      <c r="H165" s="262">
        <v>635.10000000000002</v>
      </c>
      <c r="I165" s="263"/>
      <c r="J165" s="264">
        <f>ROUND(I165*H165,2)</f>
        <v>0</v>
      </c>
      <c r="K165" s="265"/>
      <c r="L165" s="266"/>
      <c r="M165" s="267" t="s">
        <v>19</v>
      </c>
      <c r="N165" s="268" t="s">
        <v>44</v>
      </c>
      <c r="O165" s="85"/>
      <c r="P165" s="216">
        <f>O165*H165</f>
        <v>0</v>
      </c>
      <c r="Q165" s="216">
        <v>0.027199999999999998</v>
      </c>
      <c r="R165" s="216">
        <f>Q165*H165</f>
        <v>17.274719999999999</v>
      </c>
      <c r="S165" s="216">
        <v>0</v>
      </c>
      <c r="T165" s="21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8" t="s">
        <v>181</v>
      </c>
      <c r="AT165" s="218" t="s">
        <v>192</v>
      </c>
      <c r="AU165" s="218" t="s">
        <v>83</v>
      </c>
      <c r="AY165" s="18" t="s">
        <v>118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8" t="s">
        <v>81</v>
      </c>
      <c r="BK165" s="219">
        <f>ROUND(I165*H165,2)</f>
        <v>0</v>
      </c>
      <c r="BL165" s="18" t="s">
        <v>124</v>
      </c>
      <c r="BM165" s="218" t="s">
        <v>270</v>
      </c>
    </row>
    <row r="166" s="14" customFormat="1">
      <c r="A166" s="14"/>
      <c r="B166" s="236"/>
      <c r="C166" s="237"/>
      <c r="D166" s="227" t="s">
        <v>132</v>
      </c>
      <c r="E166" s="237"/>
      <c r="F166" s="239" t="s">
        <v>271</v>
      </c>
      <c r="G166" s="237"/>
      <c r="H166" s="240">
        <v>635.10000000000002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132</v>
      </c>
      <c r="AU166" s="246" t="s">
        <v>83</v>
      </c>
      <c r="AV166" s="14" t="s">
        <v>83</v>
      </c>
      <c r="AW166" s="14" t="s">
        <v>4</v>
      </c>
      <c r="AX166" s="14" t="s">
        <v>81</v>
      </c>
      <c r="AY166" s="246" t="s">
        <v>118</v>
      </c>
    </row>
    <row r="167" s="2" customFormat="1" ht="66.75" customHeight="1">
      <c r="A167" s="39"/>
      <c r="B167" s="40"/>
      <c r="C167" s="258" t="s">
        <v>272</v>
      </c>
      <c r="D167" s="258" t="s">
        <v>192</v>
      </c>
      <c r="E167" s="259" t="s">
        <v>273</v>
      </c>
      <c r="F167" s="260" t="s">
        <v>274</v>
      </c>
      <c r="G167" s="261" t="s">
        <v>151</v>
      </c>
      <c r="H167" s="262">
        <v>25.404</v>
      </c>
      <c r="I167" s="263"/>
      <c r="J167" s="264">
        <f>ROUND(I167*H167,2)</f>
        <v>0</v>
      </c>
      <c r="K167" s="265"/>
      <c r="L167" s="266"/>
      <c r="M167" s="267" t="s">
        <v>19</v>
      </c>
      <c r="N167" s="268" t="s">
        <v>44</v>
      </c>
      <c r="O167" s="85"/>
      <c r="P167" s="216">
        <f>O167*H167</f>
        <v>0</v>
      </c>
      <c r="Q167" s="216">
        <v>1.03</v>
      </c>
      <c r="R167" s="216">
        <f>Q167*H167</f>
        <v>26.166119999999999</v>
      </c>
      <c r="S167" s="216">
        <v>0</v>
      </c>
      <c r="T167" s="21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8" t="s">
        <v>181</v>
      </c>
      <c r="AT167" s="218" t="s">
        <v>192</v>
      </c>
      <c r="AU167" s="218" t="s">
        <v>83</v>
      </c>
      <c r="AY167" s="18" t="s">
        <v>118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8" t="s">
        <v>81</v>
      </c>
      <c r="BK167" s="219">
        <f>ROUND(I167*H167,2)</f>
        <v>0</v>
      </c>
      <c r="BL167" s="18" t="s">
        <v>124</v>
      </c>
      <c r="BM167" s="218" t="s">
        <v>275</v>
      </c>
    </row>
    <row r="168" s="14" customFormat="1">
      <c r="A168" s="14"/>
      <c r="B168" s="236"/>
      <c r="C168" s="237"/>
      <c r="D168" s="227" t="s">
        <v>132</v>
      </c>
      <c r="E168" s="238" t="s">
        <v>19</v>
      </c>
      <c r="F168" s="239" t="s">
        <v>276</v>
      </c>
      <c r="G168" s="237"/>
      <c r="H168" s="240">
        <v>25.404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132</v>
      </c>
      <c r="AU168" s="246" t="s">
        <v>83</v>
      </c>
      <c r="AV168" s="14" t="s">
        <v>83</v>
      </c>
      <c r="AW168" s="14" t="s">
        <v>35</v>
      </c>
      <c r="AX168" s="14" t="s">
        <v>81</v>
      </c>
      <c r="AY168" s="246" t="s">
        <v>118</v>
      </c>
    </row>
    <row r="169" s="2" customFormat="1" ht="62.7" customHeight="1">
      <c r="A169" s="39"/>
      <c r="B169" s="40"/>
      <c r="C169" s="258" t="s">
        <v>277</v>
      </c>
      <c r="D169" s="258" t="s">
        <v>192</v>
      </c>
      <c r="E169" s="259" t="s">
        <v>278</v>
      </c>
      <c r="F169" s="260" t="s">
        <v>279</v>
      </c>
      <c r="G169" s="261" t="s">
        <v>151</v>
      </c>
      <c r="H169" s="262">
        <v>17.07</v>
      </c>
      <c r="I169" s="263"/>
      <c r="J169" s="264">
        <f>ROUND(I169*H169,2)</f>
        <v>0</v>
      </c>
      <c r="K169" s="265"/>
      <c r="L169" s="266"/>
      <c r="M169" s="267" t="s">
        <v>19</v>
      </c>
      <c r="N169" s="268" t="s">
        <v>44</v>
      </c>
      <c r="O169" s="85"/>
      <c r="P169" s="216">
        <f>O169*H169</f>
        <v>0</v>
      </c>
      <c r="Q169" s="216">
        <v>0.65000000000000002</v>
      </c>
      <c r="R169" s="216">
        <f>Q169*H169</f>
        <v>11.095500000000001</v>
      </c>
      <c r="S169" s="216">
        <v>0</v>
      </c>
      <c r="T169" s="21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8" t="s">
        <v>181</v>
      </c>
      <c r="AT169" s="218" t="s">
        <v>192</v>
      </c>
      <c r="AU169" s="218" t="s">
        <v>83</v>
      </c>
      <c r="AY169" s="18" t="s">
        <v>118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8" t="s">
        <v>81</v>
      </c>
      <c r="BK169" s="219">
        <f>ROUND(I169*H169,2)</f>
        <v>0</v>
      </c>
      <c r="BL169" s="18" t="s">
        <v>124</v>
      </c>
      <c r="BM169" s="218" t="s">
        <v>280</v>
      </c>
    </row>
    <row r="170" s="13" customFormat="1">
      <c r="A170" s="13"/>
      <c r="B170" s="225"/>
      <c r="C170" s="226"/>
      <c r="D170" s="227" t="s">
        <v>132</v>
      </c>
      <c r="E170" s="228" t="s">
        <v>19</v>
      </c>
      <c r="F170" s="229" t="s">
        <v>281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132</v>
      </c>
      <c r="AU170" s="235" t="s">
        <v>83</v>
      </c>
      <c r="AV170" s="13" t="s">
        <v>81</v>
      </c>
      <c r="AW170" s="13" t="s">
        <v>35</v>
      </c>
      <c r="AX170" s="13" t="s">
        <v>73</v>
      </c>
      <c r="AY170" s="235" t="s">
        <v>118</v>
      </c>
    </row>
    <row r="171" s="13" customFormat="1">
      <c r="A171" s="13"/>
      <c r="B171" s="225"/>
      <c r="C171" s="226"/>
      <c r="D171" s="227" t="s">
        <v>132</v>
      </c>
      <c r="E171" s="228" t="s">
        <v>19</v>
      </c>
      <c r="F171" s="229" t="s">
        <v>282</v>
      </c>
      <c r="G171" s="226"/>
      <c r="H171" s="228" t="s">
        <v>19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132</v>
      </c>
      <c r="AU171" s="235" t="s">
        <v>83</v>
      </c>
      <c r="AV171" s="13" t="s">
        <v>81</v>
      </c>
      <c r="AW171" s="13" t="s">
        <v>35</v>
      </c>
      <c r="AX171" s="13" t="s">
        <v>73</v>
      </c>
      <c r="AY171" s="235" t="s">
        <v>118</v>
      </c>
    </row>
    <row r="172" s="13" customFormat="1">
      <c r="A172" s="13"/>
      <c r="B172" s="225"/>
      <c r="C172" s="226"/>
      <c r="D172" s="227" t="s">
        <v>132</v>
      </c>
      <c r="E172" s="228" t="s">
        <v>19</v>
      </c>
      <c r="F172" s="229" t="s">
        <v>283</v>
      </c>
      <c r="G172" s="226"/>
      <c r="H172" s="228" t="s">
        <v>19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132</v>
      </c>
      <c r="AU172" s="235" t="s">
        <v>83</v>
      </c>
      <c r="AV172" s="13" t="s">
        <v>81</v>
      </c>
      <c r="AW172" s="13" t="s">
        <v>35</v>
      </c>
      <c r="AX172" s="13" t="s">
        <v>73</v>
      </c>
      <c r="AY172" s="235" t="s">
        <v>118</v>
      </c>
    </row>
    <row r="173" s="14" customFormat="1">
      <c r="A173" s="14"/>
      <c r="B173" s="236"/>
      <c r="C173" s="237"/>
      <c r="D173" s="227" t="s">
        <v>132</v>
      </c>
      <c r="E173" s="238" t="s">
        <v>19</v>
      </c>
      <c r="F173" s="239" t="s">
        <v>284</v>
      </c>
      <c r="G173" s="237"/>
      <c r="H173" s="240">
        <v>17.07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132</v>
      </c>
      <c r="AU173" s="246" t="s">
        <v>83</v>
      </c>
      <c r="AV173" s="14" t="s">
        <v>83</v>
      </c>
      <c r="AW173" s="14" t="s">
        <v>35</v>
      </c>
      <c r="AX173" s="14" t="s">
        <v>81</v>
      </c>
      <c r="AY173" s="246" t="s">
        <v>118</v>
      </c>
    </row>
    <row r="174" s="2" customFormat="1" ht="16.5" customHeight="1">
      <c r="A174" s="39"/>
      <c r="B174" s="40"/>
      <c r="C174" s="206" t="s">
        <v>285</v>
      </c>
      <c r="D174" s="206" t="s">
        <v>120</v>
      </c>
      <c r="E174" s="207" t="s">
        <v>286</v>
      </c>
      <c r="F174" s="208" t="s">
        <v>287</v>
      </c>
      <c r="G174" s="209" t="s">
        <v>123</v>
      </c>
      <c r="H174" s="210">
        <v>635.10000000000002</v>
      </c>
      <c r="I174" s="211"/>
      <c r="J174" s="212">
        <f>ROUND(I174*H174,2)</f>
        <v>0</v>
      </c>
      <c r="K174" s="213"/>
      <c r="L174" s="45"/>
      <c r="M174" s="214" t="s">
        <v>19</v>
      </c>
      <c r="N174" s="215" t="s">
        <v>44</v>
      </c>
      <c r="O174" s="85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8" t="s">
        <v>124</v>
      </c>
      <c r="AT174" s="218" t="s">
        <v>120</v>
      </c>
      <c r="AU174" s="218" t="s">
        <v>83</v>
      </c>
      <c r="AY174" s="18" t="s">
        <v>118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8" t="s">
        <v>81</v>
      </c>
      <c r="BK174" s="219">
        <f>ROUND(I174*H174,2)</f>
        <v>0</v>
      </c>
      <c r="BL174" s="18" t="s">
        <v>124</v>
      </c>
      <c r="BM174" s="218" t="s">
        <v>288</v>
      </c>
    </row>
    <row r="175" s="2" customFormat="1" ht="21.75" customHeight="1">
      <c r="A175" s="39"/>
      <c r="B175" s="40"/>
      <c r="C175" s="258" t="s">
        <v>289</v>
      </c>
      <c r="D175" s="258" t="s">
        <v>192</v>
      </c>
      <c r="E175" s="259" t="s">
        <v>290</v>
      </c>
      <c r="F175" s="260" t="s">
        <v>291</v>
      </c>
      <c r="G175" s="261" t="s">
        <v>123</v>
      </c>
      <c r="H175" s="262">
        <v>635.10000000000002</v>
      </c>
      <c r="I175" s="263"/>
      <c r="J175" s="264">
        <f>ROUND(I175*H175,2)</f>
        <v>0</v>
      </c>
      <c r="K175" s="265"/>
      <c r="L175" s="266"/>
      <c r="M175" s="267" t="s">
        <v>19</v>
      </c>
      <c r="N175" s="268" t="s">
        <v>44</v>
      </c>
      <c r="O175" s="85"/>
      <c r="P175" s="216">
        <f>O175*H175</f>
        <v>0</v>
      </c>
      <c r="Q175" s="216">
        <v>3.0000000000000001E-05</v>
      </c>
      <c r="R175" s="216">
        <f>Q175*H175</f>
        <v>0.019053</v>
      </c>
      <c r="S175" s="216">
        <v>0</v>
      </c>
      <c r="T175" s="21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8" t="s">
        <v>181</v>
      </c>
      <c r="AT175" s="218" t="s">
        <v>192</v>
      </c>
      <c r="AU175" s="218" t="s">
        <v>83</v>
      </c>
      <c r="AY175" s="18" t="s">
        <v>118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8" t="s">
        <v>81</v>
      </c>
      <c r="BK175" s="219">
        <f>ROUND(I175*H175,2)</f>
        <v>0</v>
      </c>
      <c r="BL175" s="18" t="s">
        <v>124</v>
      </c>
      <c r="BM175" s="218" t="s">
        <v>292</v>
      </c>
    </row>
    <row r="176" s="2" customFormat="1" ht="37.8" customHeight="1">
      <c r="A176" s="39"/>
      <c r="B176" s="40"/>
      <c r="C176" s="206" t="s">
        <v>293</v>
      </c>
      <c r="D176" s="206" t="s">
        <v>120</v>
      </c>
      <c r="E176" s="207" t="s">
        <v>294</v>
      </c>
      <c r="F176" s="208" t="s">
        <v>295</v>
      </c>
      <c r="G176" s="209" t="s">
        <v>123</v>
      </c>
      <c r="H176" s="210">
        <v>66.099999999999994</v>
      </c>
      <c r="I176" s="211"/>
      <c r="J176" s="212">
        <f>ROUND(I176*H176,2)</f>
        <v>0</v>
      </c>
      <c r="K176" s="213"/>
      <c r="L176" s="45"/>
      <c r="M176" s="214" t="s">
        <v>19</v>
      </c>
      <c r="N176" s="215" t="s">
        <v>44</v>
      </c>
      <c r="O176" s="85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8" t="s">
        <v>124</v>
      </c>
      <c r="AT176" s="218" t="s">
        <v>120</v>
      </c>
      <c r="AU176" s="218" t="s">
        <v>83</v>
      </c>
      <c r="AY176" s="18" t="s">
        <v>118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8" t="s">
        <v>81</v>
      </c>
      <c r="BK176" s="219">
        <f>ROUND(I176*H176,2)</f>
        <v>0</v>
      </c>
      <c r="BL176" s="18" t="s">
        <v>124</v>
      </c>
      <c r="BM176" s="218" t="s">
        <v>296</v>
      </c>
    </row>
    <row r="177" s="14" customFormat="1">
      <c r="A177" s="14"/>
      <c r="B177" s="236"/>
      <c r="C177" s="237"/>
      <c r="D177" s="227" t="s">
        <v>132</v>
      </c>
      <c r="E177" s="238" t="s">
        <v>19</v>
      </c>
      <c r="F177" s="239" t="s">
        <v>297</v>
      </c>
      <c r="G177" s="237"/>
      <c r="H177" s="240">
        <v>11.4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132</v>
      </c>
      <c r="AU177" s="246" t="s">
        <v>83</v>
      </c>
      <c r="AV177" s="14" t="s">
        <v>83</v>
      </c>
      <c r="AW177" s="14" t="s">
        <v>35</v>
      </c>
      <c r="AX177" s="14" t="s">
        <v>73</v>
      </c>
      <c r="AY177" s="246" t="s">
        <v>118</v>
      </c>
    </row>
    <row r="178" s="14" customFormat="1">
      <c r="A178" s="14"/>
      <c r="B178" s="236"/>
      <c r="C178" s="237"/>
      <c r="D178" s="227" t="s">
        <v>132</v>
      </c>
      <c r="E178" s="238" t="s">
        <v>19</v>
      </c>
      <c r="F178" s="239" t="s">
        <v>298</v>
      </c>
      <c r="G178" s="237"/>
      <c r="H178" s="240">
        <v>9.5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132</v>
      </c>
      <c r="AU178" s="246" t="s">
        <v>83</v>
      </c>
      <c r="AV178" s="14" t="s">
        <v>83</v>
      </c>
      <c r="AW178" s="14" t="s">
        <v>35</v>
      </c>
      <c r="AX178" s="14" t="s">
        <v>73</v>
      </c>
      <c r="AY178" s="246" t="s">
        <v>118</v>
      </c>
    </row>
    <row r="179" s="14" customFormat="1">
      <c r="A179" s="14"/>
      <c r="B179" s="236"/>
      <c r="C179" s="237"/>
      <c r="D179" s="227" t="s">
        <v>132</v>
      </c>
      <c r="E179" s="238" t="s">
        <v>19</v>
      </c>
      <c r="F179" s="239" t="s">
        <v>299</v>
      </c>
      <c r="G179" s="237"/>
      <c r="H179" s="240">
        <v>17.100000000000001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132</v>
      </c>
      <c r="AU179" s="246" t="s">
        <v>83</v>
      </c>
      <c r="AV179" s="14" t="s">
        <v>83</v>
      </c>
      <c r="AW179" s="14" t="s">
        <v>35</v>
      </c>
      <c r="AX179" s="14" t="s">
        <v>73</v>
      </c>
      <c r="AY179" s="246" t="s">
        <v>118</v>
      </c>
    </row>
    <row r="180" s="14" customFormat="1">
      <c r="A180" s="14"/>
      <c r="B180" s="236"/>
      <c r="C180" s="237"/>
      <c r="D180" s="227" t="s">
        <v>132</v>
      </c>
      <c r="E180" s="238" t="s">
        <v>19</v>
      </c>
      <c r="F180" s="239" t="s">
        <v>297</v>
      </c>
      <c r="G180" s="237"/>
      <c r="H180" s="240">
        <v>11.4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132</v>
      </c>
      <c r="AU180" s="246" t="s">
        <v>83</v>
      </c>
      <c r="AV180" s="14" t="s">
        <v>83</v>
      </c>
      <c r="AW180" s="14" t="s">
        <v>35</v>
      </c>
      <c r="AX180" s="14" t="s">
        <v>73</v>
      </c>
      <c r="AY180" s="246" t="s">
        <v>118</v>
      </c>
    </row>
    <row r="181" s="14" customFormat="1">
      <c r="A181" s="14"/>
      <c r="B181" s="236"/>
      <c r="C181" s="237"/>
      <c r="D181" s="227" t="s">
        <v>132</v>
      </c>
      <c r="E181" s="238" t="s">
        <v>19</v>
      </c>
      <c r="F181" s="239" t="s">
        <v>300</v>
      </c>
      <c r="G181" s="237"/>
      <c r="H181" s="240">
        <v>0.78000000000000003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132</v>
      </c>
      <c r="AU181" s="246" t="s">
        <v>83</v>
      </c>
      <c r="AV181" s="14" t="s">
        <v>83</v>
      </c>
      <c r="AW181" s="14" t="s">
        <v>35</v>
      </c>
      <c r="AX181" s="14" t="s">
        <v>73</v>
      </c>
      <c r="AY181" s="246" t="s">
        <v>118</v>
      </c>
    </row>
    <row r="182" s="14" customFormat="1">
      <c r="A182" s="14"/>
      <c r="B182" s="236"/>
      <c r="C182" s="237"/>
      <c r="D182" s="227" t="s">
        <v>132</v>
      </c>
      <c r="E182" s="238" t="s">
        <v>19</v>
      </c>
      <c r="F182" s="239" t="s">
        <v>301</v>
      </c>
      <c r="G182" s="237"/>
      <c r="H182" s="240">
        <v>8.1999999999999993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132</v>
      </c>
      <c r="AU182" s="246" t="s">
        <v>83</v>
      </c>
      <c r="AV182" s="14" t="s">
        <v>83</v>
      </c>
      <c r="AW182" s="14" t="s">
        <v>35</v>
      </c>
      <c r="AX182" s="14" t="s">
        <v>73</v>
      </c>
      <c r="AY182" s="246" t="s">
        <v>118</v>
      </c>
    </row>
    <row r="183" s="14" customFormat="1">
      <c r="A183" s="14"/>
      <c r="B183" s="236"/>
      <c r="C183" s="237"/>
      <c r="D183" s="227" t="s">
        <v>132</v>
      </c>
      <c r="E183" s="238" t="s">
        <v>19</v>
      </c>
      <c r="F183" s="239" t="s">
        <v>302</v>
      </c>
      <c r="G183" s="237"/>
      <c r="H183" s="240">
        <v>3.7999999999999998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132</v>
      </c>
      <c r="AU183" s="246" t="s">
        <v>83</v>
      </c>
      <c r="AV183" s="14" t="s">
        <v>83</v>
      </c>
      <c r="AW183" s="14" t="s">
        <v>35</v>
      </c>
      <c r="AX183" s="14" t="s">
        <v>73</v>
      </c>
      <c r="AY183" s="246" t="s">
        <v>118</v>
      </c>
    </row>
    <row r="184" s="14" customFormat="1">
      <c r="A184" s="14"/>
      <c r="B184" s="236"/>
      <c r="C184" s="237"/>
      <c r="D184" s="227" t="s">
        <v>132</v>
      </c>
      <c r="E184" s="238" t="s">
        <v>19</v>
      </c>
      <c r="F184" s="239" t="s">
        <v>303</v>
      </c>
      <c r="G184" s="237"/>
      <c r="H184" s="240">
        <v>1.5600000000000001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132</v>
      </c>
      <c r="AU184" s="246" t="s">
        <v>83</v>
      </c>
      <c r="AV184" s="14" t="s">
        <v>83</v>
      </c>
      <c r="AW184" s="14" t="s">
        <v>35</v>
      </c>
      <c r="AX184" s="14" t="s">
        <v>73</v>
      </c>
      <c r="AY184" s="246" t="s">
        <v>118</v>
      </c>
    </row>
    <row r="185" s="14" customFormat="1">
      <c r="A185" s="14"/>
      <c r="B185" s="236"/>
      <c r="C185" s="237"/>
      <c r="D185" s="227" t="s">
        <v>132</v>
      </c>
      <c r="E185" s="238" t="s">
        <v>19</v>
      </c>
      <c r="F185" s="239" t="s">
        <v>304</v>
      </c>
      <c r="G185" s="237"/>
      <c r="H185" s="240">
        <v>2.3399999999999999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132</v>
      </c>
      <c r="AU185" s="246" t="s">
        <v>83</v>
      </c>
      <c r="AV185" s="14" t="s">
        <v>83</v>
      </c>
      <c r="AW185" s="14" t="s">
        <v>35</v>
      </c>
      <c r="AX185" s="14" t="s">
        <v>73</v>
      </c>
      <c r="AY185" s="246" t="s">
        <v>118</v>
      </c>
    </row>
    <row r="186" s="15" customFormat="1">
      <c r="A186" s="15"/>
      <c r="B186" s="247"/>
      <c r="C186" s="248"/>
      <c r="D186" s="227" t="s">
        <v>132</v>
      </c>
      <c r="E186" s="249" t="s">
        <v>19</v>
      </c>
      <c r="F186" s="250" t="s">
        <v>147</v>
      </c>
      <c r="G186" s="248"/>
      <c r="H186" s="251">
        <v>66.079999999999998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7" t="s">
        <v>132</v>
      </c>
      <c r="AU186" s="257" t="s">
        <v>83</v>
      </c>
      <c r="AV186" s="15" t="s">
        <v>124</v>
      </c>
      <c r="AW186" s="15" t="s">
        <v>35</v>
      </c>
      <c r="AX186" s="15" t="s">
        <v>73</v>
      </c>
      <c r="AY186" s="257" t="s">
        <v>118</v>
      </c>
    </row>
    <row r="187" s="14" customFormat="1">
      <c r="A187" s="14"/>
      <c r="B187" s="236"/>
      <c r="C187" s="237"/>
      <c r="D187" s="227" t="s">
        <v>132</v>
      </c>
      <c r="E187" s="238" t="s">
        <v>19</v>
      </c>
      <c r="F187" s="239" t="s">
        <v>305</v>
      </c>
      <c r="G187" s="237"/>
      <c r="H187" s="240">
        <v>66.099999999999994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132</v>
      </c>
      <c r="AU187" s="246" t="s">
        <v>83</v>
      </c>
      <c r="AV187" s="14" t="s">
        <v>83</v>
      </c>
      <c r="AW187" s="14" t="s">
        <v>35</v>
      </c>
      <c r="AX187" s="14" t="s">
        <v>81</v>
      </c>
      <c r="AY187" s="246" t="s">
        <v>118</v>
      </c>
    </row>
    <row r="188" s="2" customFormat="1" ht="37.8" customHeight="1">
      <c r="A188" s="39"/>
      <c r="B188" s="40"/>
      <c r="C188" s="258" t="s">
        <v>306</v>
      </c>
      <c r="D188" s="258" t="s">
        <v>192</v>
      </c>
      <c r="E188" s="259" t="s">
        <v>307</v>
      </c>
      <c r="F188" s="260" t="s">
        <v>308</v>
      </c>
      <c r="G188" s="261" t="s">
        <v>123</v>
      </c>
      <c r="H188" s="262">
        <v>66.099999999999994</v>
      </c>
      <c r="I188" s="263"/>
      <c r="J188" s="264">
        <f>ROUND(I188*H188,2)</f>
        <v>0</v>
      </c>
      <c r="K188" s="265"/>
      <c r="L188" s="266"/>
      <c r="M188" s="267" t="s">
        <v>19</v>
      </c>
      <c r="N188" s="268" t="s">
        <v>44</v>
      </c>
      <c r="O188" s="85"/>
      <c r="P188" s="216">
        <f>O188*H188</f>
        <v>0</v>
      </c>
      <c r="Q188" s="216">
        <v>0.060999999999999999</v>
      </c>
      <c r="R188" s="216">
        <f>Q188*H188</f>
        <v>4.0320999999999998</v>
      </c>
      <c r="S188" s="216">
        <v>0</v>
      </c>
      <c r="T188" s="21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8" t="s">
        <v>181</v>
      </c>
      <c r="AT188" s="218" t="s">
        <v>192</v>
      </c>
      <c r="AU188" s="218" t="s">
        <v>83</v>
      </c>
      <c r="AY188" s="18" t="s">
        <v>118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8" t="s">
        <v>81</v>
      </c>
      <c r="BK188" s="219">
        <f>ROUND(I188*H188,2)</f>
        <v>0</v>
      </c>
      <c r="BL188" s="18" t="s">
        <v>124</v>
      </c>
      <c r="BM188" s="218" t="s">
        <v>309</v>
      </c>
    </row>
    <row r="189" s="12" customFormat="1" ht="22.8" customHeight="1">
      <c r="A189" s="12"/>
      <c r="B189" s="190"/>
      <c r="C189" s="191"/>
      <c r="D189" s="192" t="s">
        <v>72</v>
      </c>
      <c r="E189" s="204" t="s">
        <v>186</v>
      </c>
      <c r="F189" s="204" t="s">
        <v>310</v>
      </c>
      <c r="G189" s="191"/>
      <c r="H189" s="191"/>
      <c r="I189" s="194"/>
      <c r="J189" s="205">
        <f>BK189</f>
        <v>0</v>
      </c>
      <c r="K189" s="191"/>
      <c r="L189" s="196"/>
      <c r="M189" s="197"/>
      <c r="N189" s="198"/>
      <c r="O189" s="198"/>
      <c r="P189" s="199">
        <f>SUM(P190:P226)</f>
        <v>0</v>
      </c>
      <c r="Q189" s="198"/>
      <c r="R189" s="199">
        <f>SUM(R190:R226)</f>
        <v>75.979907040000001</v>
      </c>
      <c r="S189" s="198"/>
      <c r="T189" s="200">
        <f>SUM(T190:T226)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1" t="s">
        <v>81</v>
      </c>
      <c r="AT189" s="202" t="s">
        <v>72</v>
      </c>
      <c r="AU189" s="202" t="s">
        <v>81</v>
      </c>
      <c r="AY189" s="201" t="s">
        <v>118</v>
      </c>
      <c r="BK189" s="203">
        <f>SUM(BK190:BK226)</f>
        <v>0</v>
      </c>
    </row>
    <row r="190" s="2" customFormat="1" ht="24.15" customHeight="1">
      <c r="A190" s="39"/>
      <c r="B190" s="40"/>
      <c r="C190" s="206" t="s">
        <v>311</v>
      </c>
      <c r="D190" s="206" t="s">
        <v>120</v>
      </c>
      <c r="E190" s="207" t="s">
        <v>312</v>
      </c>
      <c r="F190" s="208" t="s">
        <v>313</v>
      </c>
      <c r="G190" s="209" t="s">
        <v>314</v>
      </c>
      <c r="H190" s="210">
        <v>4</v>
      </c>
      <c r="I190" s="211"/>
      <c r="J190" s="212">
        <f>ROUND(I190*H190,2)</f>
        <v>0</v>
      </c>
      <c r="K190" s="213"/>
      <c r="L190" s="45"/>
      <c r="M190" s="214" t="s">
        <v>19</v>
      </c>
      <c r="N190" s="215" t="s">
        <v>44</v>
      </c>
      <c r="O190" s="85"/>
      <c r="P190" s="216">
        <f>O190*H190</f>
        <v>0</v>
      </c>
      <c r="Q190" s="216">
        <v>0.00069999999999999999</v>
      </c>
      <c r="R190" s="216">
        <f>Q190*H190</f>
        <v>0.0028</v>
      </c>
      <c r="S190" s="216">
        <v>0</v>
      </c>
      <c r="T190" s="21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8" t="s">
        <v>124</v>
      </c>
      <c r="AT190" s="218" t="s">
        <v>120</v>
      </c>
      <c r="AU190" s="218" t="s">
        <v>83</v>
      </c>
      <c r="AY190" s="18" t="s">
        <v>118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8" t="s">
        <v>81</v>
      </c>
      <c r="BK190" s="219">
        <f>ROUND(I190*H190,2)</f>
        <v>0</v>
      </c>
      <c r="BL190" s="18" t="s">
        <v>124</v>
      </c>
      <c r="BM190" s="218" t="s">
        <v>315</v>
      </c>
    </row>
    <row r="191" s="2" customFormat="1">
      <c r="A191" s="39"/>
      <c r="B191" s="40"/>
      <c r="C191" s="41"/>
      <c r="D191" s="220" t="s">
        <v>126</v>
      </c>
      <c r="E191" s="41"/>
      <c r="F191" s="221" t="s">
        <v>316</v>
      </c>
      <c r="G191" s="41"/>
      <c r="H191" s="41"/>
      <c r="I191" s="222"/>
      <c r="J191" s="41"/>
      <c r="K191" s="41"/>
      <c r="L191" s="45"/>
      <c r="M191" s="223"/>
      <c r="N191" s="224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126</v>
      </c>
      <c r="AU191" s="18" t="s">
        <v>83</v>
      </c>
    </row>
    <row r="192" s="2" customFormat="1" ht="24.15" customHeight="1">
      <c r="A192" s="39"/>
      <c r="B192" s="40"/>
      <c r="C192" s="258" t="s">
        <v>317</v>
      </c>
      <c r="D192" s="258" t="s">
        <v>192</v>
      </c>
      <c r="E192" s="259" t="s">
        <v>318</v>
      </c>
      <c r="F192" s="260" t="s">
        <v>319</v>
      </c>
      <c r="G192" s="261" t="s">
        <v>314</v>
      </c>
      <c r="H192" s="262">
        <v>2</v>
      </c>
      <c r="I192" s="263"/>
      <c r="J192" s="264">
        <f>ROUND(I192*H192,2)</f>
        <v>0</v>
      </c>
      <c r="K192" s="265"/>
      <c r="L192" s="266"/>
      <c r="M192" s="267" t="s">
        <v>19</v>
      </c>
      <c r="N192" s="268" t="s">
        <v>44</v>
      </c>
      <c r="O192" s="85"/>
      <c r="P192" s="216">
        <f>O192*H192</f>
        <v>0</v>
      </c>
      <c r="Q192" s="216">
        <v>0.0035000000000000001</v>
      </c>
      <c r="R192" s="216">
        <f>Q192*H192</f>
        <v>0.0070000000000000001</v>
      </c>
      <c r="S192" s="216">
        <v>0</v>
      </c>
      <c r="T192" s="21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8" t="s">
        <v>181</v>
      </c>
      <c r="AT192" s="218" t="s">
        <v>192</v>
      </c>
      <c r="AU192" s="218" t="s">
        <v>83</v>
      </c>
      <c r="AY192" s="18" t="s">
        <v>118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8" t="s">
        <v>81</v>
      </c>
      <c r="BK192" s="219">
        <f>ROUND(I192*H192,2)</f>
        <v>0</v>
      </c>
      <c r="BL192" s="18" t="s">
        <v>124</v>
      </c>
      <c r="BM192" s="218" t="s">
        <v>320</v>
      </c>
    </row>
    <row r="193" s="2" customFormat="1" ht="16.5" customHeight="1">
      <c r="A193" s="39"/>
      <c r="B193" s="40"/>
      <c r="C193" s="258" t="s">
        <v>321</v>
      </c>
      <c r="D193" s="258" t="s">
        <v>192</v>
      </c>
      <c r="E193" s="259" t="s">
        <v>322</v>
      </c>
      <c r="F193" s="260" t="s">
        <v>323</v>
      </c>
      <c r="G193" s="261" t="s">
        <v>314</v>
      </c>
      <c r="H193" s="262">
        <v>2</v>
      </c>
      <c r="I193" s="263"/>
      <c r="J193" s="264">
        <f>ROUND(I193*H193,2)</f>
        <v>0</v>
      </c>
      <c r="K193" s="265"/>
      <c r="L193" s="266"/>
      <c r="M193" s="267" t="s">
        <v>19</v>
      </c>
      <c r="N193" s="268" t="s">
        <v>44</v>
      </c>
      <c r="O193" s="85"/>
      <c r="P193" s="216">
        <f>O193*H193</f>
        <v>0</v>
      </c>
      <c r="Q193" s="216">
        <v>0.0016999999999999999</v>
      </c>
      <c r="R193" s="216">
        <f>Q193*H193</f>
        <v>0.0033999999999999998</v>
      </c>
      <c r="S193" s="216">
        <v>0</v>
      </c>
      <c r="T193" s="21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8" t="s">
        <v>181</v>
      </c>
      <c r="AT193" s="218" t="s">
        <v>192</v>
      </c>
      <c r="AU193" s="218" t="s">
        <v>83</v>
      </c>
      <c r="AY193" s="18" t="s">
        <v>118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8" t="s">
        <v>81</v>
      </c>
      <c r="BK193" s="219">
        <f>ROUND(I193*H193,2)</f>
        <v>0</v>
      </c>
      <c r="BL193" s="18" t="s">
        <v>124</v>
      </c>
      <c r="BM193" s="218" t="s">
        <v>324</v>
      </c>
    </row>
    <row r="194" s="2" customFormat="1" ht="24.15" customHeight="1">
      <c r="A194" s="39"/>
      <c r="B194" s="40"/>
      <c r="C194" s="206" t="s">
        <v>325</v>
      </c>
      <c r="D194" s="206" t="s">
        <v>120</v>
      </c>
      <c r="E194" s="207" t="s">
        <v>326</v>
      </c>
      <c r="F194" s="208" t="s">
        <v>327</v>
      </c>
      <c r="G194" s="209" t="s">
        <v>314</v>
      </c>
      <c r="H194" s="210">
        <v>2</v>
      </c>
      <c r="I194" s="211"/>
      <c r="J194" s="212">
        <f>ROUND(I194*H194,2)</f>
        <v>0</v>
      </c>
      <c r="K194" s="213"/>
      <c r="L194" s="45"/>
      <c r="M194" s="214" t="s">
        <v>19</v>
      </c>
      <c r="N194" s="215" t="s">
        <v>44</v>
      </c>
      <c r="O194" s="85"/>
      <c r="P194" s="216">
        <f>O194*H194</f>
        <v>0</v>
      </c>
      <c r="Q194" s="216">
        <v>0.10940999999999999</v>
      </c>
      <c r="R194" s="216">
        <f>Q194*H194</f>
        <v>0.21881999999999999</v>
      </c>
      <c r="S194" s="216">
        <v>0</v>
      </c>
      <c r="T194" s="21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8" t="s">
        <v>124</v>
      </c>
      <c r="AT194" s="218" t="s">
        <v>120</v>
      </c>
      <c r="AU194" s="218" t="s">
        <v>83</v>
      </c>
      <c r="AY194" s="18" t="s">
        <v>118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8" t="s">
        <v>81</v>
      </c>
      <c r="BK194" s="219">
        <f>ROUND(I194*H194,2)</f>
        <v>0</v>
      </c>
      <c r="BL194" s="18" t="s">
        <v>124</v>
      </c>
      <c r="BM194" s="218" t="s">
        <v>328</v>
      </c>
    </row>
    <row r="195" s="2" customFormat="1">
      <c r="A195" s="39"/>
      <c r="B195" s="40"/>
      <c r="C195" s="41"/>
      <c r="D195" s="220" t="s">
        <v>126</v>
      </c>
      <c r="E195" s="41"/>
      <c r="F195" s="221" t="s">
        <v>329</v>
      </c>
      <c r="G195" s="41"/>
      <c r="H195" s="41"/>
      <c r="I195" s="222"/>
      <c r="J195" s="41"/>
      <c r="K195" s="41"/>
      <c r="L195" s="45"/>
      <c r="M195" s="223"/>
      <c r="N195" s="224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126</v>
      </c>
      <c r="AU195" s="18" t="s">
        <v>83</v>
      </c>
    </row>
    <row r="196" s="2" customFormat="1" ht="21.75" customHeight="1">
      <c r="A196" s="39"/>
      <c r="B196" s="40"/>
      <c r="C196" s="258" t="s">
        <v>330</v>
      </c>
      <c r="D196" s="258" t="s">
        <v>192</v>
      </c>
      <c r="E196" s="259" t="s">
        <v>331</v>
      </c>
      <c r="F196" s="260" t="s">
        <v>332</v>
      </c>
      <c r="G196" s="261" t="s">
        <v>314</v>
      </c>
      <c r="H196" s="262">
        <v>2</v>
      </c>
      <c r="I196" s="263"/>
      <c r="J196" s="264">
        <f>ROUND(I196*H196,2)</f>
        <v>0</v>
      </c>
      <c r="K196" s="265"/>
      <c r="L196" s="266"/>
      <c r="M196" s="267" t="s">
        <v>19</v>
      </c>
      <c r="N196" s="268" t="s">
        <v>44</v>
      </c>
      <c r="O196" s="85"/>
      <c r="P196" s="216">
        <f>O196*H196</f>
        <v>0</v>
      </c>
      <c r="Q196" s="216">
        <v>0.0061000000000000004</v>
      </c>
      <c r="R196" s="216">
        <f>Q196*H196</f>
        <v>0.012200000000000001</v>
      </c>
      <c r="S196" s="216">
        <v>0</v>
      </c>
      <c r="T196" s="21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8" t="s">
        <v>181</v>
      </c>
      <c r="AT196" s="218" t="s">
        <v>192</v>
      </c>
      <c r="AU196" s="218" t="s">
        <v>83</v>
      </c>
      <c r="AY196" s="18" t="s">
        <v>118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8" t="s">
        <v>81</v>
      </c>
      <c r="BK196" s="219">
        <f>ROUND(I196*H196,2)</f>
        <v>0</v>
      </c>
      <c r="BL196" s="18" t="s">
        <v>124</v>
      </c>
      <c r="BM196" s="218" t="s">
        <v>333</v>
      </c>
    </row>
    <row r="197" s="2" customFormat="1" ht="49.05" customHeight="1">
      <c r="A197" s="39"/>
      <c r="B197" s="40"/>
      <c r="C197" s="206" t="s">
        <v>334</v>
      </c>
      <c r="D197" s="206" t="s">
        <v>120</v>
      </c>
      <c r="E197" s="207" t="s">
        <v>335</v>
      </c>
      <c r="F197" s="208" t="s">
        <v>336</v>
      </c>
      <c r="G197" s="209" t="s">
        <v>138</v>
      </c>
      <c r="H197" s="210">
        <v>4</v>
      </c>
      <c r="I197" s="211"/>
      <c r="J197" s="212">
        <f>ROUND(I197*H197,2)</f>
        <v>0</v>
      </c>
      <c r="K197" s="213"/>
      <c r="L197" s="45"/>
      <c r="M197" s="214" t="s">
        <v>19</v>
      </c>
      <c r="N197" s="215" t="s">
        <v>44</v>
      </c>
      <c r="O197" s="85"/>
      <c r="P197" s="216">
        <f>O197*H197</f>
        <v>0</v>
      </c>
      <c r="Q197" s="216">
        <v>0.15540000000000001</v>
      </c>
      <c r="R197" s="216">
        <f>Q197*H197</f>
        <v>0.62160000000000004</v>
      </c>
      <c r="S197" s="216">
        <v>0</v>
      </c>
      <c r="T197" s="21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8" t="s">
        <v>124</v>
      </c>
      <c r="AT197" s="218" t="s">
        <v>120</v>
      </c>
      <c r="AU197" s="218" t="s">
        <v>83</v>
      </c>
      <c r="AY197" s="18" t="s">
        <v>118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8" t="s">
        <v>81</v>
      </c>
      <c r="BK197" s="219">
        <f>ROUND(I197*H197,2)</f>
        <v>0</v>
      </c>
      <c r="BL197" s="18" t="s">
        <v>124</v>
      </c>
      <c r="BM197" s="218" t="s">
        <v>337</v>
      </c>
    </row>
    <row r="198" s="2" customFormat="1">
      <c r="A198" s="39"/>
      <c r="B198" s="40"/>
      <c r="C198" s="41"/>
      <c r="D198" s="220" t="s">
        <v>126</v>
      </c>
      <c r="E198" s="41"/>
      <c r="F198" s="221" t="s">
        <v>338</v>
      </c>
      <c r="G198" s="41"/>
      <c r="H198" s="41"/>
      <c r="I198" s="222"/>
      <c r="J198" s="41"/>
      <c r="K198" s="41"/>
      <c r="L198" s="45"/>
      <c r="M198" s="223"/>
      <c r="N198" s="224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126</v>
      </c>
      <c r="AU198" s="18" t="s">
        <v>83</v>
      </c>
    </row>
    <row r="199" s="2" customFormat="1" ht="24.15" customHeight="1">
      <c r="A199" s="39"/>
      <c r="B199" s="40"/>
      <c r="C199" s="258" t="s">
        <v>339</v>
      </c>
      <c r="D199" s="258" t="s">
        <v>192</v>
      </c>
      <c r="E199" s="259" t="s">
        <v>340</v>
      </c>
      <c r="F199" s="260" t="s">
        <v>341</v>
      </c>
      <c r="G199" s="261" t="s">
        <v>138</v>
      </c>
      <c r="H199" s="262">
        <v>4.0800000000000001</v>
      </c>
      <c r="I199" s="263"/>
      <c r="J199" s="264">
        <f>ROUND(I199*H199,2)</f>
        <v>0</v>
      </c>
      <c r="K199" s="265"/>
      <c r="L199" s="266"/>
      <c r="M199" s="267" t="s">
        <v>19</v>
      </c>
      <c r="N199" s="268" t="s">
        <v>44</v>
      </c>
      <c r="O199" s="85"/>
      <c r="P199" s="216">
        <f>O199*H199</f>
        <v>0</v>
      </c>
      <c r="Q199" s="216">
        <v>0.065670000000000006</v>
      </c>
      <c r="R199" s="216">
        <f>Q199*H199</f>
        <v>0.26793360000000005</v>
      </c>
      <c r="S199" s="216">
        <v>0</v>
      </c>
      <c r="T199" s="21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8" t="s">
        <v>181</v>
      </c>
      <c r="AT199" s="218" t="s">
        <v>192</v>
      </c>
      <c r="AU199" s="218" t="s">
        <v>83</v>
      </c>
      <c r="AY199" s="18" t="s">
        <v>118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8" t="s">
        <v>81</v>
      </c>
      <c r="BK199" s="219">
        <f>ROUND(I199*H199,2)</f>
        <v>0</v>
      </c>
      <c r="BL199" s="18" t="s">
        <v>124</v>
      </c>
      <c r="BM199" s="218" t="s">
        <v>342</v>
      </c>
    </row>
    <row r="200" s="14" customFormat="1">
      <c r="A200" s="14"/>
      <c r="B200" s="236"/>
      <c r="C200" s="237"/>
      <c r="D200" s="227" t="s">
        <v>132</v>
      </c>
      <c r="E200" s="237"/>
      <c r="F200" s="239" t="s">
        <v>343</v>
      </c>
      <c r="G200" s="237"/>
      <c r="H200" s="240">
        <v>4.0800000000000001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132</v>
      </c>
      <c r="AU200" s="246" t="s">
        <v>83</v>
      </c>
      <c r="AV200" s="14" t="s">
        <v>83</v>
      </c>
      <c r="AW200" s="14" t="s">
        <v>4</v>
      </c>
      <c r="AX200" s="14" t="s">
        <v>81</v>
      </c>
      <c r="AY200" s="246" t="s">
        <v>118</v>
      </c>
    </row>
    <row r="201" s="2" customFormat="1" ht="55.5" customHeight="1">
      <c r="A201" s="39"/>
      <c r="B201" s="40"/>
      <c r="C201" s="206" t="s">
        <v>344</v>
      </c>
      <c r="D201" s="206" t="s">
        <v>120</v>
      </c>
      <c r="E201" s="207" t="s">
        <v>345</v>
      </c>
      <c r="F201" s="208" t="s">
        <v>346</v>
      </c>
      <c r="G201" s="209" t="s">
        <v>138</v>
      </c>
      <c r="H201" s="210">
        <v>172</v>
      </c>
      <c r="I201" s="211"/>
      <c r="J201" s="212">
        <f>ROUND(I201*H201,2)</f>
        <v>0</v>
      </c>
      <c r="K201" s="213"/>
      <c r="L201" s="45"/>
      <c r="M201" s="214" t="s">
        <v>19</v>
      </c>
      <c r="N201" s="215" t="s">
        <v>44</v>
      </c>
      <c r="O201" s="85"/>
      <c r="P201" s="216">
        <f>O201*H201</f>
        <v>0</v>
      </c>
      <c r="Q201" s="216">
        <v>0.12095</v>
      </c>
      <c r="R201" s="216">
        <f>Q201*H201</f>
        <v>20.8034</v>
      </c>
      <c r="S201" s="216">
        <v>0</v>
      </c>
      <c r="T201" s="21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8" t="s">
        <v>124</v>
      </c>
      <c r="AT201" s="218" t="s">
        <v>120</v>
      </c>
      <c r="AU201" s="218" t="s">
        <v>83</v>
      </c>
      <c r="AY201" s="18" t="s">
        <v>118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8" t="s">
        <v>81</v>
      </c>
      <c r="BK201" s="219">
        <f>ROUND(I201*H201,2)</f>
        <v>0</v>
      </c>
      <c r="BL201" s="18" t="s">
        <v>124</v>
      </c>
      <c r="BM201" s="218" t="s">
        <v>347</v>
      </c>
    </row>
    <row r="202" s="2" customFormat="1">
      <c r="A202" s="39"/>
      <c r="B202" s="40"/>
      <c r="C202" s="41"/>
      <c r="D202" s="220" t="s">
        <v>126</v>
      </c>
      <c r="E202" s="41"/>
      <c r="F202" s="221" t="s">
        <v>348</v>
      </c>
      <c r="G202" s="41"/>
      <c r="H202" s="41"/>
      <c r="I202" s="222"/>
      <c r="J202" s="41"/>
      <c r="K202" s="41"/>
      <c r="L202" s="45"/>
      <c r="M202" s="223"/>
      <c r="N202" s="224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126</v>
      </c>
      <c r="AU202" s="18" t="s">
        <v>83</v>
      </c>
    </row>
    <row r="203" s="14" customFormat="1">
      <c r="A203" s="14"/>
      <c r="B203" s="236"/>
      <c r="C203" s="237"/>
      <c r="D203" s="227" t="s">
        <v>132</v>
      </c>
      <c r="E203" s="238" t="s">
        <v>19</v>
      </c>
      <c r="F203" s="239" t="s">
        <v>349</v>
      </c>
      <c r="G203" s="237"/>
      <c r="H203" s="240">
        <v>172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132</v>
      </c>
      <c r="AU203" s="246" t="s">
        <v>83</v>
      </c>
      <c r="AV203" s="14" t="s">
        <v>83</v>
      </c>
      <c r="AW203" s="14" t="s">
        <v>35</v>
      </c>
      <c r="AX203" s="14" t="s">
        <v>81</v>
      </c>
      <c r="AY203" s="246" t="s">
        <v>118</v>
      </c>
    </row>
    <row r="204" s="2" customFormat="1" ht="16.5" customHeight="1">
      <c r="A204" s="39"/>
      <c r="B204" s="40"/>
      <c r="C204" s="258" t="s">
        <v>350</v>
      </c>
      <c r="D204" s="258" t="s">
        <v>192</v>
      </c>
      <c r="E204" s="259" t="s">
        <v>351</v>
      </c>
      <c r="F204" s="260" t="s">
        <v>352</v>
      </c>
      <c r="G204" s="261" t="s">
        <v>138</v>
      </c>
      <c r="H204" s="262">
        <v>175.44</v>
      </c>
      <c r="I204" s="263"/>
      <c r="J204" s="264">
        <f>ROUND(I204*H204,2)</f>
        <v>0</v>
      </c>
      <c r="K204" s="265"/>
      <c r="L204" s="266"/>
      <c r="M204" s="267" t="s">
        <v>19</v>
      </c>
      <c r="N204" s="268" t="s">
        <v>44</v>
      </c>
      <c r="O204" s="85"/>
      <c r="P204" s="216">
        <f>O204*H204</f>
        <v>0</v>
      </c>
      <c r="Q204" s="216">
        <v>0.045999999999999999</v>
      </c>
      <c r="R204" s="216">
        <f>Q204*H204</f>
        <v>8.0702400000000001</v>
      </c>
      <c r="S204" s="216">
        <v>0</v>
      </c>
      <c r="T204" s="21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8" t="s">
        <v>181</v>
      </c>
      <c r="AT204" s="218" t="s">
        <v>192</v>
      </c>
      <c r="AU204" s="218" t="s">
        <v>83</v>
      </c>
      <c r="AY204" s="18" t="s">
        <v>118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8" t="s">
        <v>81</v>
      </c>
      <c r="BK204" s="219">
        <f>ROUND(I204*H204,2)</f>
        <v>0</v>
      </c>
      <c r="BL204" s="18" t="s">
        <v>124</v>
      </c>
      <c r="BM204" s="218" t="s">
        <v>353</v>
      </c>
    </row>
    <row r="205" s="14" customFormat="1">
      <c r="A205" s="14"/>
      <c r="B205" s="236"/>
      <c r="C205" s="237"/>
      <c r="D205" s="227" t="s">
        <v>132</v>
      </c>
      <c r="E205" s="237"/>
      <c r="F205" s="239" t="s">
        <v>354</v>
      </c>
      <c r="G205" s="237"/>
      <c r="H205" s="240">
        <v>175.44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132</v>
      </c>
      <c r="AU205" s="246" t="s">
        <v>83</v>
      </c>
      <c r="AV205" s="14" t="s">
        <v>83</v>
      </c>
      <c r="AW205" s="14" t="s">
        <v>4</v>
      </c>
      <c r="AX205" s="14" t="s">
        <v>81</v>
      </c>
      <c r="AY205" s="246" t="s">
        <v>118</v>
      </c>
    </row>
    <row r="206" s="2" customFormat="1" ht="49.05" customHeight="1">
      <c r="A206" s="39"/>
      <c r="B206" s="40"/>
      <c r="C206" s="206" t="s">
        <v>355</v>
      </c>
      <c r="D206" s="206" t="s">
        <v>120</v>
      </c>
      <c r="E206" s="207" t="s">
        <v>356</v>
      </c>
      <c r="F206" s="208" t="s">
        <v>357</v>
      </c>
      <c r="G206" s="209" t="s">
        <v>138</v>
      </c>
      <c r="H206" s="210">
        <v>245.59999999999999</v>
      </c>
      <c r="I206" s="211"/>
      <c r="J206" s="212">
        <f>ROUND(I206*H206,2)</f>
        <v>0</v>
      </c>
      <c r="K206" s="213"/>
      <c r="L206" s="45"/>
      <c r="M206" s="214" t="s">
        <v>19</v>
      </c>
      <c r="N206" s="215" t="s">
        <v>44</v>
      </c>
      <c r="O206" s="85"/>
      <c r="P206" s="216">
        <f>O206*H206</f>
        <v>0</v>
      </c>
      <c r="Q206" s="216">
        <v>0.1295</v>
      </c>
      <c r="R206" s="216">
        <f>Q206*H206</f>
        <v>31.805199999999999</v>
      </c>
      <c r="S206" s="216">
        <v>0</v>
      </c>
      <c r="T206" s="21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8" t="s">
        <v>124</v>
      </c>
      <c r="AT206" s="218" t="s">
        <v>120</v>
      </c>
      <c r="AU206" s="218" t="s">
        <v>83</v>
      </c>
      <c r="AY206" s="18" t="s">
        <v>118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8" t="s">
        <v>81</v>
      </c>
      <c r="BK206" s="219">
        <f>ROUND(I206*H206,2)</f>
        <v>0</v>
      </c>
      <c r="BL206" s="18" t="s">
        <v>124</v>
      </c>
      <c r="BM206" s="218" t="s">
        <v>358</v>
      </c>
    </row>
    <row r="207" s="2" customFormat="1">
      <c r="A207" s="39"/>
      <c r="B207" s="40"/>
      <c r="C207" s="41"/>
      <c r="D207" s="220" t="s">
        <v>126</v>
      </c>
      <c r="E207" s="41"/>
      <c r="F207" s="221" t="s">
        <v>359</v>
      </c>
      <c r="G207" s="41"/>
      <c r="H207" s="41"/>
      <c r="I207" s="222"/>
      <c r="J207" s="41"/>
      <c r="K207" s="41"/>
      <c r="L207" s="45"/>
      <c r="M207" s="223"/>
      <c r="N207" s="224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126</v>
      </c>
      <c r="AU207" s="18" t="s">
        <v>83</v>
      </c>
    </row>
    <row r="208" s="14" customFormat="1">
      <c r="A208" s="14"/>
      <c r="B208" s="236"/>
      <c r="C208" s="237"/>
      <c r="D208" s="227" t="s">
        <v>132</v>
      </c>
      <c r="E208" s="238" t="s">
        <v>19</v>
      </c>
      <c r="F208" s="239" t="s">
        <v>360</v>
      </c>
      <c r="G208" s="237"/>
      <c r="H208" s="240">
        <v>27.100000000000001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132</v>
      </c>
      <c r="AU208" s="246" t="s">
        <v>83</v>
      </c>
      <c r="AV208" s="14" t="s">
        <v>83</v>
      </c>
      <c r="AW208" s="14" t="s">
        <v>35</v>
      </c>
      <c r="AX208" s="14" t="s">
        <v>73</v>
      </c>
      <c r="AY208" s="246" t="s">
        <v>118</v>
      </c>
    </row>
    <row r="209" s="14" customFormat="1">
      <c r="A209" s="14"/>
      <c r="B209" s="236"/>
      <c r="C209" s="237"/>
      <c r="D209" s="227" t="s">
        <v>132</v>
      </c>
      <c r="E209" s="238" t="s">
        <v>19</v>
      </c>
      <c r="F209" s="239" t="s">
        <v>361</v>
      </c>
      <c r="G209" s="237"/>
      <c r="H209" s="240">
        <v>36.700000000000003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132</v>
      </c>
      <c r="AU209" s="246" t="s">
        <v>83</v>
      </c>
      <c r="AV209" s="14" t="s">
        <v>83</v>
      </c>
      <c r="AW209" s="14" t="s">
        <v>35</v>
      </c>
      <c r="AX209" s="14" t="s">
        <v>73</v>
      </c>
      <c r="AY209" s="246" t="s">
        <v>118</v>
      </c>
    </row>
    <row r="210" s="14" customFormat="1">
      <c r="A210" s="14"/>
      <c r="B210" s="236"/>
      <c r="C210" s="237"/>
      <c r="D210" s="227" t="s">
        <v>132</v>
      </c>
      <c r="E210" s="238" t="s">
        <v>19</v>
      </c>
      <c r="F210" s="239" t="s">
        <v>362</v>
      </c>
      <c r="G210" s="237"/>
      <c r="H210" s="240">
        <v>30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132</v>
      </c>
      <c r="AU210" s="246" t="s">
        <v>83</v>
      </c>
      <c r="AV210" s="14" t="s">
        <v>83</v>
      </c>
      <c r="AW210" s="14" t="s">
        <v>35</v>
      </c>
      <c r="AX210" s="14" t="s">
        <v>73</v>
      </c>
      <c r="AY210" s="246" t="s">
        <v>118</v>
      </c>
    </row>
    <row r="211" s="14" customFormat="1">
      <c r="A211" s="14"/>
      <c r="B211" s="236"/>
      <c r="C211" s="237"/>
      <c r="D211" s="227" t="s">
        <v>132</v>
      </c>
      <c r="E211" s="238" t="s">
        <v>19</v>
      </c>
      <c r="F211" s="239" t="s">
        <v>363</v>
      </c>
      <c r="G211" s="237"/>
      <c r="H211" s="240">
        <v>16.5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132</v>
      </c>
      <c r="AU211" s="246" t="s">
        <v>83</v>
      </c>
      <c r="AV211" s="14" t="s">
        <v>83</v>
      </c>
      <c r="AW211" s="14" t="s">
        <v>35</v>
      </c>
      <c r="AX211" s="14" t="s">
        <v>73</v>
      </c>
      <c r="AY211" s="246" t="s">
        <v>118</v>
      </c>
    </row>
    <row r="212" s="14" customFormat="1">
      <c r="A212" s="14"/>
      <c r="B212" s="236"/>
      <c r="C212" s="237"/>
      <c r="D212" s="227" t="s">
        <v>132</v>
      </c>
      <c r="E212" s="238" t="s">
        <v>19</v>
      </c>
      <c r="F212" s="239" t="s">
        <v>364</v>
      </c>
      <c r="G212" s="237"/>
      <c r="H212" s="240">
        <v>36.399999999999999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132</v>
      </c>
      <c r="AU212" s="246" t="s">
        <v>83</v>
      </c>
      <c r="AV212" s="14" t="s">
        <v>83</v>
      </c>
      <c r="AW212" s="14" t="s">
        <v>35</v>
      </c>
      <c r="AX212" s="14" t="s">
        <v>73</v>
      </c>
      <c r="AY212" s="246" t="s">
        <v>118</v>
      </c>
    </row>
    <row r="213" s="14" customFormat="1">
      <c r="A213" s="14"/>
      <c r="B213" s="236"/>
      <c r="C213" s="237"/>
      <c r="D213" s="227" t="s">
        <v>132</v>
      </c>
      <c r="E213" s="238" t="s">
        <v>19</v>
      </c>
      <c r="F213" s="239" t="s">
        <v>365</v>
      </c>
      <c r="G213" s="237"/>
      <c r="H213" s="240">
        <v>28.300000000000001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132</v>
      </c>
      <c r="AU213" s="246" t="s">
        <v>83</v>
      </c>
      <c r="AV213" s="14" t="s">
        <v>83</v>
      </c>
      <c r="AW213" s="14" t="s">
        <v>35</v>
      </c>
      <c r="AX213" s="14" t="s">
        <v>73</v>
      </c>
      <c r="AY213" s="246" t="s">
        <v>118</v>
      </c>
    </row>
    <row r="214" s="14" customFormat="1">
      <c r="A214" s="14"/>
      <c r="B214" s="236"/>
      <c r="C214" s="237"/>
      <c r="D214" s="227" t="s">
        <v>132</v>
      </c>
      <c r="E214" s="238" t="s">
        <v>19</v>
      </c>
      <c r="F214" s="239" t="s">
        <v>366</v>
      </c>
      <c r="G214" s="237"/>
      <c r="H214" s="240">
        <v>30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132</v>
      </c>
      <c r="AU214" s="246" t="s">
        <v>83</v>
      </c>
      <c r="AV214" s="14" t="s">
        <v>83</v>
      </c>
      <c r="AW214" s="14" t="s">
        <v>35</v>
      </c>
      <c r="AX214" s="14" t="s">
        <v>73</v>
      </c>
      <c r="AY214" s="246" t="s">
        <v>118</v>
      </c>
    </row>
    <row r="215" s="14" customFormat="1">
      <c r="A215" s="14"/>
      <c r="B215" s="236"/>
      <c r="C215" s="237"/>
      <c r="D215" s="227" t="s">
        <v>132</v>
      </c>
      <c r="E215" s="238" t="s">
        <v>19</v>
      </c>
      <c r="F215" s="239" t="s">
        <v>367</v>
      </c>
      <c r="G215" s="237"/>
      <c r="H215" s="240">
        <v>19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132</v>
      </c>
      <c r="AU215" s="246" t="s">
        <v>83</v>
      </c>
      <c r="AV215" s="14" t="s">
        <v>83</v>
      </c>
      <c r="AW215" s="14" t="s">
        <v>35</v>
      </c>
      <c r="AX215" s="14" t="s">
        <v>73</v>
      </c>
      <c r="AY215" s="246" t="s">
        <v>118</v>
      </c>
    </row>
    <row r="216" s="14" customFormat="1">
      <c r="A216" s="14"/>
      <c r="B216" s="236"/>
      <c r="C216" s="237"/>
      <c r="D216" s="227" t="s">
        <v>132</v>
      </c>
      <c r="E216" s="238" t="s">
        <v>19</v>
      </c>
      <c r="F216" s="239" t="s">
        <v>368</v>
      </c>
      <c r="G216" s="237"/>
      <c r="H216" s="240">
        <v>21.600000000000001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132</v>
      </c>
      <c r="AU216" s="246" t="s">
        <v>83</v>
      </c>
      <c r="AV216" s="14" t="s">
        <v>83</v>
      </c>
      <c r="AW216" s="14" t="s">
        <v>35</v>
      </c>
      <c r="AX216" s="14" t="s">
        <v>73</v>
      </c>
      <c r="AY216" s="246" t="s">
        <v>118</v>
      </c>
    </row>
    <row r="217" s="15" customFormat="1">
      <c r="A217" s="15"/>
      <c r="B217" s="247"/>
      <c r="C217" s="248"/>
      <c r="D217" s="227" t="s">
        <v>132</v>
      </c>
      <c r="E217" s="249" t="s">
        <v>19</v>
      </c>
      <c r="F217" s="250" t="s">
        <v>147</v>
      </c>
      <c r="G217" s="248"/>
      <c r="H217" s="251">
        <v>245.60000000000002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7" t="s">
        <v>132</v>
      </c>
      <c r="AU217" s="257" t="s">
        <v>83</v>
      </c>
      <c r="AV217" s="15" t="s">
        <v>124</v>
      </c>
      <c r="AW217" s="15" t="s">
        <v>35</v>
      </c>
      <c r="AX217" s="15" t="s">
        <v>81</v>
      </c>
      <c r="AY217" s="257" t="s">
        <v>118</v>
      </c>
    </row>
    <row r="218" s="2" customFormat="1" ht="16.5" customHeight="1">
      <c r="A218" s="39"/>
      <c r="B218" s="40"/>
      <c r="C218" s="258" t="s">
        <v>369</v>
      </c>
      <c r="D218" s="258" t="s">
        <v>192</v>
      </c>
      <c r="E218" s="259" t="s">
        <v>370</v>
      </c>
      <c r="F218" s="260" t="s">
        <v>371</v>
      </c>
      <c r="G218" s="261" t="s">
        <v>138</v>
      </c>
      <c r="H218" s="262">
        <v>250.512</v>
      </c>
      <c r="I218" s="263"/>
      <c r="J218" s="264">
        <f>ROUND(I218*H218,2)</f>
        <v>0</v>
      </c>
      <c r="K218" s="265"/>
      <c r="L218" s="266"/>
      <c r="M218" s="267" t="s">
        <v>19</v>
      </c>
      <c r="N218" s="268" t="s">
        <v>44</v>
      </c>
      <c r="O218" s="85"/>
      <c r="P218" s="216">
        <f>O218*H218</f>
        <v>0</v>
      </c>
      <c r="Q218" s="216">
        <v>0.056120000000000003</v>
      </c>
      <c r="R218" s="216">
        <f>Q218*H218</f>
        <v>14.058733440000001</v>
      </c>
      <c r="S218" s="216">
        <v>0</v>
      </c>
      <c r="T218" s="21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8" t="s">
        <v>181</v>
      </c>
      <c r="AT218" s="218" t="s">
        <v>192</v>
      </c>
      <c r="AU218" s="218" t="s">
        <v>83</v>
      </c>
      <c r="AY218" s="18" t="s">
        <v>118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8" t="s">
        <v>81</v>
      </c>
      <c r="BK218" s="219">
        <f>ROUND(I218*H218,2)</f>
        <v>0</v>
      </c>
      <c r="BL218" s="18" t="s">
        <v>124</v>
      </c>
      <c r="BM218" s="218" t="s">
        <v>372</v>
      </c>
    </row>
    <row r="219" s="14" customFormat="1">
      <c r="A219" s="14"/>
      <c r="B219" s="236"/>
      <c r="C219" s="237"/>
      <c r="D219" s="227" t="s">
        <v>132</v>
      </c>
      <c r="E219" s="237"/>
      <c r="F219" s="239" t="s">
        <v>373</v>
      </c>
      <c r="G219" s="237"/>
      <c r="H219" s="240">
        <v>250.512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132</v>
      </c>
      <c r="AU219" s="246" t="s">
        <v>83</v>
      </c>
      <c r="AV219" s="14" t="s">
        <v>83</v>
      </c>
      <c r="AW219" s="14" t="s">
        <v>4</v>
      </c>
      <c r="AX219" s="14" t="s">
        <v>81</v>
      </c>
      <c r="AY219" s="246" t="s">
        <v>118</v>
      </c>
    </row>
    <row r="220" s="2" customFormat="1" ht="62.7" customHeight="1">
      <c r="A220" s="39"/>
      <c r="B220" s="40"/>
      <c r="C220" s="206" t="s">
        <v>374</v>
      </c>
      <c r="D220" s="206" t="s">
        <v>120</v>
      </c>
      <c r="E220" s="207" t="s">
        <v>375</v>
      </c>
      <c r="F220" s="208" t="s">
        <v>376</v>
      </c>
      <c r="G220" s="209" t="s">
        <v>138</v>
      </c>
      <c r="H220" s="210">
        <v>178</v>
      </c>
      <c r="I220" s="211"/>
      <c r="J220" s="212">
        <f>ROUND(I220*H220,2)</f>
        <v>0</v>
      </c>
      <c r="K220" s="213"/>
      <c r="L220" s="45"/>
      <c r="M220" s="214" t="s">
        <v>19</v>
      </c>
      <c r="N220" s="215" t="s">
        <v>44</v>
      </c>
      <c r="O220" s="85"/>
      <c r="P220" s="216">
        <f>O220*H220</f>
        <v>0</v>
      </c>
      <c r="Q220" s="216">
        <v>0.00060999999999999997</v>
      </c>
      <c r="R220" s="216">
        <f>Q220*H220</f>
        <v>0.10858</v>
      </c>
      <c r="S220" s="216">
        <v>0</v>
      </c>
      <c r="T220" s="21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8" t="s">
        <v>124</v>
      </c>
      <c r="AT220" s="218" t="s">
        <v>120</v>
      </c>
      <c r="AU220" s="218" t="s">
        <v>83</v>
      </c>
      <c r="AY220" s="18" t="s">
        <v>118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8" t="s">
        <v>81</v>
      </c>
      <c r="BK220" s="219">
        <f>ROUND(I220*H220,2)</f>
        <v>0</v>
      </c>
      <c r="BL220" s="18" t="s">
        <v>124</v>
      </c>
      <c r="BM220" s="218" t="s">
        <v>377</v>
      </c>
    </row>
    <row r="221" s="2" customFormat="1">
      <c r="A221" s="39"/>
      <c r="B221" s="40"/>
      <c r="C221" s="41"/>
      <c r="D221" s="220" t="s">
        <v>126</v>
      </c>
      <c r="E221" s="41"/>
      <c r="F221" s="221" t="s">
        <v>378</v>
      </c>
      <c r="G221" s="41"/>
      <c r="H221" s="41"/>
      <c r="I221" s="222"/>
      <c r="J221" s="41"/>
      <c r="K221" s="41"/>
      <c r="L221" s="45"/>
      <c r="M221" s="223"/>
      <c r="N221" s="224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126</v>
      </c>
      <c r="AU221" s="18" t="s">
        <v>83</v>
      </c>
    </row>
    <row r="222" s="2" customFormat="1">
      <c r="A222" s="39"/>
      <c r="B222" s="40"/>
      <c r="C222" s="41"/>
      <c r="D222" s="227" t="s">
        <v>209</v>
      </c>
      <c r="E222" s="41"/>
      <c r="F222" s="269" t="s">
        <v>379</v>
      </c>
      <c r="G222" s="41"/>
      <c r="H222" s="41"/>
      <c r="I222" s="222"/>
      <c r="J222" s="41"/>
      <c r="K222" s="41"/>
      <c r="L222" s="45"/>
      <c r="M222" s="223"/>
      <c r="N222" s="22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209</v>
      </c>
      <c r="AU222" s="18" t="s">
        <v>83</v>
      </c>
    </row>
    <row r="223" s="14" customFormat="1">
      <c r="A223" s="14"/>
      <c r="B223" s="236"/>
      <c r="C223" s="237"/>
      <c r="D223" s="227" t="s">
        <v>132</v>
      </c>
      <c r="E223" s="238" t="s">
        <v>19</v>
      </c>
      <c r="F223" s="239" t="s">
        <v>380</v>
      </c>
      <c r="G223" s="237"/>
      <c r="H223" s="240">
        <v>177.80000000000001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132</v>
      </c>
      <c r="AU223" s="246" t="s">
        <v>83</v>
      </c>
      <c r="AV223" s="14" t="s">
        <v>83</v>
      </c>
      <c r="AW223" s="14" t="s">
        <v>35</v>
      </c>
      <c r="AX223" s="14" t="s">
        <v>73</v>
      </c>
      <c r="AY223" s="246" t="s">
        <v>118</v>
      </c>
    </row>
    <row r="224" s="14" customFormat="1">
      <c r="A224" s="14"/>
      <c r="B224" s="236"/>
      <c r="C224" s="237"/>
      <c r="D224" s="227" t="s">
        <v>132</v>
      </c>
      <c r="E224" s="238" t="s">
        <v>19</v>
      </c>
      <c r="F224" s="239" t="s">
        <v>381</v>
      </c>
      <c r="G224" s="237"/>
      <c r="H224" s="240">
        <v>178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132</v>
      </c>
      <c r="AU224" s="246" t="s">
        <v>83</v>
      </c>
      <c r="AV224" s="14" t="s">
        <v>83</v>
      </c>
      <c r="AW224" s="14" t="s">
        <v>35</v>
      </c>
      <c r="AX224" s="14" t="s">
        <v>81</v>
      </c>
      <c r="AY224" s="246" t="s">
        <v>118</v>
      </c>
    </row>
    <row r="225" s="2" customFormat="1" ht="24.15" customHeight="1">
      <c r="A225" s="39"/>
      <c r="B225" s="40"/>
      <c r="C225" s="206" t="s">
        <v>382</v>
      </c>
      <c r="D225" s="206" t="s">
        <v>120</v>
      </c>
      <c r="E225" s="207" t="s">
        <v>383</v>
      </c>
      <c r="F225" s="208" t="s">
        <v>384</v>
      </c>
      <c r="G225" s="209" t="s">
        <v>138</v>
      </c>
      <c r="H225" s="210">
        <v>178</v>
      </c>
      <c r="I225" s="211"/>
      <c r="J225" s="212">
        <f>ROUND(I225*H225,2)</f>
        <v>0</v>
      </c>
      <c r="K225" s="213"/>
      <c r="L225" s="45"/>
      <c r="M225" s="214" t="s">
        <v>19</v>
      </c>
      <c r="N225" s="215" t="s">
        <v>44</v>
      </c>
      <c r="O225" s="85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8" t="s">
        <v>124</v>
      </c>
      <c r="AT225" s="218" t="s">
        <v>120</v>
      </c>
      <c r="AU225" s="218" t="s">
        <v>83</v>
      </c>
      <c r="AY225" s="18" t="s">
        <v>118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8" t="s">
        <v>81</v>
      </c>
      <c r="BK225" s="219">
        <f>ROUND(I225*H225,2)</f>
        <v>0</v>
      </c>
      <c r="BL225" s="18" t="s">
        <v>124</v>
      </c>
      <c r="BM225" s="218" t="s">
        <v>385</v>
      </c>
    </row>
    <row r="226" s="2" customFormat="1">
      <c r="A226" s="39"/>
      <c r="B226" s="40"/>
      <c r="C226" s="41"/>
      <c r="D226" s="220" t="s">
        <v>126</v>
      </c>
      <c r="E226" s="41"/>
      <c r="F226" s="221" t="s">
        <v>386</v>
      </c>
      <c r="G226" s="41"/>
      <c r="H226" s="41"/>
      <c r="I226" s="222"/>
      <c r="J226" s="41"/>
      <c r="K226" s="41"/>
      <c r="L226" s="45"/>
      <c r="M226" s="223"/>
      <c r="N226" s="224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126</v>
      </c>
      <c r="AU226" s="18" t="s">
        <v>83</v>
      </c>
    </row>
    <row r="227" s="12" customFormat="1" ht="22.8" customHeight="1">
      <c r="A227" s="12"/>
      <c r="B227" s="190"/>
      <c r="C227" s="191"/>
      <c r="D227" s="192" t="s">
        <v>72</v>
      </c>
      <c r="E227" s="204" t="s">
        <v>387</v>
      </c>
      <c r="F227" s="204" t="s">
        <v>388</v>
      </c>
      <c r="G227" s="191"/>
      <c r="H227" s="191"/>
      <c r="I227" s="194"/>
      <c r="J227" s="205">
        <f>BK227</f>
        <v>0</v>
      </c>
      <c r="K227" s="191"/>
      <c r="L227" s="196"/>
      <c r="M227" s="197"/>
      <c r="N227" s="198"/>
      <c r="O227" s="198"/>
      <c r="P227" s="199">
        <f>SUM(P228:P238)</f>
        <v>0</v>
      </c>
      <c r="Q227" s="198"/>
      <c r="R227" s="199">
        <f>SUM(R228:R238)</f>
        <v>0</v>
      </c>
      <c r="S227" s="198"/>
      <c r="T227" s="200">
        <f>SUM(T228:T238)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1" t="s">
        <v>81</v>
      </c>
      <c r="AT227" s="202" t="s">
        <v>72</v>
      </c>
      <c r="AU227" s="202" t="s">
        <v>81</v>
      </c>
      <c r="AY227" s="201" t="s">
        <v>118</v>
      </c>
      <c r="BK227" s="203">
        <f>SUM(BK228:BK238)</f>
        <v>0</v>
      </c>
    </row>
    <row r="228" s="2" customFormat="1" ht="37.8" customHeight="1">
      <c r="A228" s="39"/>
      <c r="B228" s="40"/>
      <c r="C228" s="206" t="s">
        <v>389</v>
      </c>
      <c r="D228" s="206" t="s">
        <v>120</v>
      </c>
      <c r="E228" s="207" t="s">
        <v>390</v>
      </c>
      <c r="F228" s="208" t="s">
        <v>391</v>
      </c>
      <c r="G228" s="209" t="s">
        <v>177</v>
      </c>
      <c r="H228" s="210">
        <v>40.631999999999998</v>
      </c>
      <c r="I228" s="211"/>
      <c r="J228" s="212">
        <f>ROUND(I228*H228,2)</f>
        <v>0</v>
      </c>
      <c r="K228" s="213"/>
      <c r="L228" s="45"/>
      <c r="M228" s="214" t="s">
        <v>19</v>
      </c>
      <c r="N228" s="215" t="s">
        <v>44</v>
      </c>
      <c r="O228" s="85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8" t="s">
        <v>124</v>
      </c>
      <c r="AT228" s="218" t="s">
        <v>120</v>
      </c>
      <c r="AU228" s="218" t="s">
        <v>83</v>
      </c>
      <c r="AY228" s="18" t="s">
        <v>118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8" t="s">
        <v>81</v>
      </c>
      <c r="BK228" s="219">
        <f>ROUND(I228*H228,2)</f>
        <v>0</v>
      </c>
      <c r="BL228" s="18" t="s">
        <v>124</v>
      </c>
      <c r="BM228" s="218" t="s">
        <v>392</v>
      </c>
    </row>
    <row r="229" s="2" customFormat="1">
      <c r="A229" s="39"/>
      <c r="B229" s="40"/>
      <c r="C229" s="41"/>
      <c r="D229" s="220" t="s">
        <v>126</v>
      </c>
      <c r="E229" s="41"/>
      <c r="F229" s="221" t="s">
        <v>393</v>
      </c>
      <c r="G229" s="41"/>
      <c r="H229" s="41"/>
      <c r="I229" s="222"/>
      <c r="J229" s="41"/>
      <c r="K229" s="41"/>
      <c r="L229" s="45"/>
      <c r="M229" s="223"/>
      <c r="N229" s="224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126</v>
      </c>
      <c r="AU229" s="18" t="s">
        <v>83</v>
      </c>
    </row>
    <row r="230" s="2" customFormat="1" ht="24.15" customHeight="1">
      <c r="A230" s="39"/>
      <c r="B230" s="40"/>
      <c r="C230" s="206" t="s">
        <v>394</v>
      </c>
      <c r="D230" s="206" t="s">
        <v>120</v>
      </c>
      <c r="E230" s="207" t="s">
        <v>395</v>
      </c>
      <c r="F230" s="208" t="s">
        <v>396</v>
      </c>
      <c r="G230" s="209" t="s">
        <v>177</v>
      </c>
      <c r="H230" s="210">
        <v>284.42399999999998</v>
      </c>
      <c r="I230" s="211"/>
      <c r="J230" s="212">
        <f>ROUND(I230*H230,2)</f>
        <v>0</v>
      </c>
      <c r="K230" s="213"/>
      <c r="L230" s="45"/>
      <c r="M230" s="214" t="s">
        <v>19</v>
      </c>
      <c r="N230" s="215" t="s">
        <v>44</v>
      </c>
      <c r="O230" s="85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8" t="s">
        <v>124</v>
      </c>
      <c r="AT230" s="218" t="s">
        <v>120</v>
      </c>
      <c r="AU230" s="218" t="s">
        <v>83</v>
      </c>
      <c r="AY230" s="18" t="s">
        <v>118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8" t="s">
        <v>81</v>
      </c>
      <c r="BK230" s="219">
        <f>ROUND(I230*H230,2)</f>
        <v>0</v>
      </c>
      <c r="BL230" s="18" t="s">
        <v>124</v>
      </c>
      <c r="BM230" s="218" t="s">
        <v>397</v>
      </c>
    </row>
    <row r="231" s="2" customFormat="1">
      <c r="A231" s="39"/>
      <c r="B231" s="40"/>
      <c r="C231" s="41"/>
      <c r="D231" s="220" t="s">
        <v>126</v>
      </c>
      <c r="E231" s="41"/>
      <c r="F231" s="221" t="s">
        <v>398</v>
      </c>
      <c r="G231" s="41"/>
      <c r="H231" s="41"/>
      <c r="I231" s="222"/>
      <c r="J231" s="41"/>
      <c r="K231" s="41"/>
      <c r="L231" s="45"/>
      <c r="M231" s="223"/>
      <c r="N231" s="224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126</v>
      </c>
      <c r="AU231" s="18" t="s">
        <v>83</v>
      </c>
    </row>
    <row r="232" s="13" customFormat="1">
      <c r="A232" s="13"/>
      <c r="B232" s="225"/>
      <c r="C232" s="226"/>
      <c r="D232" s="227" t="s">
        <v>132</v>
      </c>
      <c r="E232" s="228" t="s">
        <v>19</v>
      </c>
      <c r="F232" s="229" t="s">
        <v>399</v>
      </c>
      <c r="G232" s="226"/>
      <c r="H232" s="228" t="s">
        <v>19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132</v>
      </c>
      <c r="AU232" s="235" t="s">
        <v>83</v>
      </c>
      <c r="AV232" s="13" t="s">
        <v>81</v>
      </c>
      <c r="AW232" s="13" t="s">
        <v>35</v>
      </c>
      <c r="AX232" s="13" t="s">
        <v>73</v>
      </c>
      <c r="AY232" s="235" t="s">
        <v>118</v>
      </c>
    </row>
    <row r="233" s="14" customFormat="1">
      <c r="A233" s="14"/>
      <c r="B233" s="236"/>
      <c r="C233" s="237"/>
      <c r="D233" s="227" t="s">
        <v>132</v>
      </c>
      <c r="E233" s="238" t="s">
        <v>19</v>
      </c>
      <c r="F233" s="239" t="s">
        <v>400</v>
      </c>
      <c r="G233" s="237"/>
      <c r="H233" s="240">
        <v>284.42399999999998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132</v>
      </c>
      <c r="AU233" s="246" t="s">
        <v>83</v>
      </c>
      <c r="AV233" s="14" t="s">
        <v>83</v>
      </c>
      <c r="AW233" s="14" t="s">
        <v>35</v>
      </c>
      <c r="AX233" s="14" t="s">
        <v>81</v>
      </c>
      <c r="AY233" s="246" t="s">
        <v>118</v>
      </c>
    </row>
    <row r="234" s="2" customFormat="1" ht="44.25" customHeight="1">
      <c r="A234" s="39"/>
      <c r="B234" s="40"/>
      <c r="C234" s="206" t="s">
        <v>401</v>
      </c>
      <c r="D234" s="206" t="s">
        <v>120</v>
      </c>
      <c r="E234" s="207" t="s">
        <v>402</v>
      </c>
      <c r="F234" s="208" t="s">
        <v>403</v>
      </c>
      <c r="G234" s="209" t="s">
        <v>177</v>
      </c>
      <c r="H234" s="210">
        <v>32.799999999999997</v>
      </c>
      <c r="I234" s="211"/>
      <c r="J234" s="212">
        <f>ROUND(I234*H234,2)</f>
        <v>0</v>
      </c>
      <c r="K234" s="213"/>
      <c r="L234" s="45"/>
      <c r="M234" s="214" t="s">
        <v>19</v>
      </c>
      <c r="N234" s="215" t="s">
        <v>44</v>
      </c>
      <c r="O234" s="85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8" t="s">
        <v>124</v>
      </c>
      <c r="AT234" s="218" t="s">
        <v>120</v>
      </c>
      <c r="AU234" s="218" t="s">
        <v>83</v>
      </c>
      <c r="AY234" s="18" t="s">
        <v>118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8" t="s">
        <v>81</v>
      </c>
      <c r="BK234" s="219">
        <f>ROUND(I234*H234,2)</f>
        <v>0</v>
      </c>
      <c r="BL234" s="18" t="s">
        <v>124</v>
      </c>
      <c r="BM234" s="218" t="s">
        <v>404</v>
      </c>
    </row>
    <row r="235" s="2" customFormat="1">
      <c r="A235" s="39"/>
      <c r="B235" s="40"/>
      <c r="C235" s="41"/>
      <c r="D235" s="220" t="s">
        <v>126</v>
      </c>
      <c r="E235" s="41"/>
      <c r="F235" s="221" t="s">
        <v>405</v>
      </c>
      <c r="G235" s="41"/>
      <c r="H235" s="41"/>
      <c r="I235" s="222"/>
      <c r="J235" s="41"/>
      <c r="K235" s="41"/>
      <c r="L235" s="45"/>
      <c r="M235" s="223"/>
      <c r="N235" s="224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126</v>
      </c>
      <c r="AU235" s="18" t="s">
        <v>83</v>
      </c>
    </row>
    <row r="236" s="14" customFormat="1">
      <c r="A236" s="14"/>
      <c r="B236" s="236"/>
      <c r="C236" s="237"/>
      <c r="D236" s="227" t="s">
        <v>132</v>
      </c>
      <c r="E236" s="238" t="s">
        <v>19</v>
      </c>
      <c r="F236" s="239" t="s">
        <v>406</v>
      </c>
      <c r="G236" s="237"/>
      <c r="H236" s="240">
        <v>32.799999999999997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132</v>
      </c>
      <c r="AU236" s="246" t="s">
        <v>83</v>
      </c>
      <c r="AV236" s="14" t="s">
        <v>83</v>
      </c>
      <c r="AW236" s="14" t="s">
        <v>35</v>
      </c>
      <c r="AX236" s="14" t="s">
        <v>81</v>
      </c>
      <c r="AY236" s="246" t="s">
        <v>118</v>
      </c>
    </row>
    <row r="237" s="2" customFormat="1" ht="44.25" customHeight="1">
      <c r="A237" s="39"/>
      <c r="B237" s="40"/>
      <c r="C237" s="206" t="s">
        <v>407</v>
      </c>
      <c r="D237" s="206" t="s">
        <v>120</v>
      </c>
      <c r="E237" s="207" t="s">
        <v>408</v>
      </c>
      <c r="F237" s="208" t="s">
        <v>409</v>
      </c>
      <c r="G237" s="209" t="s">
        <v>177</v>
      </c>
      <c r="H237" s="210">
        <v>7.8319999999999999</v>
      </c>
      <c r="I237" s="211"/>
      <c r="J237" s="212">
        <f>ROUND(I237*H237,2)</f>
        <v>0</v>
      </c>
      <c r="K237" s="213"/>
      <c r="L237" s="45"/>
      <c r="M237" s="214" t="s">
        <v>19</v>
      </c>
      <c r="N237" s="215" t="s">
        <v>44</v>
      </c>
      <c r="O237" s="85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8" t="s">
        <v>124</v>
      </c>
      <c r="AT237" s="218" t="s">
        <v>120</v>
      </c>
      <c r="AU237" s="218" t="s">
        <v>83</v>
      </c>
      <c r="AY237" s="18" t="s">
        <v>118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8" t="s">
        <v>81</v>
      </c>
      <c r="BK237" s="219">
        <f>ROUND(I237*H237,2)</f>
        <v>0</v>
      </c>
      <c r="BL237" s="18" t="s">
        <v>124</v>
      </c>
      <c r="BM237" s="218" t="s">
        <v>410</v>
      </c>
    </row>
    <row r="238" s="2" customFormat="1">
      <c r="A238" s="39"/>
      <c r="B238" s="40"/>
      <c r="C238" s="41"/>
      <c r="D238" s="220" t="s">
        <v>126</v>
      </c>
      <c r="E238" s="41"/>
      <c r="F238" s="221" t="s">
        <v>411</v>
      </c>
      <c r="G238" s="41"/>
      <c r="H238" s="41"/>
      <c r="I238" s="222"/>
      <c r="J238" s="41"/>
      <c r="K238" s="41"/>
      <c r="L238" s="45"/>
      <c r="M238" s="223"/>
      <c r="N238" s="224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126</v>
      </c>
      <c r="AU238" s="18" t="s">
        <v>83</v>
      </c>
    </row>
    <row r="239" s="12" customFormat="1" ht="22.8" customHeight="1">
      <c r="A239" s="12"/>
      <c r="B239" s="190"/>
      <c r="C239" s="191"/>
      <c r="D239" s="192" t="s">
        <v>72</v>
      </c>
      <c r="E239" s="204" t="s">
        <v>412</v>
      </c>
      <c r="F239" s="204" t="s">
        <v>413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SUM(P240:P241)</f>
        <v>0</v>
      </c>
      <c r="Q239" s="198"/>
      <c r="R239" s="199">
        <f>SUM(R240:R241)</f>
        <v>0</v>
      </c>
      <c r="S239" s="198"/>
      <c r="T239" s="200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81</v>
      </c>
      <c r="AT239" s="202" t="s">
        <v>72</v>
      </c>
      <c r="AU239" s="202" t="s">
        <v>81</v>
      </c>
      <c r="AY239" s="201" t="s">
        <v>118</v>
      </c>
      <c r="BK239" s="203">
        <f>SUM(BK240:BK241)</f>
        <v>0</v>
      </c>
    </row>
    <row r="240" s="2" customFormat="1" ht="37.8" customHeight="1">
      <c r="A240" s="39"/>
      <c r="B240" s="40"/>
      <c r="C240" s="206" t="s">
        <v>414</v>
      </c>
      <c r="D240" s="206" t="s">
        <v>120</v>
      </c>
      <c r="E240" s="207" t="s">
        <v>415</v>
      </c>
      <c r="F240" s="208" t="s">
        <v>416</v>
      </c>
      <c r="G240" s="209" t="s">
        <v>177</v>
      </c>
      <c r="H240" s="210">
        <v>338.36599999999999</v>
      </c>
      <c r="I240" s="211"/>
      <c r="J240" s="212">
        <f>ROUND(I240*H240,2)</f>
        <v>0</v>
      </c>
      <c r="K240" s="213"/>
      <c r="L240" s="45"/>
      <c r="M240" s="214" t="s">
        <v>19</v>
      </c>
      <c r="N240" s="215" t="s">
        <v>44</v>
      </c>
      <c r="O240" s="85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8" t="s">
        <v>124</v>
      </c>
      <c r="AT240" s="218" t="s">
        <v>120</v>
      </c>
      <c r="AU240" s="218" t="s">
        <v>83</v>
      </c>
      <c r="AY240" s="18" t="s">
        <v>118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8" t="s">
        <v>81</v>
      </c>
      <c r="BK240" s="219">
        <f>ROUND(I240*H240,2)</f>
        <v>0</v>
      </c>
      <c r="BL240" s="18" t="s">
        <v>124</v>
      </c>
      <c r="BM240" s="218" t="s">
        <v>417</v>
      </c>
    </row>
    <row r="241" s="2" customFormat="1">
      <c r="A241" s="39"/>
      <c r="B241" s="40"/>
      <c r="C241" s="41"/>
      <c r="D241" s="220" t="s">
        <v>126</v>
      </c>
      <c r="E241" s="41"/>
      <c r="F241" s="221" t="s">
        <v>418</v>
      </c>
      <c r="G241" s="41"/>
      <c r="H241" s="41"/>
      <c r="I241" s="222"/>
      <c r="J241" s="41"/>
      <c r="K241" s="41"/>
      <c r="L241" s="45"/>
      <c r="M241" s="270"/>
      <c r="N241" s="271"/>
      <c r="O241" s="272"/>
      <c r="P241" s="272"/>
      <c r="Q241" s="272"/>
      <c r="R241" s="272"/>
      <c r="S241" s="272"/>
      <c r="T241" s="27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126</v>
      </c>
      <c r="AU241" s="18" t="s">
        <v>83</v>
      </c>
    </row>
    <row r="242" s="2" customFormat="1" ht="6.96" customHeight="1">
      <c r="A242" s="39"/>
      <c r="B242" s="60"/>
      <c r="C242" s="61"/>
      <c r="D242" s="61"/>
      <c r="E242" s="61"/>
      <c r="F242" s="61"/>
      <c r="G242" s="61"/>
      <c r="H242" s="61"/>
      <c r="I242" s="61"/>
      <c r="J242" s="61"/>
      <c r="K242" s="61"/>
      <c r="L242" s="45"/>
      <c r="M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</row>
  </sheetData>
  <sheetProtection sheet="1" autoFilter="0" formatColumns="0" formatRows="0" objects="1" scenarios="1" spinCount="100000" saltValue="8CMVglZVrhnPo2g+h3SEpY/mlX6L0X7DK5Ki/ngKj9olIRzvNuD62odYepmkJy4+RO4q/yTbvTTfFy++eX4bpQ==" hashValue="6EpAuuO0ntUYrBbEAl+bM874PbKQ+ndsSIuZsHZQlQsg18ixWHr4FT10XD1mwONJtyKxnqgK+5955HHxs9m9zQ==" algorithmName="SHA-512" password="CC35"/>
  <autoFilter ref="C84:K24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1/113107122"/>
    <hyperlink ref="F91" r:id="rId2" display="https://podminky.urs.cz/item/CS_URS_2023_01/113107142"/>
    <hyperlink ref="F95" r:id="rId3" display="https://podminky.urs.cz/item/CS_URS_2023_01/113202111"/>
    <hyperlink ref="F105" r:id="rId4" display="https://podminky.urs.cz/item/CS_URS_2023_01/122251104"/>
    <hyperlink ref="F118" r:id="rId5" display="https://podminky.urs.cz/item/CS_URS_2023_01/129001101"/>
    <hyperlink ref="F120" r:id="rId6" display="https://podminky.urs.cz/item/CS_URS_2023_01/162751115"/>
    <hyperlink ref="F122" r:id="rId7" display="https://podminky.urs.cz/item/CS_URS_2023_01/171201231"/>
    <hyperlink ref="F125" r:id="rId8" display="https://podminky.urs.cz/item/CS_URS_2023_01/171251201"/>
    <hyperlink ref="F127" r:id="rId9" display="https://podminky.urs.cz/item/CS_URS_2023_01/180405111"/>
    <hyperlink ref="F132" r:id="rId10" display="https://podminky.urs.cz/item/CS_URS_2023_01/184853511"/>
    <hyperlink ref="F134" r:id="rId11" display="https://podminky.urs.cz/item/CS_URS_2023_01/185802113"/>
    <hyperlink ref="F141" r:id="rId12" display="https://podminky.urs.cz/item/CS_URS_2023_01/185804312"/>
    <hyperlink ref="F148" r:id="rId13" display="https://podminky.urs.cz/item/CS_URS_2023_01/185851121"/>
    <hyperlink ref="F150" r:id="rId14" display="https://podminky.urs.cz/item/CS_URS_2023_01/185851129"/>
    <hyperlink ref="F153" r:id="rId15" display="https://podminky.urs.cz/item/CS_URS_2023_01/564551111"/>
    <hyperlink ref="F157" r:id="rId16" display="https://podminky.urs.cz/item/CS_URS_2023_01/566201111"/>
    <hyperlink ref="F159" r:id="rId17" display="https://podminky.urs.cz/item/CS_URS_2023_01/577134031"/>
    <hyperlink ref="F161" r:id="rId18" display="https://podminky.urs.cz/item/CS_URS_2023_01/577155032"/>
    <hyperlink ref="F163" r:id="rId19" display="https://podminky.urs.cz/item/CS_URS_2023_01/593532114"/>
    <hyperlink ref="F191" r:id="rId20" display="https://podminky.urs.cz/item/CS_URS_2023_01/914111111"/>
    <hyperlink ref="F195" r:id="rId21" display="https://podminky.urs.cz/item/CS_URS_2023_01/914511111"/>
    <hyperlink ref="F198" r:id="rId22" display="https://podminky.urs.cz/item/CS_URS_2023_01/916131213"/>
    <hyperlink ref="F202" r:id="rId23" display="https://podminky.urs.cz/item/CS_URS_2023_01/916132113"/>
    <hyperlink ref="F207" r:id="rId24" display="https://podminky.urs.cz/item/CS_URS_2023_01/916231213"/>
    <hyperlink ref="F221" r:id="rId25" display="https://podminky.urs.cz/item/CS_URS_2023_01/919732211"/>
    <hyperlink ref="F226" r:id="rId26" display="https://podminky.urs.cz/item/CS_URS_2023_01/919735112"/>
    <hyperlink ref="F229" r:id="rId27" display="https://podminky.urs.cz/item/CS_URS_2023_01/997221571"/>
    <hyperlink ref="F231" r:id="rId28" display="https://podminky.urs.cz/item/CS_URS_2023_01/997221579"/>
    <hyperlink ref="F235" r:id="rId29" display="https://podminky.urs.cz/item/CS_URS_2023_01/997221861"/>
    <hyperlink ref="F238" r:id="rId30" display="https://podminky.urs.cz/item/CS_URS_2023_01/997221875"/>
    <hyperlink ref="F241" r:id="rId31" display="https://podminky.urs.cz/item/CS_URS_2023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Rozšíření zaměstnaneckého parkoviště Nemocnice Prachatice, a.s.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9. 5. 2023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ROUND((SUM(BE81:BE140)),  2)</f>
        <v>0</v>
      </c>
      <c r="G33" s="39"/>
      <c r="H33" s="39"/>
      <c r="I33" s="149">
        <v>0.20999999999999999</v>
      </c>
      <c r="J33" s="148">
        <f>ROUND(((SUM(BE81:BE140))*I33),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ROUND((SUM(BF81:BF140)),  2)</f>
        <v>0</v>
      </c>
      <c r="G34" s="39"/>
      <c r="H34" s="39"/>
      <c r="I34" s="149">
        <v>0.14999999999999999</v>
      </c>
      <c r="J34" s="148">
        <f>ROUND(((SUM(BF81:BF140))*I34),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ROUND((SUM(BG81:BG140)),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ROUND((SUM(BH81:BH140)),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ROUND((SUM(BI81:BI140)),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Rozšíření zaměstnaneckého parkoviště Nemocnice Prachatice, a.s.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IO 801 - Terénní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Prachatice</v>
      </c>
      <c r="G52" s="41"/>
      <c r="H52" s="41"/>
      <c r="I52" s="33" t="s">
        <v>23</v>
      </c>
      <c r="J52" s="73" t="str">
        <f>IF(J12="","",J12)</f>
        <v>9. 5. 2023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Nemocnice Prachatice, a.s.</v>
      </c>
      <c r="G54" s="41"/>
      <c r="H54" s="41"/>
      <c r="I54" s="33" t="s">
        <v>32</v>
      </c>
      <c r="J54" s="37" t="str">
        <f>E21</f>
        <v>Agroprojekt Jihlava, spol.s.r.o.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Jihlava, spol.s.r.o.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103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Rozšíření zaměstnaneckého parkoviště Nemocnice Prachatice, a.s.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IO 801 - Terénní úpravy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Prachatice</v>
      </c>
      <c r="G75" s="41"/>
      <c r="H75" s="41"/>
      <c r="I75" s="33" t="s">
        <v>23</v>
      </c>
      <c r="J75" s="73" t="str">
        <f>IF(J12="","",J12)</f>
        <v>9. 5. 2023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25</v>
      </c>
      <c r="D77" s="41"/>
      <c r="E77" s="41"/>
      <c r="F77" s="28" t="str">
        <f>E15</f>
        <v>Nemocnice Prachatice, a.s.</v>
      </c>
      <c r="G77" s="41"/>
      <c r="H77" s="41"/>
      <c r="I77" s="33" t="s">
        <v>32</v>
      </c>
      <c r="J77" s="37" t="str">
        <f>E21</f>
        <v>Agroprojekt Jihlava, spol.s.r.o.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Agroprojekt Jihlava, spol.s.r.o.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104</v>
      </c>
      <c r="D80" s="181" t="s">
        <v>58</v>
      </c>
      <c r="E80" s="181" t="s">
        <v>54</v>
      </c>
      <c r="F80" s="181" t="s">
        <v>55</v>
      </c>
      <c r="G80" s="181" t="s">
        <v>105</v>
      </c>
      <c r="H80" s="181" t="s">
        <v>106</v>
      </c>
      <c r="I80" s="181" t="s">
        <v>107</v>
      </c>
      <c r="J80" s="182" t="s">
        <v>95</v>
      </c>
      <c r="K80" s="183" t="s">
        <v>108</v>
      </c>
      <c r="L80" s="184"/>
      <c r="M80" s="93" t="s">
        <v>19</v>
      </c>
      <c r="N80" s="94" t="s">
        <v>43</v>
      </c>
      <c r="O80" s="94" t="s">
        <v>109</v>
      </c>
      <c r="P80" s="94" t="s">
        <v>110</v>
      </c>
      <c r="Q80" s="94" t="s">
        <v>111</v>
      </c>
      <c r="R80" s="94" t="s">
        <v>112</v>
      </c>
      <c r="S80" s="94" t="s">
        <v>113</v>
      </c>
      <c r="T80" s="95" t="s">
        <v>114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115</v>
      </c>
      <c r="D81" s="41"/>
      <c r="E81" s="41"/>
      <c r="F81" s="41"/>
      <c r="G81" s="41"/>
      <c r="H81" s="41"/>
      <c r="I81" s="41"/>
      <c r="J81" s="185">
        <f>BK81</f>
        <v>0</v>
      </c>
      <c r="K81" s="41"/>
      <c r="L81" s="45"/>
      <c r="M81" s="96"/>
      <c r="N81" s="186"/>
      <c r="O81" s="97"/>
      <c r="P81" s="187">
        <f>P82</f>
        <v>0</v>
      </c>
      <c r="Q81" s="97"/>
      <c r="R81" s="187">
        <f>R82</f>
        <v>0.0050000000000000001</v>
      </c>
      <c r="S81" s="97"/>
      <c r="T81" s="188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96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72</v>
      </c>
      <c r="E82" s="193" t="s">
        <v>116</v>
      </c>
      <c r="F82" s="193" t="s">
        <v>117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0.0050000000000000001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81</v>
      </c>
      <c r="AT82" s="202" t="s">
        <v>72</v>
      </c>
      <c r="AU82" s="202" t="s">
        <v>73</v>
      </c>
      <c r="AY82" s="201" t="s">
        <v>118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72</v>
      </c>
      <c r="E83" s="204" t="s">
        <v>81</v>
      </c>
      <c r="F83" s="204" t="s">
        <v>119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SUM(P84:P140)</f>
        <v>0</v>
      </c>
      <c r="Q83" s="198"/>
      <c r="R83" s="199">
        <f>SUM(R84:R140)</f>
        <v>0.0050000000000000001</v>
      </c>
      <c r="S83" s="198"/>
      <c r="T83" s="200">
        <f>SUM(T84:T140)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72</v>
      </c>
      <c r="AU83" s="202" t="s">
        <v>81</v>
      </c>
      <c r="AY83" s="201" t="s">
        <v>118</v>
      </c>
      <c r="BK83" s="203">
        <f>SUM(BK84:BK140)</f>
        <v>0</v>
      </c>
    </row>
    <row r="84" s="2" customFormat="1" ht="24.15" customHeight="1">
      <c r="A84" s="39"/>
      <c r="B84" s="40"/>
      <c r="C84" s="206" t="s">
        <v>81</v>
      </c>
      <c r="D84" s="206" t="s">
        <v>120</v>
      </c>
      <c r="E84" s="207" t="s">
        <v>420</v>
      </c>
      <c r="F84" s="208" t="s">
        <v>421</v>
      </c>
      <c r="G84" s="209" t="s">
        <v>123</v>
      </c>
      <c r="H84" s="210">
        <v>955</v>
      </c>
      <c r="I84" s="211"/>
      <c r="J84" s="212">
        <f>ROUND(I84*H84,2)</f>
        <v>0</v>
      </c>
      <c r="K84" s="213"/>
      <c r="L84" s="45"/>
      <c r="M84" s="214" t="s">
        <v>19</v>
      </c>
      <c r="N84" s="215" t="s">
        <v>44</v>
      </c>
      <c r="O84" s="85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8" t="s">
        <v>124</v>
      </c>
      <c r="AT84" s="218" t="s">
        <v>120</v>
      </c>
      <c r="AU84" s="218" t="s">
        <v>83</v>
      </c>
      <c r="AY84" s="18" t="s">
        <v>118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8" t="s">
        <v>81</v>
      </c>
      <c r="BK84" s="219">
        <f>ROUND(I84*H84,2)</f>
        <v>0</v>
      </c>
      <c r="BL84" s="18" t="s">
        <v>124</v>
      </c>
      <c r="BM84" s="218" t="s">
        <v>422</v>
      </c>
    </row>
    <row r="85" s="2" customFormat="1">
      <c r="A85" s="39"/>
      <c r="B85" s="40"/>
      <c r="C85" s="41"/>
      <c r="D85" s="220" t="s">
        <v>126</v>
      </c>
      <c r="E85" s="41"/>
      <c r="F85" s="221" t="s">
        <v>423</v>
      </c>
      <c r="G85" s="41"/>
      <c r="H85" s="41"/>
      <c r="I85" s="222"/>
      <c r="J85" s="41"/>
      <c r="K85" s="41"/>
      <c r="L85" s="45"/>
      <c r="M85" s="223"/>
      <c r="N85" s="224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126</v>
      </c>
      <c r="AU85" s="18" t="s">
        <v>83</v>
      </c>
    </row>
    <row r="86" s="2" customFormat="1">
      <c r="A86" s="39"/>
      <c r="B86" s="40"/>
      <c r="C86" s="41"/>
      <c r="D86" s="227" t="s">
        <v>209</v>
      </c>
      <c r="E86" s="41"/>
      <c r="F86" s="269" t="s">
        <v>424</v>
      </c>
      <c r="G86" s="41"/>
      <c r="H86" s="41"/>
      <c r="I86" s="222"/>
      <c r="J86" s="41"/>
      <c r="K86" s="41"/>
      <c r="L86" s="45"/>
      <c r="M86" s="223"/>
      <c r="N86" s="224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209</v>
      </c>
      <c r="AU86" s="18" t="s">
        <v>83</v>
      </c>
    </row>
    <row r="87" s="14" customFormat="1">
      <c r="A87" s="14"/>
      <c r="B87" s="236"/>
      <c r="C87" s="237"/>
      <c r="D87" s="227" t="s">
        <v>132</v>
      </c>
      <c r="E87" s="238" t="s">
        <v>19</v>
      </c>
      <c r="F87" s="239" t="s">
        <v>425</v>
      </c>
      <c r="G87" s="237"/>
      <c r="H87" s="240">
        <v>955</v>
      </c>
      <c r="I87" s="241"/>
      <c r="J87" s="237"/>
      <c r="K87" s="237"/>
      <c r="L87" s="242"/>
      <c r="M87" s="243"/>
      <c r="N87" s="244"/>
      <c r="O87" s="244"/>
      <c r="P87" s="244"/>
      <c r="Q87" s="244"/>
      <c r="R87" s="244"/>
      <c r="S87" s="244"/>
      <c r="T87" s="245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6" t="s">
        <v>132</v>
      </c>
      <c r="AU87" s="246" t="s">
        <v>83</v>
      </c>
      <c r="AV87" s="14" t="s">
        <v>83</v>
      </c>
      <c r="AW87" s="14" t="s">
        <v>35</v>
      </c>
      <c r="AX87" s="14" t="s">
        <v>81</v>
      </c>
      <c r="AY87" s="246" t="s">
        <v>118</v>
      </c>
    </row>
    <row r="88" s="2" customFormat="1" ht="62.7" customHeight="1">
      <c r="A88" s="39"/>
      <c r="B88" s="40"/>
      <c r="C88" s="206" t="s">
        <v>83</v>
      </c>
      <c r="D88" s="206" t="s">
        <v>120</v>
      </c>
      <c r="E88" s="207" t="s">
        <v>426</v>
      </c>
      <c r="F88" s="208" t="s">
        <v>427</v>
      </c>
      <c r="G88" s="209" t="s">
        <v>151</v>
      </c>
      <c r="H88" s="210">
        <v>63</v>
      </c>
      <c r="I88" s="211"/>
      <c r="J88" s="212">
        <f>ROUND(I88*H88,2)</f>
        <v>0</v>
      </c>
      <c r="K88" s="213"/>
      <c r="L88" s="45"/>
      <c r="M88" s="214" t="s">
        <v>19</v>
      </c>
      <c r="N88" s="215" t="s">
        <v>44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8" t="s">
        <v>124</v>
      </c>
      <c r="AT88" s="218" t="s">
        <v>120</v>
      </c>
      <c r="AU88" s="218" t="s">
        <v>83</v>
      </c>
      <c r="AY88" s="18" t="s">
        <v>118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8" t="s">
        <v>81</v>
      </c>
      <c r="BK88" s="219">
        <f>ROUND(I88*H88,2)</f>
        <v>0</v>
      </c>
      <c r="BL88" s="18" t="s">
        <v>124</v>
      </c>
      <c r="BM88" s="218" t="s">
        <v>428</v>
      </c>
    </row>
    <row r="89" s="2" customFormat="1">
      <c r="A89" s="39"/>
      <c r="B89" s="40"/>
      <c r="C89" s="41"/>
      <c r="D89" s="220" t="s">
        <v>126</v>
      </c>
      <c r="E89" s="41"/>
      <c r="F89" s="221" t="s">
        <v>429</v>
      </c>
      <c r="G89" s="41"/>
      <c r="H89" s="41"/>
      <c r="I89" s="222"/>
      <c r="J89" s="41"/>
      <c r="K89" s="41"/>
      <c r="L89" s="45"/>
      <c r="M89" s="223"/>
      <c r="N89" s="22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126</v>
      </c>
      <c r="AU89" s="18" t="s">
        <v>83</v>
      </c>
    </row>
    <row r="90" s="14" customFormat="1">
      <c r="A90" s="14"/>
      <c r="B90" s="236"/>
      <c r="C90" s="237"/>
      <c r="D90" s="227" t="s">
        <v>132</v>
      </c>
      <c r="E90" s="238" t="s">
        <v>19</v>
      </c>
      <c r="F90" s="239" t="s">
        <v>430</v>
      </c>
      <c r="G90" s="237"/>
      <c r="H90" s="240">
        <v>63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132</v>
      </c>
      <c r="AU90" s="246" t="s">
        <v>83</v>
      </c>
      <c r="AV90" s="14" t="s">
        <v>83</v>
      </c>
      <c r="AW90" s="14" t="s">
        <v>35</v>
      </c>
      <c r="AX90" s="14" t="s">
        <v>81</v>
      </c>
      <c r="AY90" s="246" t="s">
        <v>118</v>
      </c>
    </row>
    <row r="91" s="2" customFormat="1" ht="55.5" customHeight="1">
      <c r="A91" s="39"/>
      <c r="B91" s="40"/>
      <c r="C91" s="206" t="s">
        <v>135</v>
      </c>
      <c r="D91" s="206" t="s">
        <v>120</v>
      </c>
      <c r="E91" s="207" t="s">
        <v>431</v>
      </c>
      <c r="F91" s="208" t="s">
        <v>432</v>
      </c>
      <c r="G91" s="209" t="s">
        <v>123</v>
      </c>
      <c r="H91" s="210">
        <v>250</v>
      </c>
      <c r="I91" s="211"/>
      <c r="J91" s="212">
        <f>ROUND(I91*H91,2)</f>
        <v>0</v>
      </c>
      <c r="K91" s="213"/>
      <c r="L91" s="45"/>
      <c r="M91" s="214" t="s">
        <v>19</v>
      </c>
      <c r="N91" s="215" t="s">
        <v>44</v>
      </c>
      <c r="O91" s="85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8" t="s">
        <v>124</v>
      </c>
      <c r="AT91" s="218" t="s">
        <v>120</v>
      </c>
      <c r="AU91" s="218" t="s">
        <v>83</v>
      </c>
      <c r="AY91" s="18" t="s">
        <v>118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81</v>
      </c>
      <c r="BK91" s="219">
        <f>ROUND(I91*H91,2)</f>
        <v>0</v>
      </c>
      <c r="BL91" s="18" t="s">
        <v>124</v>
      </c>
      <c r="BM91" s="218" t="s">
        <v>433</v>
      </c>
    </row>
    <row r="92" s="2" customFormat="1">
      <c r="A92" s="39"/>
      <c r="B92" s="40"/>
      <c r="C92" s="41"/>
      <c r="D92" s="220" t="s">
        <v>126</v>
      </c>
      <c r="E92" s="41"/>
      <c r="F92" s="221" t="s">
        <v>434</v>
      </c>
      <c r="G92" s="41"/>
      <c r="H92" s="41"/>
      <c r="I92" s="222"/>
      <c r="J92" s="41"/>
      <c r="K92" s="41"/>
      <c r="L92" s="45"/>
      <c r="M92" s="223"/>
      <c r="N92" s="22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126</v>
      </c>
      <c r="AU92" s="18" t="s">
        <v>83</v>
      </c>
    </row>
    <row r="93" s="2" customFormat="1">
      <c r="A93" s="39"/>
      <c r="B93" s="40"/>
      <c r="C93" s="41"/>
      <c r="D93" s="227" t="s">
        <v>209</v>
      </c>
      <c r="E93" s="41"/>
      <c r="F93" s="269" t="s">
        <v>435</v>
      </c>
      <c r="G93" s="41"/>
      <c r="H93" s="41"/>
      <c r="I93" s="222"/>
      <c r="J93" s="41"/>
      <c r="K93" s="41"/>
      <c r="L93" s="45"/>
      <c r="M93" s="223"/>
      <c r="N93" s="22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209</v>
      </c>
      <c r="AU93" s="18" t="s">
        <v>83</v>
      </c>
    </row>
    <row r="94" s="2" customFormat="1" ht="37.8" customHeight="1">
      <c r="A94" s="39"/>
      <c r="B94" s="40"/>
      <c r="C94" s="206" t="s">
        <v>124</v>
      </c>
      <c r="D94" s="206" t="s">
        <v>120</v>
      </c>
      <c r="E94" s="207" t="s">
        <v>436</v>
      </c>
      <c r="F94" s="208" t="s">
        <v>437</v>
      </c>
      <c r="G94" s="209" t="s">
        <v>123</v>
      </c>
      <c r="H94" s="210">
        <v>125</v>
      </c>
      <c r="I94" s="211"/>
      <c r="J94" s="212">
        <f>ROUND(I94*H94,2)</f>
        <v>0</v>
      </c>
      <c r="K94" s="213"/>
      <c r="L94" s="45"/>
      <c r="M94" s="214" t="s">
        <v>19</v>
      </c>
      <c r="N94" s="215" t="s">
        <v>44</v>
      </c>
      <c r="O94" s="85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8" t="s">
        <v>124</v>
      </c>
      <c r="AT94" s="218" t="s">
        <v>120</v>
      </c>
      <c r="AU94" s="218" t="s">
        <v>83</v>
      </c>
      <c r="AY94" s="18" t="s">
        <v>118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81</v>
      </c>
      <c r="BK94" s="219">
        <f>ROUND(I94*H94,2)</f>
        <v>0</v>
      </c>
      <c r="BL94" s="18" t="s">
        <v>124</v>
      </c>
      <c r="BM94" s="218" t="s">
        <v>438</v>
      </c>
    </row>
    <row r="95" s="2" customFormat="1">
      <c r="A95" s="39"/>
      <c r="B95" s="40"/>
      <c r="C95" s="41"/>
      <c r="D95" s="220" t="s">
        <v>126</v>
      </c>
      <c r="E95" s="41"/>
      <c r="F95" s="221" t="s">
        <v>439</v>
      </c>
      <c r="G95" s="41"/>
      <c r="H95" s="41"/>
      <c r="I95" s="222"/>
      <c r="J95" s="41"/>
      <c r="K95" s="41"/>
      <c r="L95" s="45"/>
      <c r="M95" s="223"/>
      <c r="N95" s="22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126</v>
      </c>
      <c r="AU95" s="18" t="s">
        <v>83</v>
      </c>
    </row>
    <row r="96" s="2" customFormat="1">
      <c r="A96" s="39"/>
      <c r="B96" s="40"/>
      <c r="C96" s="41"/>
      <c r="D96" s="227" t="s">
        <v>209</v>
      </c>
      <c r="E96" s="41"/>
      <c r="F96" s="269" t="s">
        <v>440</v>
      </c>
      <c r="G96" s="41"/>
      <c r="H96" s="41"/>
      <c r="I96" s="222"/>
      <c r="J96" s="41"/>
      <c r="K96" s="41"/>
      <c r="L96" s="45"/>
      <c r="M96" s="223"/>
      <c r="N96" s="22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209</v>
      </c>
      <c r="AU96" s="18" t="s">
        <v>83</v>
      </c>
    </row>
    <row r="97" s="13" customFormat="1">
      <c r="A97" s="13"/>
      <c r="B97" s="225"/>
      <c r="C97" s="226"/>
      <c r="D97" s="227" t="s">
        <v>132</v>
      </c>
      <c r="E97" s="228" t="s">
        <v>19</v>
      </c>
      <c r="F97" s="229" t="s">
        <v>441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132</v>
      </c>
      <c r="AU97" s="235" t="s">
        <v>83</v>
      </c>
      <c r="AV97" s="13" t="s">
        <v>81</v>
      </c>
      <c r="AW97" s="13" t="s">
        <v>35</v>
      </c>
      <c r="AX97" s="13" t="s">
        <v>73</v>
      </c>
      <c r="AY97" s="235" t="s">
        <v>118</v>
      </c>
    </row>
    <row r="98" s="14" customFormat="1">
      <c r="A98" s="14"/>
      <c r="B98" s="236"/>
      <c r="C98" s="237"/>
      <c r="D98" s="227" t="s">
        <v>132</v>
      </c>
      <c r="E98" s="238" t="s">
        <v>19</v>
      </c>
      <c r="F98" s="239" t="s">
        <v>442</v>
      </c>
      <c r="G98" s="237"/>
      <c r="H98" s="240">
        <v>125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132</v>
      </c>
      <c r="AU98" s="246" t="s">
        <v>83</v>
      </c>
      <c r="AV98" s="14" t="s">
        <v>83</v>
      </c>
      <c r="AW98" s="14" t="s">
        <v>35</v>
      </c>
      <c r="AX98" s="14" t="s">
        <v>81</v>
      </c>
      <c r="AY98" s="246" t="s">
        <v>118</v>
      </c>
    </row>
    <row r="99" s="2" customFormat="1" ht="37.8" customHeight="1">
      <c r="A99" s="39"/>
      <c r="B99" s="40"/>
      <c r="C99" s="206" t="s">
        <v>164</v>
      </c>
      <c r="D99" s="206" t="s">
        <v>120</v>
      </c>
      <c r="E99" s="207" t="s">
        <v>443</v>
      </c>
      <c r="F99" s="208" t="s">
        <v>444</v>
      </c>
      <c r="G99" s="209" t="s">
        <v>123</v>
      </c>
      <c r="H99" s="210">
        <v>315</v>
      </c>
      <c r="I99" s="211"/>
      <c r="J99" s="212">
        <f>ROUND(I99*H99,2)</f>
        <v>0</v>
      </c>
      <c r="K99" s="213"/>
      <c r="L99" s="45"/>
      <c r="M99" s="214" t="s">
        <v>19</v>
      </c>
      <c r="N99" s="215" t="s">
        <v>44</v>
      </c>
      <c r="O99" s="85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8" t="s">
        <v>124</v>
      </c>
      <c r="AT99" s="218" t="s">
        <v>120</v>
      </c>
      <c r="AU99" s="218" t="s">
        <v>83</v>
      </c>
      <c r="AY99" s="18" t="s">
        <v>118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8" t="s">
        <v>81</v>
      </c>
      <c r="BK99" s="219">
        <f>ROUND(I99*H99,2)</f>
        <v>0</v>
      </c>
      <c r="BL99" s="18" t="s">
        <v>124</v>
      </c>
      <c r="BM99" s="218" t="s">
        <v>445</v>
      </c>
    </row>
    <row r="100" s="2" customFormat="1">
      <c r="A100" s="39"/>
      <c r="B100" s="40"/>
      <c r="C100" s="41"/>
      <c r="D100" s="220" t="s">
        <v>126</v>
      </c>
      <c r="E100" s="41"/>
      <c r="F100" s="221" t="s">
        <v>446</v>
      </c>
      <c r="G100" s="41"/>
      <c r="H100" s="41"/>
      <c r="I100" s="222"/>
      <c r="J100" s="41"/>
      <c r="K100" s="41"/>
      <c r="L100" s="45"/>
      <c r="M100" s="223"/>
      <c r="N100" s="22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126</v>
      </c>
      <c r="AU100" s="18" t="s">
        <v>83</v>
      </c>
    </row>
    <row r="101" s="13" customFormat="1">
      <c r="A101" s="13"/>
      <c r="B101" s="225"/>
      <c r="C101" s="226"/>
      <c r="D101" s="227" t="s">
        <v>132</v>
      </c>
      <c r="E101" s="228" t="s">
        <v>19</v>
      </c>
      <c r="F101" s="229" t="s">
        <v>447</v>
      </c>
      <c r="G101" s="226"/>
      <c r="H101" s="228" t="s">
        <v>19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132</v>
      </c>
      <c r="AU101" s="235" t="s">
        <v>83</v>
      </c>
      <c r="AV101" s="13" t="s">
        <v>81</v>
      </c>
      <c r="AW101" s="13" t="s">
        <v>35</v>
      </c>
      <c r="AX101" s="13" t="s">
        <v>73</v>
      </c>
      <c r="AY101" s="235" t="s">
        <v>118</v>
      </c>
    </row>
    <row r="102" s="14" customFormat="1">
      <c r="A102" s="14"/>
      <c r="B102" s="236"/>
      <c r="C102" s="237"/>
      <c r="D102" s="227" t="s">
        <v>132</v>
      </c>
      <c r="E102" s="238" t="s">
        <v>19</v>
      </c>
      <c r="F102" s="239" t="s">
        <v>448</v>
      </c>
      <c r="G102" s="237"/>
      <c r="H102" s="240">
        <v>315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132</v>
      </c>
      <c r="AU102" s="246" t="s">
        <v>83</v>
      </c>
      <c r="AV102" s="14" t="s">
        <v>83</v>
      </c>
      <c r="AW102" s="14" t="s">
        <v>35</v>
      </c>
      <c r="AX102" s="14" t="s">
        <v>81</v>
      </c>
      <c r="AY102" s="246" t="s">
        <v>118</v>
      </c>
    </row>
    <row r="103" s="2" customFormat="1" ht="37.8" customHeight="1">
      <c r="A103" s="39"/>
      <c r="B103" s="40"/>
      <c r="C103" s="206" t="s">
        <v>169</v>
      </c>
      <c r="D103" s="206" t="s">
        <v>120</v>
      </c>
      <c r="E103" s="207" t="s">
        <v>449</v>
      </c>
      <c r="F103" s="208" t="s">
        <v>450</v>
      </c>
      <c r="G103" s="209" t="s">
        <v>123</v>
      </c>
      <c r="H103" s="210">
        <v>125</v>
      </c>
      <c r="I103" s="211"/>
      <c r="J103" s="212">
        <f>ROUND(I103*H103,2)</f>
        <v>0</v>
      </c>
      <c r="K103" s="213"/>
      <c r="L103" s="45"/>
      <c r="M103" s="214" t="s">
        <v>19</v>
      </c>
      <c r="N103" s="215" t="s">
        <v>44</v>
      </c>
      <c r="O103" s="85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8" t="s">
        <v>124</v>
      </c>
      <c r="AT103" s="218" t="s">
        <v>120</v>
      </c>
      <c r="AU103" s="218" t="s">
        <v>83</v>
      </c>
      <c r="AY103" s="18" t="s">
        <v>118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8" t="s">
        <v>81</v>
      </c>
      <c r="BK103" s="219">
        <f>ROUND(I103*H103,2)</f>
        <v>0</v>
      </c>
      <c r="BL103" s="18" t="s">
        <v>124</v>
      </c>
      <c r="BM103" s="218" t="s">
        <v>451</v>
      </c>
    </row>
    <row r="104" s="2" customFormat="1">
      <c r="A104" s="39"/>
      <c r="B104" s="40"/>
      <c r="C104" s="41"/>
      <c r="D104" s="220" t="s">
        <v>126</v>
      </c>
      <c r="E104" s="41"/>
      <c r="F104" s="221" t="s">
        <v>452</v>
      </c>
      <c r="G104" s="41"/>
      <c r="H104" s="41"/>
      <c r="I104" s="222"/>
      <c r="J104" s="41"/>
      <c r="K104" s="41"/>
      <c r="L104" s="45"/>
      <c r="M104" s="223"/>
      <c r="N104" s="22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126</v>
      </c>
      <c r="AU104" s="18" t="s">
        <v>83</v>
      </c>
    </row>
    <row r="105" s="2" customFormat="1">
      <c r="A105" s="39"/>
      <c r="B105" s="40"/>
      <c r="C105" s="41"/>
      <c r="D105" s="227" t="s">
        <v>209</v>
      </c>
      <c r="E105" s="41"/>
      <c r="F105" s="269" t="s">
        <v>453</v>
      </c>
      <c r="G105" s="41"/>
      <c r="H105" s="41"/>
      <c r="I105" s="222"/>
      <c r="J105" s="41"/>
      <c r="K105" s="41"/>
      <c r="L105" s="45"/>
      <c r="M105" s="223"/>
      <c r="N105" s="22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209</v>
      </c>
      <c r="AU105" s="18" t="s">
        <v>83</v>
      </c>
    </row>
    <row r="106" s="13" customFormat="1">
      <c r="A106" s="13"/>
      <c r="B106" s="225"/>
      <c r="C106" s="226"/>
      <c r="D106" s="227" t="s">
        <v>132</v>
      </c>
      <c r="E106" s="228" t="s">
        <v>19</v>
      </c>
      <c r="F106" s="229" t="s">
        <v>454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132</v>
      </c>
      <c r="AU106" s="235" t="s">
        <v>83</v>
      </c>
      <c r="AV106" s="13" t="s">
        <v>81</v>
      </c>
      <c r="AW106" s="13" t="s">
        <v>35</v>
      </c>
      <c r="AX106" s="13" t="s">
        <v>73</v>
      </c>
      <c r="AY106" s="235" t="s">
        <v>118</v>
      </c>
    </row>
    <row r="107" s="14" customFormat="1">
      <c r="A107" s="14"/>
      <c r="B107" s="236"/>
      <c r="C107" s="237"/>
      <c r="D107" s="227" t="s">
        <v>132</v>
      </c>
      <c r="E107" s="238" t="s">
        <v>19</v>
      </c>
      <c r="F107" s="239" t="s">
        <v>442</v>
      </c>
      <c r="G107" s="237"/>
      <c r="H107" s="240">
        <v>125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132</v>
      </c>
      <c r="AU107" s="246" t="s">
        <v>83</v>
      </c>
      <c r="AV107" s="14" t="s">
        <v>83</v>
      </c>
      <c r="AW107" s="14" t="s">
        <v>35</v>
      </c>
      <c r="AX107" s="14" t="s">
        <v>81</v>
      </c>
      <c r="AY107" s="246" t="s">
        <v>118</v>
      </c>
    </row>
    <row r="108" s="2" customFormat="1" ht="37.8" customHeight="1">
      <c r="A108" s="39"/>
      <c r="B108" s="40"/>
      <c r="C108" s="206" t="s">
        <v>174</v>
      </c>
      <c r="D108" s="206" t="s">
        <v>120</v>
      </c>
      <c r="E108" s="207" t="s">
        <v>455</v>
      </c>
      <c r="F108" s="208" t="s">
        <v>456</v>
      </c>
      <c r="G108" s="209" t="s">
        <v>123</v>
      </c>
      <c r="H108" s="210">
        <v>250</v>
      </c>
      <c r="I108" s="211"/>
      <c r="J108" s="212">
        <f>ROUND(I108*H108,2)</f>
        <v>0</v>
      </c>
      <c r="K108" s="213"/>
      <c r="L108" s="45"/>
      <c r="M108" s="214" t="s">
        <v>19</v>
      </c>
      <c r="N108" s="215" t="s">
        <v>44</v>
      </c>
      <c r="O108" s="8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8" t="s">
        <v>124</v>
      </c>
      <c r="AT108" s="218" t="s">
        <v>120</v>
      </c>
      <c r="AU108" s="218" t="s">
        <v>83</v>
      </c>
      <c r="AY108" s="18" t="s">
        <v>118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81</v>
      </c>
      <c r="BK108" s="219">
        <f>ROUND(I108*H108,2)</f>
        <v>0</v>
      </c>
      <c r="BL108" s="18" t="s">
        <v>124</v>
      </c>
      <c r="BM108" s="218" t="s">
        <v>457</v>
      </c>
    </row>
    <row r="109" s="2" customFormat="1">
      <c r="A109" s="39"/>
      <c r="B109" s="40"/>
      <c r="C109" s="41"/>
      <c r="D109" s="220" t="s">
        <v>126</v>
      </c>
      <c r="E109" s="41"/>
      <c r="F109" s="221" t="s">
        <v>458</v>
      </c>
      <c r="G109" s="41"/>
      <c r="H109" s="41"/>
      <c r="I109" s="222"/>
      <c r="J109" s="41"/>
      <c r="K109" s="41"/>
      <c r="L109" s="45"/>
      <c r="M109" s="223"/>
      <c r="N109" s="224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126</v>
      </c>
      <c r="AU109" s="18" t="s">
        <v>83</v>
      </c>
    </row>
    <row r="110" s="2" customFormat="1" ht="16.5" customHeight="1">
      <c r="A110" s="39"/>
      <c r="B110" s="40"/>
      <c r="C110" s="258" t="s">
        <v>181</v>
      </c>
      <c r="D110" s="258" t="s">
        <v>192</v>
      </c>
      <c r="E110" s="259" t="s">
        <v>459</v>
      </c>
      <c r="F110" s="260" t="s">
        <v>460</v>
      </c>
      <c r="G110" s="261" t="s">
        <v>195</v>
      </c>
      <c r="H110" s="262">
        <v>5</v>
      </c>
      <c r="I110" s="263"/>
      <c r="J110" s="264">
        <f>ROUND(I110*H110,2)</f>
        <v>0</v>
      </c>
      <c r="K110" s="265"/>
      <c r="L110" s="266"/>
      <c r="M110" s="267" t="s">
        <v>19</v>
      </c>
      <c r="N110" s="268" t="s">
        <v>44</v>
      </c>
      <c r="O110" s="85"/>
      <c r="P110" s="216">
        <f>O110*H110</f>
        <v>0</v>
      </c>
      <c r="Q110" s="216">
        <v>0.001</v>
      </c>
      <c r="R110" s="216">
        <f>Q110*H110</f>
        <v>0.0050000000000000001</v>
      </c>
      <c r="S110" s="216">
        <v>0</v>
      </c>
      <c r="T110" s="21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8" t="s">
        <v>181</v>
      </c>
      <c r="AT110" s="218" t="s">
        <v>192</v>
      </c>
      <c r="AU110" s="218" t="s">
        <v>83</v>
      </c>
      <c r="AY110" s="18" t="s">
        <v>118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8" t="s">
        <v>81</v>
      </c>
      <c r="BK110" s="219">
        <f>ROUND(I110*H110,2)</f>
        <v>0</v>
      </c>
      <c r="BL110" s="18" t="s">
        <v>124</v>
      </c>
      <c r="BM110" s="218" t="s">
        <v>461</v>
      </c>
    </row>
    <row r="111" s="14" customFormat="1">
      <c r="A111" s="14"/>
      <c r="B111" s="236"/>
      <c r="C111" s="237"/>
      <c r="D111" s="227" t="s">
        <v>132</v>
      </c>
      <c r="E111" s="237"/>
      <c r="F111" s="239" t="s">
        <v>462</v>
      </c>
      <c r="G111" s="237"/>
      <c r="H111" s="240">
        <v>5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132</v>
      </c>
      <c r="AU111" s="246" t="s">
        <v>83</v>
      </c>
      <c r="AV111" s="14" t="s">
        <v>83</v>
      </c>
      <c r="AW111" s="14" t="s">
        <v>4</v>
      </c>
      <c r="AX111" s="14" t="s">
        <v>81</v>
      </c>
      <c r="AY111" s="246" t="s">
        <v>118</v>
      </c>
    </row>
    <row r="112" s="2" customFormat="1" ht="33" customHeight="1">
      <c r="A112" s="39"/>
      <c r="B112" s="40"/>
      <c r="C112" s="206" t="s">
        <v>186</v>
      </c>
      <c r="D112" s="206" t="s">
        <v>120</v>
      </c>
      <c r="E112" s="207" t="s">
        <v>463</v>
      </c>
      <c r="F112" s="208" t="s">
        <v>464</v>
      </c>
      <c r="G112" s="209" t="s">
        <v>123</v>
      </c>
      <c r="H112" s="210">
        <v>111.7</v>
      </c>
      <c r="I112" s="211"/>
      <c r="J112" s="212">
        <f>ROUND(I112*H112,2)</f>
        <v>0</v>
      </c>
      <c r="K112" s="213"/>
      <c r="L112" s="45"/>
      <c r="M112" s="214" t="s">
        <v>19</v>
      </c>
      <c r="N112" s="215" t="s">
        <v>44</v>
      </c>
      <c r="O112" s="85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8" t="s">
        <v>124</v>
      </c>
      <c r="AT112" s="218" t="s">
        <v>120</v>
      </c>
      <c r="AU112" s="218" t="s">
        <v>83</v>
      </c>
      <c r="AY112" s="18" t="s">
        <v>118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81</v>
      </c>
      <c r="BK112" s="219">
        <f>ROUND(I112*H112,2)</f>
        <v>0</v>
      </c>
      <c r="BL112" s="18" t="s">
        <v>124</v>
      </c>
      <c r="BM112" s="218" t="s">
        <v>465</v>
      </c>
    </row>
    <row r="113" s="2" customFormat="1">
      <c r="A113" s="39"/>
      <c r="B113" s="40"/>
      <c r="C113" s="41"/>
      <c r="D113" s="220" t="s">
        <v>126</v>
      </c>
      <c r="E113" s="41"/>
      <c r="F113" s="221" t="s">
        <v>466</v>
      </c>
      <c r="G113" s="41"/>
      <c r="H113" s="41"/>
      <c r="I113" s="222"/>
      <c r="J113" s="41"/>
      <c r="K113" s="41"/>
      <c r="L113" s="45"/>
      <c r="M113" s="223"/>
      <c r="N113" s="22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126</v>
      </c>
      <c r="AU113" s="18" t="s">
        <v>83</v>
      </c>
    </row>
    <row r="114" s="2" customFormat="1">
      <c r="A114" s="39"/>
      <c r="B114" s="40"/>
      <c r="C114" s="41"/>
      <c r="D114" s="227" t="s">
        <v>209</v>
      </c>
      <c r="E114" s="41"/>
      <c r="F114" s="269" t="s">
        <v>467</v>
      </c>
      <c r="G114" s="41"/>
      <c r="H114" s="41"/>
      <c r="I114" s="222"/>
      <c r="J114" s="41"/>
      <c r="K114" s="41"/>
      <c r="L114" s="45"/>
      <c r="M114" s="223"/>
      <c r="N114" s="22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209</v>
      </c>
      <c r="AU114" s="18" t="s">
        <v>83</v>
      </c>
    </row>
    <row r="115" s="13" customFormat="1">
      <c r="A115" s="13"/>
      <c r="B115" s="225"/>
      <c r="C115" s="226"/>
      <c r="D115" s="227" t="s">
        <v>132</v>
      </c>
      <c r="E115" s="228" t="s">
        <v>19</v>
      </c>
      <c r="F115" s="229" t="s">
        <v>468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132</v>
      </c>
      <c r="AU115" s="235" t="s">
        <v>83</v>
      </c>
      <c r="AV115" s="13" t="s">
        <v>81</v>
      </c>
      <c r="AW115" s="13" t="s">
        <v>35</v>
      </c>
      <c r="AX115" s="13" t="s">
        <v>73</v>
      </c>
      <c r="AY115" s="235" t="s">
        <v>118</v>
      </c>
    </row>
    <row r="116" s="13" customFormat="1">
      <c r="A116" s="13"/>
      <c r="B116" s="225"/>
      <c r="C116" s="226"/>
      <c r="D116" s="227" t="s">
        <v>132</v>
      </c>
      <c r="E116" s="228" t="s">
        <v>19</v>
      </c>
      <c r="F116" s="229" t="s">
        <v>469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132</v>
      </c>
      <c r="AU116" s="235" t="s">
        <v>83</v>
      </c>
      <c r="AV116" s="13" t="s">
        <v>81</v>
      </c>
      <c r="AW116" s="13" t="s">
        <v>35</v>
      </c>
      <c r="AX116" s="13" t="s">
        <v>73</v>
      </c>
      <c r="AY116" s="235" t="s">
        <v>118</v>
      </c>
    </row>
    <row r="117" s="14" customFormat="1">
      <c r="A117" s="14"/>
      <c r="B117" s="236"/>
      <c r="C117" s="237"/>
      <c r="D117" s="227" t="s">
        <v>132</v>
      </c>
      <c r="E117" s="238" t="s">
        <v>19</v>
      </c>
      <c r="F117" s="239" t="s">
        <v>470</v>
      </c>
      <c r="G117" s="237"/>
      <c r="H117" s="240">
        <v>39.100000000000001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132</v>
      </c>
      <c r="AU117" s="246" t="s">
        <v>83</v>
      </c>
      <c r="AV117" s="14" t="s">
        <v>83</v>
      </c>
      <c r="AW117" s="14" t="s">
        <v>35</v>
      </c>
      <c r="AX117" s="14" t="s">
        <v>73</v>
      </c>
      <c r="AY117" s="246" t="s">
        <v>118</v>
      </c>
    </row>
    <row r="118" s="13" customFormat="1">
      <c r="A118" s="13"/>
      <c r="B118" s="225"/>
      <c r="C118" s="226"/>
      <c r="D118" s="227" t="s">
        <v>132</v>
      </c>
      <c r="E118" s="228" t="s">
        <v>19</v>
      </c>
      <c r="F118" s="229" t="s">
        <v>471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132</v>
      </c>
      <c r="AU118" s="235" t="s">
        <v>83</v>
      </c>
      <c r="AV118" s="13" t="s">
        <v>81</v>
      </c>
      <c r="AW118" s="13" t="s">
        <v>35</v>
      </c>
      <c r="AX118" s="13" t="s">
        <v>73</v>
      </c>
      <c r="AY118" s="235" t="s">
        <v>118</v>
      </c>
    </row>
    <row r="119" s="14" customFormat="1">
      <c r="A119" s="14"/>
      <c r="B119" s="236"/>
      <c r="C119" s="237"/>
      <c r="D119" s="227" t="s">
        <v>132</v>
      </c>
      <c r="E119" s="238" t="s">
        <v>19</v>
      </c>
      <c r="F119" s="239" t="s">
        <v>472</v>
      </c>
      <c r="G119" s="237"/>
      <c r="H119" s="240">
        <v>19.800000000000001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132</v>
      </c>
      <c r="AU119" s="246" t="s">
        <v>83</v>
      </c>
      <c r="AV119" s="14" t="s">
        <v>83</v>
      </c>
      <c r="AW119" s="14" t="s">
        <v>35</v>
      </c>
      <c r="AX119" s="14" t="s">
        <v>73</v>
      </c>
      <c r="AY119" s="246" t="s">
        <v>118</v>
      </c>
    </row>
    <row r="120" s="14" customFormat="1">
      <c r="A120" s="14"/>
      <c r="B120" s="236"/>
      <c r="C120" s="237"/>
      <c r="D120" s="227" t="s">
        <v>132</v>
      </c>
      <c r="E120" s="238" t="s">
        <v>19</v>
      </c>
      <c r="F120" s="239" t="s">
        <v>473</v>
      </c>
      <c r="G120" s="237"/>
      <c r="H120" s="240">
        <v>14.4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132</v>
      </c>
      <c r="AU120" s="246" t="s">
        <v>83</v>
      </c>
      <c r="AV120" s="14" t="s">
        <v>83</v>
      </c>
      <c r="AW120" s="14" t="s">
        <v>35</v>
      </c>
      <c r="AX120" s="14" t="s">
        <v>73</v>
      </c>
      <c r="AY120" s="246" t="s">
        <v>118</v>
      </c>
    </row>
    <row r="121" s="13" customFormat="1">
      <c r="A121" s="13"/>
      <c r="B121" s="225"/>
      <c r="C121" s="226"/>
      <c r="D121" s="227" t="s">
        <v>132</v>
      </c>
      <c r="E121" s="228" t="s">
        <v>19</v>
      </c>
      <c r="F121" s="229" t="s">
        <v>474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132</v>
      </c>
      <c r="AU121" s="235" t="s">
        <v>83</v>
      </c>
      <c r="AV121" s="13" t="s">
        <v>81</v>
      </c>
      <c r="AW121" s="13" t="s">
        <v>35</v>
      </c>
      <c r="AX121" s="13" t="s">
        <v>73</v>
      </c>
      <c r="AY121" s="235" t="s">
        <v>118</v>
      </c>
    </row>
    <row r="122" s="13" customFormat="1">
      <c r="A122" s="13"/>
      <c r="B122" s="225"/>
      <c r="C122" s="226"/>
      <c r="D122" s="227" t="s">
        <v>132</v>
      </c>
      <c r="E122" s="228" t="s">
        <v>19</v>
      </c>
      <c r="F122" s="229" t="s">
        <v>475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132</v>
      </c>
      <c r="AU122" s="235" t="s">
        <v>83</v>
      </c>
      <c r="AV122" s="13" t="s">
        <v>81</v>
      </c>
      <c r="AW122" s="13" t="s">
        <v>35</v>
      </c>
      <c r="AX122" s="13" t="s">
        <v>73</v>
      </c>
      <c r="AY122" s="235" t="s">
        <v>118</v>
      </c>
    </row>
    <row r="123" s="14" customFormat="1">
      <c r="A123" s="14"/>
      <c r="B123" s="236"/>
      <c r="C123" s="237"/>
      <c r="D123" s="227" t="s">
        <v>132</v>
      </c>
      <c r="E123" s="238" t="s">
        <v>19</v>
      </c>
      <c r="F123" s="239" t="s">
        <v>476</v>
      </c>
      <c r="G123" s="237"/>
      <c r="H123" s="240">
        <v>27.75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132</v>
      </c>
      <c r="AU123" s="246" t="s">
        <v>83</v>
      </c>
      <c r="AV123" s="14" t="s">
        <v>83</v>
      </c>
      <c r="AW123" s="14" t="s">
        <v>35</v>
      </c>
      <c r="AX123" s="14" t="s">
        <v>73</v>
      </c>
      <c r="AY123" s="246" t="s">
        <v>118</v>
      </c>
    </row>
    <row r="124" s="13" customFormat="1">
      <c r="A124" s="13"/>
      <c r="B124" s="225"/>
      <c r="C124" s="226"/>
      <c r="D124" s="227" t="s">
        <v>132</v>
      </c>
      <c r="E124" s="228" t="s">
        <v>19</v>
      </c>
      <c r="F124" s="229" t="s">
        <v>477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132</v>
      </c>
      <c r="AU124" s="235" t="s">
        <v>83</v>
      </c>
      <c r="AV124" s="13" t="s">
        <v>81</v>
      </c>
      <c r="AW124" s="13" t="s">
        <v>35</v>
      </c>
      <c r="AX124" s="13" t="s">
        <v>73</v>
      </c>
      <c r="AY124" s="235" t="s">
        <v>118</v>
      </c>
    </row>
    <row r="125" s="14" customFormat="1">
      <c r="A125" s="14"/>
      <c r="B125" s="236"/>
      <c r="C125" s="237"/>
      <c r="D125" s="227" t="s">
        <v>132</v>
      </c>
      <c r="E125" s="238" t="s">
        <v>19</v>
      </c>
      <c r="F125" s="239" t="s">
        <v>478</v>
      </c>
      <c r="G125" s="237"/>
      <c r="H125" s="240">
        <v>45.049999999999997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132</v>
      </c>
      <c r="AU125" s="246" t="s">
        <v>83</v>
      </c>
      <c r="AV125" s="14" t="s">
        <v>83</v>
      </c>
      <c r="AW125" s="14" t="s">
        <v>35</v>
      </c>
      <c r="AX125" s="14" t="s">
        <v>73</v>
      </c>
      <c r="AY125" s="246" t="s">
        <v>118</v>
      </c>
    </row>
    <row r="126" s="13" customFormat="1">
      <c r="A126" s="13"/>
      <c r="B126" s="225"/>
      <c r="C126" s="226"/>
      <c r="D126" s="227" t="s">
        <v>132</v>
      </c>
      <c r="E126" s="228" t="s">
        <v>19</v>
      </c>
      <c r="F126" s="229" t="s">
        <v>479</v>
      </c>
      <c r="G126" s="226"/>
      <c r="H126" s="228" t="s">
        <v>19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132</v>
      </c>
      <c r="AU126" s="235" t="s">
        <v>83</v>
      </c>
      <c r="AV126" s="13" t="s">
        <v>81</v>
      </c>
      <c r="AW126" s="13" t="s">
        <v>35</v>
      </c>
      <c r="AX126" s="13" t="s">
        <v>73</v>
      </c>
      <c r="AY126" s="235" t="s">
        <v>118</v>
      </c>
    </row>
    <row r="127" s="14" customFormat="1">
      <c r="A127" s="14"/>
      <c r="B127" s="236"/>
      <c r="C127" s="237"/>
      <c r="D127" s="227" t="s">
        <v>132</v>
      </c>
      <c r="E127" s="238" t="s">
        <v>19</v>
      </c>
      <c r="F127" s="239" t="s">
        <v>480</v>
      </c>
      <c r="G127" s="237"/>
      <c r="H127" s="240">
        <v>35.700000000000003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132</v>
      </c>
      <c r="AU127" s="246" t="s">
        <v>83</v>
      </c>
      <c r="AV127" s="14" t="s">
        <v>83</v>
      </c>
      <c r="AW127" s="14" t="s">
        <v>35</v>
      </c>
      <c r="AX127" s="14" t="s">
        <v>73</v>
      </c>
      <c r="AY127" s="246" t="s">
        <v>118</v>
      </c>
    </row>
    <row r="128" s="13" customFormat="1">
      <c r="A128" s="13"/>
      <c r="B128" s="225"/>
      <c r="C128" s="226"/>
      <c r="D128" s="227" t="s">
        <v>132</v>
      </c>
      <c r="E128" s="228" t="s">
        <v>19</v>
      </c>
      <c r="F128" s="229" t="s">
        <v>481</v>
      </c>
      <c r="G128" s="226"/>
      <c r="H128" s="228" t="s">
        <v>19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132</v>
      </c>
      <c r="AU128" s="235" t="s">
        <v>83</v>
      </c>
      <c r="AV128" s="13" t="s">
        <v>81</v>
      </c>
      <c r="AW128" s="13" t="s">
        <v>35</v>
      </c>
      <c r="AX128" s="13" t="s">
        <v>73</v>
      </c>
      <c r="AY128" s="235" t="s">
        <v>118</v>
      </c>
    </row>
    <row r="129" s="14" customFormat="1">
      <c r="A129" s="14"/>
      <c r="B129" s="236"/>
      <c r="C129" s="237"/>
      <c r="D129" s="227" t="s">
        <v>132</v>
      </c>
      <c r="E129" s="238" t="s">
        <v>19</v>
      </c>
      <c r="F129" s="239" t="s">
        <v>482</v>
      </c>
      <c r="G129" s="237"/>
      <c r="H129" s="240">
        <v>6.4000000000000004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132</v>
      </c>
      <c r="AU129" s="246" t="s">
        <v>83</v>
      </c>
      <c r="AV129" s="14" t="s">
        <v>83</v>
      </c>
      <c r="AW129" s="14" t="s">
        <v>35</v>
      </c>
      <c r="AX129" s="14" t="s">
        <v>73</v>
      </c>
      <c r="AY129" s="246" t="s">
        <v>118</v>
      </c>
    </row>
    <row r="130" s="13" customFormat="1">
      <c r="A130" s="13"/>
      <c r="B130" s="225"/>
      <c r="C130" s="226"/>
      <c r="D130" s="227" t="s">
        <v>132</v>
      </c>
      <c r="E130" s="228" t="s">
        <v>19</v>
      </c>
      <c r="F130" s="229" t="s">
        <v>483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132</v>
      </c>
      <c r="AU130" s="235" t="s">
        <v>83</v>
      </c>
      <c r="AV130" s="13" t="s">
        <v>81</v>
      </c>
      <c r="AW130" s="13" t="s">
        <v>35</v>
      </c>
      <c r="AX130" s="13" t="s">
        <v>73</v>
      </c>
      <c r="AY130" s="235" t="s">
        <v>118</v>
      </c>
    </row>
    <row r="131" s="14" customFormat="1">
      <c r="A131" s="14"/>
      <c r="B131" s="236"/>
      <c r="C131" s="237"/>
      <c r="D131" s="227" t="s">
        <v>132</v>
      </c>
      <c r="E131" s="238" t="s">
        <v>19</v>
      </c>
      <c r="F131" s="239" t="s">
        <v>484</v>
      </c>
      <c r="G131" s="237"/>
      <c r="H131" s="240">
        <v>9.3599999999999994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132</v>
      </c>
      <c r="AU131" s="246" t="s">
        <v>83</v>
      </c>
      <c r="AV131" s="14" t="s">
        <v>83</v>
      </c>
      <c r="AW131" s="14" t="s">
        <v>35</v>
      </c>
      <c r="AX131" s="14" t="s">
        <v>73</v>
      </c>
      <c r="AY131" s="246" t="s">
        <v>118</v>
      </c>
    </row>
    <row r="132" s="15" customFormat="1">
      <c r="A132" s="15"/>
      <c r="B132" s="247"/>
      <c r="C132" s="248"/>
      <c r="D132" s="227" t="s">
        <v>132</v>
      </c>
      <c r="E132" s="249" t="s">
        <v>19</v>
      </c>
      <c r="F132" s="250" t="s">
        <v>147</v>
      </c>
      <c r="G132" s="248"/>
      <c r="H132" s="251">
        <v>197.56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132</v>
      </c>
      <c r="AU132" s="257" t="s">
        <v>83</v>
      </c>
      <c r="AV132" s="15" t="s">
        <v>124</v>
      </c>
      <c r="AW132" s="15" t="s">
        <v>35</v>
      </c>
      <c r="AX132" s="15" t="s">
        <v>73</v>
      </c>
      <c r="AY132" s="257" t="s">
        <v>118</v>
      </c>
    </row>
    <row r="133" s="13" customFormat="1">
      <c r="A133" s="13"/>
      <c r="B133" s="225"/>
      <c r="C133" s="226"/>
      <c r="D133" s="227" t="s">
        <v>132</v>
      </c>
      <c r="E133" s="228" t="s">
        <v>19</v>
      </c>
      <c r="F133" s="229" t="s">
        <v>485</v>
      </c>
      <c r="G133" s="226"/>
      <c r="H133" s="228" t="s">
        <v>19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132</v>
      </c>
      <c r="AU133" s="235" t="s">
        <v>83</v>
      </c>
      <c r="AV133" s="13" t="s">
        <v>81</v>
      </c>
      <c r="AW133" s="13" t="s">
        <v>35</v>
      </c>
      <c r="AX133" s="13" t="s">
        <v>73</v>
      </c>
      <c r="AY133" s="235" t="s">
        <v>118</v>
      </c>
    </row>
    <row r="134" s="14" customFormat="1">
      <c r="A134" s="14"/>
      <c r="B134" s="236"/>
      <c r="C134" s="237"/>
      <c r="D134" s="227" t="s">
        <v>132</v>
      </c>
      <c r="E134" s="238" t="s">
        <v>19</v>
      </c>
      <c r="F134" s="239" t="s">
        <v>486</v>
      </c>
      <c r="G134" s="237"/>
      <c r="H134" s="240">
        <v>59.268000000000001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132</v>
      </c>
      <c r="AU134" s="246" t="s">
        <v>83</v>
      </c>
      <c r="AV134" s="14" t="s">
        <v>83</v>
      </c>
      <c r="AW134" s="14" t="s">
        <v>35</v>
      </c>
      <c r="AX134" s="14" t="s">
        <v>73</v>
      </c>
      <c r="AY134" s="246" t="s">
        <v>118</v>
      </c>
    </row>
    <row r="135" s="14" customFormat="1">
      <c r="A135" s="14"/>
      <c r="B135" s="236"/>
      <c r="C135" s="237"/>
      <c r="D135" s="227" t="s">
        <v>132</v>
      </c>
      <c r="E135" s="238" t="s">
        <v>19</v>
      </c>
      <c r="F135" s="239" t="s">
        <v>487</v>
      </c>
      <c r="G135" s="237"/>
      <c r="H135" s="240">
        <v>111.7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132</v>
      </c>
      <c r="AU135" s="246" t="s">
        <v>83</v>
      </c>
      <c r="AV135" s="14" t="s">
        <v>83</v>
      </c>
      <c r="AW135" s="14" t="s">
        <v>35</v>
      </c>
      <c r="AX135" s="14" t="s">
        <v>81</v>
      </c>
      <c r="AY135" s="246" t="s">
        <v>118</v>
      </c>
    </row>
    <row r="136" s="2" customFormat="1" ht="33" customHeight="1">
      <c r="A136" s="39"/>
      <c r="B136" s="40"/>
      <c r="C136" s="206" t="s">
        <v>191</v>
      </c>
      <c r="D136" s="206" t="s">
        <v>120</v>
      </c>
      <c r="E136" s="207" t="s">
        <v>488</v>
      </c>
      <c r="F136" s="208" t="s">
        <v>489</v>
      </c>
      <c r="G136" s="209" t="s">
        <v>123</v>
      </c>
      <c r="H136" s="210">
        <v>138.30000000000001</v>
      </c>
      <c r="I136" s="211"/>
      <c r="J136" s="212">
        <f>ROUND(I136*H136,2)</f>
        <v>0</v>
      </c>
      <c r="K136" s="213"/>
      <c r="L136" s="45"/>
      <c r="M136" s="214" t="s">
        <v>19</v>
      </c>
      <c r="N136" s="215" t="s">
        <v>44</v>
      </c>
      <c r="O136" s="85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8" t="s">
        <v>124</v>
      </c>
      <c r="AT136" s="218" t="s">
        <v>120</v>
      </c>
      <c r="AU136" s="218" t="s">
        <v>83</v>
      </c>
      <c r="AY136" s="18" t="s">
        <v>118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8" t="s">
        <v>81</v>
      </c>
      <c r="BK136" s="219">
        <f>ROUND(I136*H136,2)</f>
        <v>0</v>
      </c>
      <c r="BL136" s="18" t="s">
        <v>124</v>
      </c>
      <c r="BM136" s="218" t="s">
        <v>490</v>
      </c>
    </row>
    <row r="137" s="2" customFormat="1">
      <c r="A137" s="39"/>
      <c r="B137" s="40"/>
      <c r="C137" s="41"/>
      <c r="D137" s="220" t="s">
        <v>126</v>
      </c>
      <c r="E137" s="41"/>
      <c r="F137" s="221" t="s">
        <v>491</v>
      </c>
      <c r="G137" s="41"/>
      <c r="H137" s="41"/>
      <c r="I137" s="222"/>
      <c r="J137" s="41"/>
      <c r="K137" s="41"/>
      <c r="L137" s="45"/>
      <c r="M137" s="223"/>
      <c r="N137" s="22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126</v>
      </c>
      <c r="AU137" s="18" t="s">
        <v>83</v>
      </c>
    </row>
    <row r="138" s="13" customFormat="1">
      <c r="A138" s="13"/>
      <c r="B138" s="225"/>
      <c r="C138" s="226"/>
      <c r="D138" s="227" t="s">
        <v>132</v>
      </c>
      <c r="E138" s="228" t="s">
        <v>19</v>
      </c>
      <c r="F138" s="229" t="s">
        <v>492</v>
      </c>
      <c r="G138" s="226"/>
      <c r="H138" s="228" t="s">
        <v>19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132</v>
      </c>
      <c r="AU138" s="235" t="s">
        <v>83</v>
      </c>
      <c r="AV138" s="13" t="s">
        <v>81</v>
      </c>
      <c r="AW138" s="13" t="s">
        <v>35</v>
      </c>
      <c r="AX138" s="13" t="s">
        <v>73</v>
      </c>
      <c r="AY138" s="235" t="s">
        <v>118</v>
      </c>
    </row>
    <row r="139" s="14" customFormat="1">
      <c r="A139" s="14"/>
      <c r="B139" s="236"/>
      <c r="C139" s="237"/>
      <c r="D139" s="227" t="s">
        <v>132</v>
      </c>
      <c r="E139" s="238" t="s">
        <v>19</v>
      </c>
      <c r="F139" s="239" t="s">
        <v>493</v>
      </c>
      <c r="G139" s="237"/>
      <c r="H139" s="240">
        <v>138.292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132</v>
      </c>
      <c r="AU139" s="246" t="s">
        <v>83</v>
      </c>
      <c r="AV139" s="14" t="s">
        <v>83</v>
      </c>
      <c r="AW139" s="14" t="s">
        <v>35</v>
      </c>
      <c r="AX139" s="14" t="s">
        <v>73</v>
      </c>
      <c r="AY139" s="246" t="s">
        <v>118</v>
      </c>
    </row>
    <row r="140" s="14" customFormat="1">
      <c r="A140" s="14"/>
      <c r="B140" s="236"/>
      <c r="C140" s="237"/>
      <c r="D140" s="227" t="s">
        <v>132</v>
      </c>
      <c r="E140" s="238" t="s">
        <v>19</v>
      </c>
      <c r="F140" s="239" t="s">
        <v>494</v>
      </c>
      <c r="G140" s="237"/>
      <c r="H140" s="240">
        <v>138.30000000000001</v>
      </c>
      <c r="I140" s="241"/>
      <c r="J140" s="237"/>
      <c r="K140" s="237"/>
      <c r="L140" s="242"/>
      <c r="M140" s="274"/>
      <c r="N140" s="275"/>
      <c r="O140" s="275"/>
      <c r="P140" s="275"/>
      <c r="Q140" s="275"/>
      <c r="R140" s="275"/>
      <c r="S140" s="275"/>
      <c r="T140" s="27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132</v>
      </c>
      <c r="AU140" s="246" t="s">
        <v>83</v>
      </c>
      <c r="AV140" s="14" t="s">
        <v>83</v>
      </c>
      <c r="AW140" s="14" t="s">
        <v>35</v>
      </c>
      <c r="AX140" s="14" t="s">
        <v>81</v>
      </c>
      <c r="AY140" s="246" t="s">
        <v>118</v>
      </c>
    </row>
    <row r="141" s="2" customFormat="1" ht="6.96" customHeight="1">
      <c r="A141" s="39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hxgQpttF/ZXszyK4va1O0Rxvn3lu6utBywLiL4u1cSQggfd0FS58Ht9ma1veTEZitCoTQxu+hQZAKI8I+BomVg==" hashValue="I1wSqo/tU0nosdQei1zJRW5n8bIt1JISF1/ObgtrFvVrYhzyVRYjnRub+L00k4bI3KpIwDkSidJD+9vpNMvTeg==" algorithmName="SHA-512" password="CC35"/>
  <autoFilter ref="C80:K14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3_01/121151123"/>
    <hyperlink ref="F89" r:id="rId2" display="https://podminky.urs.cz/item/CS_URS_2023_01/162351103"/>
    <hyperlink ref="F92" r:id="rId3" display="https://podminky.urs.cz/item/CS_URS_2023_01/181111121"/>
    <hyperlink ref="F95" r:id="rId4" display="https://podminky.urs.cz/item/CS_URS_2023_01/181311103"/>
    <hyperlink ref="F100" r:id="rId5" display="https://podminky.urs.cz/item/CS_URS_2023_01/181351003"/>
    <hyperlink ref="F104" r:id="rId6" display="https://podminky.urs.cz/item/CS_URS_2023_01/181351103"/>
    <hyperlink ref="F109" r:id="rId7" display="https://podminky.urs.cz/item/CS_URS_2023_01/181411131"/>
    <hyperlink ref="F113" r:id="rId8" display="https://podminky.urs.cz/item/CS_URS_2023_01/181911102"/>
    <hyperlink ref="F137" r:id="rId9" display="https://podminky.urs.cz/item/CS_URS_2023_01/18195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Rozšíření zaměstnaneckého parkoviště Nemocnice Prachatice, a.s.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9. 5. 2023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ROUND((SUM(BE86:BE131)),  2)</f>
        <v>0</v>
      </c>
      <c r="G33" s="39"/>
      <c r="H33" s="39"/>
      <c r="I33" s="149">
        <v>0.20999999999999999</v>
      </c>
      <c r="J33" s="148">
        <f>ROUND(((SUM(BE86:BE131))*I33),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ROUND((SUM(BF86:BF131)),  2)</f>
        <v>0</v>
      </c>
      <c r="G34" s="39"/>
      <c r="H34" s="39"/>
      <c r="I34" s="149">
        <v>0.14999999999999999</v>
      </c>
      <c r="J34" s="148">
        <f>ROUND(((SUM(BF86:BF131))*I34),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ROUND((SUM(BG86:BG131)),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ROUND((SUM(BH86:BH131)),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ROUND((SUM(BI86:BI131)),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Rozšíření zaměstnaneckého parkoviště Nemocnice Prachatice, a.s.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Prachatice</v>
      </c>
      <c r="G52" s="41"/>
      <c r="H52" s="41"/>
      <c r="I52" s="33" t="s">
        <v>23</v>
      </c>
      <c r="J52" s="73" t="str">
        <f>IF(J12="","",J12)</f>
        <v>9. 5. 2023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Nemocnice Prachatice, a.s.</v>
      </c>
      <c r="G54" s="41"/>
      <c r="H54" s="41"/>
      <c r="I54" s="33" t="s">
        <v>32</v>
      </c>
      <c r="J54" s="37" t="str">
        <f>E21</f>
        <v>Agroprojekt Jihlava, spol.s.r.o.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Jihlava, spol.s.r.o.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496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497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498</v>
      </c>
      <c r="E62" s="175"/>
      <c r="F62" s="175"/>
      <c r="G62" s="175"/>
      <c r="H62" s="175"/>
      <c r="I62" s="175"/>
      <c r="J62" s="176">
        <f>J104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499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500</v>
      </c>
      <c r="E64" s="175"/>
      <c r="F64" s="175"/>
      <c r="G64" s="175"/>
      <c r="H64" s="175"/>
      <c r="I64" s="175"/>
      <c r="J64" s="176">
        <f>J115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501</v>
      </c>
      <c r="E65" s="175"/>
      <c r="F65" s="175"/>
      <c r="G65" s="175"/>
      <c r="H65" s="175"/>
      <c r="I65" s="175"/>
      <c r="J65" s="176">
        <f>J119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502</v>
      </c>
      <c r="E66" s="175"/>
      <c r="F66" s="175"/>
      <c r="G66" s="175"/>
      <c r="H66" s="175"/>
      <c r="I66" s="175"/>
      <c r="J66" s="176">
        <f>J126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103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Rozšíření zaměstnaneckého parkoviště Nemocnice Prachatice, a.s.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VON - Vedlejší a ostatní náklady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Prachatice</v>
      </c>
      <c r="G80" s="41"/>
      <c r="H80" s="41"/>
      <c r="I80" s="33" t="s">
        <v>23</v>
      </c>
      <c r="J80" s="73" t="str">
        <f>IF(J12="","",J12)</f>
        <v>9. 5. 2023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Nemocnice Prachatice, a.s.</v>
      </c>
      <c r="G82" s="41"/>
      <c r="H82" s="41"/>
      <c r="I82" s="33" t="s">
        <v>32</v>
      </c>
      <c r="J82" s="37" t="str">
        <f>E21</f>
        <v>Agroprojekt Jihlava, spol.s.r.o.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36</v>
      </c>
      <c r="J83" s="37" t="str">
        <f>E24</f>
        <v>Agroprojekt Jihlava, spol.s.r.o.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104</v>
      </c>
      <c r="D85" s="181" t="s">
        <v>58</v>
      </c>
      <c r="E85" s="181" t="s">
        <v>54</v>
      </c>
      <c r="F85" s="181" t="s">
        <v>55</v>
      </c>
      <c r="G85" s="181" t="s">
        <v>105</v>
      </c>
      <c r="H85" s="181" t="s">
        <v>106</v>
      </c>
      <c r="I85" s="181" t="s">
        <v>107</v>
      </c>
      <c r="J85" s="182" t="s">
        <v>95</v>
      </c>
      <c r="K85" s="183" t="s">
        <v>108</v>
      </c>
      <c r="L85" s="184"/>
      <c r="M85" s="93" t="s">
        <v>19</v>
      </c>
      <c r="N85" s="94" t="s">
        <v>43</v>
      </c>
      <c r="O85" s="94" t="s">
        <v>109</v>
      </c>
      <c r="P85" s="94" t="s">
        <v>110</v>
      </c>
      <c r="Q85" s="94" t="s">
        <v>111</v>
      </c>
      <c r="R85" s="94" t="s">
        <v>112</v>
      </c>
      <c r="S85" s="94" t="s">
        <v>113</v>
      </c>
      <c r="T85" s="95" t="s">
        <v>114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115</v>
      </c>
      <c r="D86" s="41"/>
      <c r="E86" s="41"/>
      <c r="F86" s="41"/>
      <c r="G86" s="41"/>
      <c r="H86" s="41"/>
      <c r="I86" s="41"/>
      <c r="J86" s="185">
        <f>BK86</f>
        <v>0</v>
      </c>
      <c r="K86" s="41"/>
      <c r="L86" s="45"/>
      <c r="M86" s="96"/>
      <c r="N86" s="186"/>
      <c r="O86" s="97"/>
      <c r="P86" s="187">
        <f>P87</f>
        <v>0</v>
      </c>
      <c r="Q86" s="97"/>
      <c r="R86" s="187">
        <f>R87</f>
        <v>0</v>
      </c>
      <c r="S86" s="97"/>
      <c r="T86" s="188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96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503</v>
      </c>
      <c r="F87" s="193" t="s">
        <v>504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P88+P104+P108+P115+P119+P126</f>
        <v>0</v>
      </c>
      <c r="Q87" s="198"/>
      <c r="R87" s="199">
        <f>R88+R104+R108+R115+R119+R126</f>
        <v>0</v>
      </c>
      <c r="S87" s="198"/>
      <c r="T87" s="200">
        <f>T88+T104+T108+T115+T119+T126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164</v>
      </c>
      <c r="AT87" s="202" t="s">
        <v>72</v>
      </c>
      <c r="AU87" s="202" t="s">
        <v>73</v>
      </c>
      <c r="AY87" s="201" t="s">
        <v>118</v>
      </c>
      <c r="BK87" s="203">
        <f>BK88+BK104+BK108+BK115+BK119+BK126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505</v>
      </c>
      <c r="F88" s="204" t="s">
        <v>506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SUM(P89:P103)</f>
        <v>0</v>
      </c>
      <c r="Q88" s="198"/>
      <c r="R88" s="199">
        <f>SUM(R89:R103)</f>
        <v>0</v>
      </c>
      <c r="S88" s="198"/>
      <c r="T88" s="200">
        <f>SUM(T89:T103)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164</v>
      </c>
      <c r="AT88" s="202" t="s">
        <v>72</v>
      </c>
      <c r="AU88" s="202" t="s">
        <v>81</v>
      </c>
      <c r="AY88" s="201" t="s">
        <v>118</v>
      </c>
      <c r="BK88" s="203">
        <f>SUM(BK89:BK103)</f>
        <v>0</v>
      </c>
    </row>
    <row r="89" s="2" customFormat="1" ht="16.5" customHeight="1">
      <c r="A89" s="39"/>
      <c r="B89" s="40"/>
      <c r="C89" s="206" t="s">
        <v>81</v>
      </c>
      <c r="D89" s="206" t="s">
        <v>120</v>
      </c>
      <c r="E89" s="207" t="s">
        <v>507</v>
      </c>
      <c r="F89" s="208" t="s">
        <v>508</v>
      </c>
      <c r="G89" s="209" t="s">
        <v>509</v>
      </c>
      <c r="H89" s="210">
        <v>1</v>
      </c>
      <c r="I89" s="211"/>
      <c r="J89" s="212">
        <f>ROUND(I89*H89,2)</f>
        <v>0</v>
      </c>
      <c r="K89" s="213"/>
      <c r="L89" s="45"/>
      <c r="M89" s="214" t="s">
        <v>19</v>
      </c>
      <c r="N89" s="215" t="s">
        <v>44</v>
      </c>
      <c r="O89" s="85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8" t="s">
        <v>510</v>
      </c>
      <c r="AT89" s="218" t="s">
        <v>120</v>
      </c>
      <c r="AU89" s="218" t="s">
        <v>83</v>
      </c>
      <c r="AY89" s="18" t="s">
        <v>118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8" t="s">
        <v>81</v>
      </c>
      <c r="BK89" s="219">
        <f>ROUND(I89*H89,2)</f>
        <v>0</v>
      </c>
      <c r="BL89" s="18" t="s">
        <v>510</v>
      </c>
      <c r="BM89" s="218" t="s">
        <v>511</v>
      </c>
    </row>
    <row r="90" s="2" customFormat="1">
      <c r="A90" s="39"/>
      <c r="B90" s="40"/>
      <c r="C90" s="41"/>
      <c r="D90" s="220" t="s">
        <v>126</v>
      </c>
      <c r="E90" s="41"/>
      <c r="F90" s="221" t="s">
        <v>512</v>
      </c>
      <c r="G90" s="41"/>
      <c r="H90" s="41"/>
      <c r="I90" s="222"/>
      <c r="J90" s="41"/>
      <c r="K90" s="41"/>
      <c r="L90" s="45"/>
      <c r="M90" s="223"/>
      <c r="N90" s="22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126</v>
      </c>
      <c r="AU90" s="18" t="s">
        <v>83</v>
      </c>
    </row>
    <row r="91" s="2" customFormat="1">
      <c r="A91" s="39"/>
      <c r="B91" s="40"/>
      <c r="C91" s="41"/>
      <c r="D91" s="227" t="s">
        <v>209</v>
      </c>
      <c r="E91" s="41"/>
      <c r="F91" s="269" t="s">
        <v>513</v>
      </c>
      <c r="G91" s="41"/>
      <c r="H91" s="41"/>
      <c r="I91" s="222"/>
      <c r="J91" s="41"/>
      <c r="K91" s="41"/>
      <c r="L91" s="45"/>
      <c r="M91" s="223"/>
      <c r="N91" s="22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209</v>
      </c>
      <c r="AU91" s="18" t="s">
        <v>83</v>
      </c>
    </row>
    <row r="92" s="2" customFormat="1" ht="16.5" customHeight="1">
      <c r="A92" s="39"/>
      <c r="B92" s="40"/>
      <c r="C92" s="206" t="s">
        <v>83</v>
      </c>
      <c r="D92" s="206" t="s">
        <v>120</v>
      </c>
      <c r="E92" s="207" t="s">
        <v>514</v>
      </c>
      <c r="F92" s="208" t="s">
        <v>515</v>
      </c>
      <c r="G92" s="209" t="s">
        <v>509</v>
      </c>
      <c r="H92" s="210">
        <v>1</v>
      </c>
      <c r="I92" s="211"/>
      <c r="J92" s="212">
        <f>ROUND(I92*H92,2)</f>
        <v>0</v>
      </c>
      <c r="K92" s="213"/>
      <c r="L92" s="45"/>
      <c r="M92" s="214" t="s">
        <v>19</v>
      </c>
      <c r="N92" s="215" t="s">
        <v>44</v>
      </c>
      <c r="O92" s="85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8" t="s">
        <v>510</v>
      </c>
      <c r="AT92" s="218" t="s">
        <v>120</v>
      </c>
      <c r="AU92" s="218" t="s">
        <v>83</v>
      </c>
      <c r="AY92" s="18" t="s">
        <v>118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8" t="s">
        <v>81</v>
      </c>
      <c r="BK92" s="219">
        <f>ROUND(I92*H92,2)</f>
        <v>0</v>
      </c>
      <c r="BL92" s="18" t="s">
        <v>510</v>
      </c>
      <c r="BM92" s="218" t="s">
        <v>516</v>
      </c>
    </row>
    <row r="93" s="2" customFormat="1">
      <c r="A93" s="39"/>
      <c r="B93" s="40"/>
      <c r="C93" s="41"/>
      <c r="D93" s="220" t="s">
        <v>126</v>
      </c>
      <c r="E93" s="41"/>
      <c r="F93" s="221" t="s">
        <v>517</v>
      </c>
      <c r="G93" s="41"/>
      <c r="H93" s="41"/>
      <c r="I93" s="222"/>
      <c r="J93" s="41"/>
      <c r="K93" s="41"/>
      <c r="L93" s="45"/>
      <c r="M93" s="223"/>
      <c r="N93" s="22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126</v>
      </c>
      <c r="AU93" s="18" t="s">
        <v>83</v>
      </c>
    </row>
    <row r="94" s="2" customFormat="1">
      <c r="A94" s="39"/>
      <c r="B94" s="40"/>
      <c r="C94" s="41"/>
      <c r="D94" s="227" t="s">
        <v>209</v>
      </c>
      <c r="E94" s="41"/>
      <c r="F94" s="269" t="s">
        <v>518</v>
      </c>
      <c r="G94" s="41"/>
      <c r="H94" s="41"/>
      <c r="I94" s="222"/>
      <c r="J94" s="41"/>
      <c r="K94" s="41"/>
      <c r="L94" s="45"/>
      <c r="M94" s="223"/>
      <c r="N94" s="22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209</v>
      </c>
      <c r="AU94" s="18" t="s">
        <v>83</v>
      </c>
    </row>
    <row r="95" s="2" customFormat="1" ht="16.5" customHeight="1">
      <c r="A95" s="39"/>
      <c r="B95" s="40"/>
      <c r="C95" s="206" t="s">
        <v>135</v>
      </c>
      <c r="D95" s="206" t="s">
        <v>120</v>
      </c>
      <c r="E95" s="207" t="s">
        <v>519</v>
      </c>
      <c r="F95" s="208" t="s">
        <v>520</v>
      </c>
      <c r="G95" s="209" t="s">
        <v>509</v>
      </c>
      <c r="H95" s="210">
        <v>1</v>
      </c>
      <c r="I95" s="211"/>
      <c r="J95" s="212">
        <f>ROUND(I95*H95,2)</f>
        <v>0</v>
      </c>
      <c r="K95" s="213"/>
      <c r="L95" s="45"/>
      <c r="M95" s="214" t="s">
        <v>19</v>
      </c>
      <c r="N95" s="215" t="s">
        <v>44</v>
      </c>
      <c r="O95" s="85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8" t="s">
        <v>510</v>
      </c>
      <c r="AT95" s="218" t="s">
        <v>120</v>
      </c>
      <c r="AU95" s="218" t="s">
        <v>83</v>
      </c>
      <c r="AY95" s="18" t="s">
        <v>118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8" t="s">
        <v>81</v>
      </c>
      <c r="BK95" s="219">
        <f>ROUND(I95*H95,2)</f>
        <v>0</v>
      </c>
      <c r="BL95" s="18" t="s">
        <v>510</v>
      </c>
      <c r="BM95" s="218" t="s">
        <v>521</v>
      </c>
    </row>
    <row r="96" s="2" customFormat="1">
      <c r="A96" s="39"/>
      <c r="B96" s="40"/>
      <c r="C96" s="41"/>
      <c r="D96" s="220" t="s">
        <v>126</v>
      </c>
      <c r="E96" s="41"/>
      <c r="F96" s="221" t="s">
        <v>522</v>
      </c>
      <c r="G96" s="41"/>
      <c r="H96" s="41"/>
      <c r="I96" s="222"/>
      <c r="J96" s="41"/>
      <c r="K96" s="41"/>
      <c r="L96" s="45"/>
      <c r="M96" s="223"/>
      <c r="N96" s="22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83</v>
      </c>
    </row>
    <row r="97" s="2" customFormat="1">
      <c r="A97" s="39"/>
      <c r="B97" s="40"/>
      <c r="C97" s="41"/>
      <c r="D97" s="227" t="s">
        <v>209</v>
      </c>
      <c r="E97" s="41"/>
      <c r="F97" s="269" t="s">
        <v>523</v>
      </c>
      <c r="G97" s="41"/>
      <c r="H97" s="41"/>
      <c r="I97" s="222"/>
      <c r="J97" s="41"/>
      <c r="K97" s="41"/>
      <c r="L97" s="45"/>
      <c r="M97" s="223"/>
      <c r="N97" s="22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209</v>
      </c>
      <c r="AU97" s="18" t="s">
        <v>83</v>
      </c>
    </row>
    <row r="98" s="2" customFormat="1" ht="16.5" customHeight="1">
      <c r="A98" s="39"/>
      <c r="B98" s="40"/>
      <c r="C98" s="206" t="s">
        <v>124</v>
      </c>
      <c r="D98" s="206" t="s">
        <v>120</v>
      </c>
      <c r="E98" s="207" t="s">
        <v>524</v>
      </c>
      <c r="F98" s="208" t="s">
        <v>525</v>
      </c>
      <c r="G98" s="209" t="s">
        <v>509</v>
      </c>
      <c r="H98" s="210">
        <v>1</v>
      </c>
      <c r="I98" s="211"/>
      <c r="J98" s="212">
        <f>ROUND(I98*H98,2)</f>
        <v>0</v>
      </c>
      <c r="K98" s="213"/>
      <c r="L98" s="45"/>
      <c r="M98" s="214" t="s">
        <v>19</v>
      </c>
      <c r="N98" s="215" t="s">
        <v>44</v>
      </c>
      <c r="O98" s="85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8" t="s">
        <v>510</v>
      </c>
      <c r="AT98" s="218" t="s">
        <v>120</v>
      </c>
      <c r="AU98" s="218" t="s">
        <v>83</v>
      </c>
      <c r="AY98" s="18" t="s">
        <v>118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8" t="s">
        <v>81</v>
      </c>
      <c r="BK98" s="219">
        <f>ROUND(I98*H98,2)</f>
        <v>0</v>
      </c>
      <c r="BL98" s="18" t="s">
        <v>510</v>
      </c>
      <c r="BM98" s="218" t="s">
        <v>526</v>
      </c>
    </row>
    <row r="99" s="2" customFormat="1">
      <c r="A99" s="39"/>
      <c r="B99" s="40"/>
      <c r="C99" s="41"/>
      <c r="D99" s="220" t="s">
        <v>126</v>
      </c>
      <c r="E99" s="41"/>
      <c r="F99" s="221" t="s">
        <v>527</v>
      </c>
      <c r="G99" s="41"/>
      <c r="H99" s="41"/>
      <c r="I99" s="222"/>
      <c r="J99" s="41"/>
      <c r="K99" s="41"/>
      <c r="L99" s="45"/>
      <c r="M99" s="223"/>
      <c r="N99" s="22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126</v>
      </c>
      <c r="AU99" s="18" t="s">
        <v>83</v>
      </c>
    </row>
    <row r="100" s="2" customFormat="1">
      <c r="A100" s="39"/>
      <c r="B100" s="40"/>
      <c r="C100" s="41"/>
      <c r="D100" s="227" t="s">
        <v>209</v>
      </c>
      <c r="E100" s="41"/>
      <c r="F100" s="269" t="s">
        <v>528</v>
      </c>
      <c r="G100" s="41"/>
      <c r="H100" s="41"/>
      <c r="I100" s="222"/>
      <c r="J100" s="41"/>
      <c r="K100" s="41"/>
      <c r="L100" s="45"/>
      <c r="M100" s="223"/>
      <c r="N100" s="22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209</v>
      </c>
      <c r="AU100" s="18" t="s">
        <v>83</v>
      </c>
    </row>
    <row r="101" s="2" customFormat="1" ht="16.5" customHeight="1">
      <c r="A101" s="39"/>
      <c r="B101" s="40"/>
      <c r="C101" s="206" t="s">
        <v>164</v>
      </c>
      <c r="D101" s="206" t="s">
        <v>120</v>
      </c>
      <c r="E101" s="207" t="s">
        <v>529</v>
      </c>
      <c r="F101" s="208" t="s">
        <v>530</v>
      </c>
      <c r="G101" s="209" t="s">
        <v>509</v>
      </c>
      <c r="H101" s="210">
        <v>1</v>
      </c>
      <c r="I101" s="211"/>
      <c r="J101" s="212">
        <f>ROUND(I101*H101,2)</f>
        <v>0</v>
      </c>
      <c r="K101" s="213"/>
      <c r="L101" s="45"/>
      <c r="M101" s="214" t="s">
        <v>19</v>
      </c>
      <c r="N101" s="215" t="s">
        <v>44</v>
      </c>
      <c r="O101" s="85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510</v>
      </c>
      <c r="AT101" s="218" t="s">
        <v>120</v>
      </c>
      <c r="AU101" s="218" t="s">
        <v>83</v>
      </c>
      <c r="AY101" s="18" t="s">
        <v>118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81</v>
      </c>
      <c r="BK101" s="219">
        <f>ROUND(I101*H101,2)</f>
        <v>0</v>
      </c>
      <c r="BL101" s="18" t="s">
        <v>510</v>
      </c>
      <c r="BM101" s="218" t="s">
        <v>531</v>
      </c>
    </row>
    <row r="102" s="2" customFormat="1">
      <c r="A102" s="39"/>
      <c r="B102" s="40"/>
      <c r="C102" s="41"/>
      <c r="D102" s="220" t="s">
        <v>126</v>
      </c>
      <c r="E102" s="41"/>
      <c r="F102" s="221" t="s">
        <v>532</v>
      </c>
      <c r="G102" s="41"/>
      <c r="H102" s="41"/>
      <c r="I102" s="222"/>
      <c r="J102" s="41"/>
      <c r="K102" s="41"/>
      <c r="L102" s="45"/>
      <c r="M102" s="223"/>
      <c r="N102" s="22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126</v>
      </c>
      <c r="AU102" s="18" t="s">
        <v>83</v>
      </c>
    </row>
    <row r="103" s="2" customFormat="1">
      <c r="A103" s="39"/>
      <c r="B103" s="40"/>
      <c r="C103" s="41"/>
      <c r="D103" s="227" t="s">
        <v>209</v>
      </c>
      <c r="E103" s="41"/>
      <c r="F103" s="269" t="s">
        <v>533</v>
      </c>
      <c r="G103" s="41"/>
      <c r="H103" s="41"/>
      <c r="I103" s="222"/>
      <c r="J103" s="41"/>
      <c r="K103" s="41"/>
      <c r="L103" s="45"/>
      <c r="M103" s="223"/>
      <c r="N103" s="22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209</v>
      </c>
      <c r="AU103" s="18" t="s">
        <v>83</v>
      </c>
    </row>
    <row r="104" s="12" customFormat="1" ht="22.8" customHeight="1">
      <c r="A104" s="12"/>
      <c r="B104" s="190"/>
      <c r="C104" s="191"/>
      <c r="D104" s="192" t="s">
        <v>72</v>
      </c>
      <c r="E104" s="204" t="s">
        <v>534</v>
      </c>
      <c r="F104" s="204" t="s">
        <v>535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SUM(P105:P107)</f>
        <v>0</v>
      </c>
      <c r="Q104" s="198"/>
      <c r="R104" s="199">
        <f>SUM(R105:R107)</f>
        <v>0</v>
      </c>
      <c r="S104" s="198"/>
      <c r="T104" s="200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164</v>
      </c>
      <c r="AT104" s="202" t="s">
        <v>72</v>
      </c>
      <c r="AU104" s="202" t="s">
        <v>81</v>
      </c>
      <c r="AY104" s="201" t="s">
        <v>118</v>
      </c>
      <c r="BK104" s="203">
        <f>SUM(BK105:BK107)</f>
        <v>0</v>
      </c>
    </row>
    <row r="105" s="2" customFormat="1" ht="16.5" customHeight="1">
      <c r="A105" s="39"/>
      <c r="B105" s="40"/>
      <c r="C105" s="206" t="s">
        <v>169</v>
      </c>
      <c r="D105" s="206" t="s">
        <v>120</v>
      </c>
      <c r="E105" s="207" t="s">
        <v>536</v>
      </c>
      <c r="F105" s="208" t="s">
        <v>535</v>
      </c>
      <c r="G105" s="209" t="s">
        <v>509</v>
      </c>
      <c r="H105" s="210">
        <v>1</v>
      </c>
      <c r="I105" s="211"/>
      <c r="J105" s="212">
        <f>ROUND(I105*H105,2)</f>
        <v>0</v>
      </c>
      <c r="K105" s="213"/>
      <c r="L105" s="45"/>
      <c r="M105" s="214" t="s">
        <v>19</v>
      </c>
      <c r="N105" s="215" t="s">
        <v>44</v>
      </c>
      <c r="O105" s="85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8" t="s">
        <v>510</v>
      </c>
      <c r="AT105" s="218" t="s">
        <v>120</v>
      </c>
      <c r="AU105" s="218" t="s">
        <v>83</v>
      </c>
      <c r="AY105" s="18" t="s">
        <v>118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8" t="s">
        <v>81</v>
      </c>
      <c r="BK105" s="219">
        <f>ROUND(I105*H105,2)</f>
        <v>0</v>
      </c>
      <c r="BL105" s="18" t="s">
        <v>510</v>
      </c>
      <c r="BM105" s="218" t="s">
        <v>537</v>
      </c>
    </row>
    <row r="106" s="2" customFormat="1">
      <c r="A106" s="39"/>
      <c r="B106" s="40"/>
      <c r="C106" s="41"/>
      <c r="D106" s="220" t="s">
        <v>126</v>
      </c>
      <c r="E106" s="41"/>
      <c r="F106" s="221" t="s">
        <v>538</v>
      </c>
      <c r="G106" s="41"/>
      <c r="H106" s="41"/>
      <c r="I106" s="222"/>
      <c r="J106" s="41"/>
      <c r="K106" s="41"/>
      <c r="L106" s="45"/>
      <c r="M106" s="223"/>
      <c r="N106" s="22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126</v>
      </c>
      <c r="AU106" s="18" t="s">
        <v>83</v>
      </c>
    </row>
    <row r="107" s="2" customFormat="1">
      <c r="A107" s="39"/>
      <c r="B107" s="40"/>
      <c r="C107" s="41"/>
      <c r="D107" s="227" t="s">
        <v>209</v>
      </c>
      <c r="E107" s="41"/>
      <c r="F107" s="269" t="s">
        <v>539</v>
      </c>
      <c r="G107" s="41"/>
      <c r="H107" s="41"/>
      <c r="I107" s="222"/>
      <c r="J107" s="41"/>
      <c r="K107" s="41"/>
      <c r="L107" s="45"/>
      <c r="M107" s="223"/>
      <c r="N107" s="22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209</v>
      </c>
      <c r="AU107" s="18" t="s">
        <v>83</v>
      </c>
    </row>
    <row r="108" s="12" customFormat="1" ht="22.8" customHeight="1">
      <c r="A108" s="12"/>
      <c r="B108" s="190"/>
      <c r="C108" s="191"/>
      <c r="D108" s="192" t="s">
        <v>72</v>
      </c>
      <c r="E108" s="204" t="s">
        <v>540</v>
      </c>
      <c r="F108" s="204" t="s">
        <v>541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SUM(P109:P114)</f>
        <v>0</v>
      </c>
      <c r="Q108" s="198"/>
      <c r="R108" s="199">
        <f>SUM(R109:R114)</f>
        <v>0</v>
      </c>
      <c r="S108" s="198"/>
      <c r="T108" s="200">
        <f>SUM(T109:T114)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164</v>
      </c>
      <c r="AT108" s="202" t="s">
        <v>72</v>
      </c>
      <c r="AU108" s="202" t="s">
        <v>81</v>
      </c>
      <c r="AY108" s="201" t="s">
        <v>118</v>
      </c>
      <c r="BK108" s="203">
        <f>SUM(BK109:BK114)</f>
        <v>0</v>
      </c>
    </row>
    <row r="109" s="2" customFormat="1" ht="16.5" customHeight="1">
      <c r="A109" s="39"/>
      <c r="B109" s="40"/>
      <c r="C109" s="206" t="s">
        <v>174</v>
      </c>
      <c r="D109" s="206" t="s">
        <v>120</v>
      </c>
      <c r="E109" s="207" t="s">
        <v>542</v>
      </c>
      <c r="F109" s="208" t="s">
        <v>541</v>
      </c>
      <c r="G109" s="209" t="s">
        <v>509</v>
      </c>
      <c r="H109" s="210">
        <v>1</v>
      </c>
      <c r="I109" s="211"/>
      <c r="J109" s="212">
        <f>ROUND(I109*H109,2)</f>
        <v>0</v>
      </c>
      <c r="K109" s="213"/>
      <c r="L109" s="45"/>
      <c r="M109" s="214" t="s">
        <v>19</v>
      </c>
      <c r="N109" s="215" t="s">
        <v>44</v>
      </c>
      <c r="O109" s="85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510</v>
      </c>
      <c r="AT109" s="218" t="s">
        <v>120</v>
      </c>
      <c r="AU109" s="218" t="s">
        <v>83</v>
      </c>
      <c r="AY109" s="18" t="s">
        <v>118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81</v>
      </c>
      <c r="BK109" s="219">
        <f>ROUND(I109*H109,2)</f>
        <v>0</v>
      </c>
      <c r="BL109" s="18" t="s">
        <v>510</v>
      </c>
      <c r="BM109" s="218" t="s">
        <v>543</v>
      </c>
    </row>
    <row r="110" s="2" customFormat="1">
      <c r="A110" s="39"/>
      <c r="B110" s="40"/>
      <c r="C110" s="41"/>
      <c r="D110" s="220" t="s">
        <v>126</v>
      </c>
      <c r="E110" s="41"/>
      <c r="F110" s="221" t="s">
        <v>544</v>
      </c>
      <c r="G110" s="41"/>
      <c r="H110" s="41"/>
      <c r="I110" s="222"/>
      <c r="J110" s="41"/>
      <c r="K110" s="41"/>
      <c r="L110" s="45"/>
      <c r="M110" s="223"/>
      <c r="N110" s="22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126</v>
      </c>
      <c r="AU110" s="18" t="s">
        <v>83</v>
      </c>
    </row>
    <row r="111" s="2" customFormat="1">
      <c r="A111" s="39"/>
      <c r="B111" s="40"/>
      <c r="C111" s="41"/>
      <c r="D111" s="227" t="s">
        <v>209</v>
      </c>
      <c r="E111" s="41"/>
      <c r="F111" s="269" t="s">
        <v>545</v>
      </c>
      <c r="G111" s="41"/>
      <c r="H111" s="41"/>
      <c r="I111" s="222"/>
      <c r="J111" s="41"/>
      <c r="K111" s="41"/>
      <c r="L111" s="45"/>
      <c r="M111" s="223"/>
      <c r="N111" s="22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209</v>
      </c>
      <c r="AU111" s="18" t="s">
        <v>83</v>
      </c>
    </row>
    <row r="112" s="2" customFormat="1" ht="16.5" customHeight="1">
      <c r="A112" s="39"/>
      <c r="B112" s="40"/>
      <c r="C112" s="206" t="s">
        <v>181</v>
      </c>
      <c r="D112" s="206" t="s">
        <v>120</v>
      </c>
      <c r="E112" s="207" t="s">
        <v>546</v>
      </c>
      <c r="F112" s="208" t="s">
        <v>547</v>
      </c>
      <c r="G112" s="209" t="s">
        <v>509</v>
      </c>
      <c r="H112" s="210">
        <v>1</v>
      </c>
      <c r="I112" s="211"/>
      <c r="J112" s="212">
        <f>ROUND(I112*H112,2)</f>
        <v>0</v>
      </c>
      <c r="K112" s="213"/>
      <c r="L112" s="45"/>
      <c r="M112" s="214" t="s">
        <v>19</v>
      </c>
      <c r="N112" s="215" t="s">
        <v>44</v>
      </c>
      <c r="O112" s="85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8" t="s">
        <v>510</v>
      </c>
      <c r="AT112" s="218" t="s">
        <v>120</v>
      </c>
      <c r="AU112" s="218" t="s">
        <v>83</v>
      </c>
      <c r="AY112" s="18" t="s">
        <v>118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81</v>
      </c>
      <c r="BK112" s="219">
        <f>ROUND(I112*H112,2)</f>
        <v>0</v>
      </c>
      <c r="BL112" s="18" t="s">
        <v>510</v>
      </c>
      <c r="BM112" s="218" t="s">
        <v>548</v>
      </c>
    </row>
    <row r="113" s="2" customFormat="1">
      <c r="A113" s="39"/>
      <c r="B113" s="40"/>
      <c r="C113" s="41"/>
      <c r="D113" s="220" t="s">
        <v>126</v>
      </c>
      <c r="E113" s="41"/>
      <c r="F113" s="221" t="s">
        <v>549</v>
      </c>
      <c r="G113" s="41"/>
      <c r="H113" s="41"/>
      <c r="I113" s="222"/>
      <c r="J113" s="41"/>
      <c r="K113" s="41"/>
      <c r="L113" s="45"/>
      <c r="M113" s="223"/>
      <c r="N113" s="22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126</v>
      </c>
      <c r="AU113" s="18" t="s">
        <v>83</v>
      </c>
    </row>
    <row r="114" s="2" customFormat="1">
      <c r="A114" s="39"/>
      <c r="B114" s="40"/>
      <c r="C114" s="41"/>
      <c r="D114" s="227" t="s">
        <v>209</v>
      </c>
      <c r="E114" s="41"/>
      <c r="F114" s="269" t="s">
        <v>550</v>
      </c>
      <c r="G114" s="41"/>
      <c r="H114" s="41"/>
      <c r="I114" s="222"/>
      <c r="J114" s="41"/>
      <c r="K114" s="41"/>
      <c r="L114" s="45"/>
      <c r="M114" s="223"/>
      <c r="N114" s="22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209</v>
      </c>
      <c r="AU114" s="18" t="s">
        <v>83</v>
      </c>
    </row>
    <row r="115" s="12" customFormat="1" ht="22.8" customHeight="1">
      <c r="A115" s="12"/>
      <c r="B115" s="190"/>
      <c r="C115" s="191"/>
      <c r="D115" s="192" t="s">
        <v>72</v>
      </c>
      <c r="E115" s="204" t="s">
        <v>551</v>
      </c>
      <c r="F115" s="204" t="s">
        <v>552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SUM(P116:P118)</f>
        <v>0</v>
      </c>
      <c r="Q115" s="198"/>
      <c r="R115" s="199">
        <f>SUM(R116:R118)</f>
        <v>0</v>
      </c>
      <c r="S115" s="198"/>
      <c r="T115" s="200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164</v>
      </c>
      <c r="AT115" s="202" t="s">
        <v>72</v>
      </c>
      <c r="AU115" s="202" t="s">
        <v>81</v>
      </c>
      <c r="AY115" s="201" t="s">
        <v>118</v>
      </c>
      <c r="BK115" s="203">
        <f>SUM(BK116:BK118)</f>
        <v>0</v>
      </c>
    </row>
    <row r="116" s="2" customFormat="1" ht="24.15" customHeight="1">
      <c r="A116" s="39"/>
      <c r="B116" s="40"/>
      <c r="C116" s="206" t="s">
        <v>186</v>
      </c>
      <c r="D116" s="206" t="s">
        <v>120</v>
      </c>
      <c r="E116" s="207" t="s">
        <v>553</v>
      </c>
      <c r="F116" s="208" t="s">
        <v>554</v>
      </c>
      <c r="G116" s="209" t="s">
        <v>509</v>
      </c>
      <c r="H116" s="210">
        <v>1</v>
      </c>
      <c r="I116" s="211"/>
      <c r="J116" s="212">
        <f>ROUND(I116*H116,2)</f>
        <v>0</v>
      </c>
      <c r="K116" s="213"/>
      <c r="L116" s="45"/>
      <c r="M116" s="214" t="s">
        <v>19</v>
      </c>
      <c r="N116" s="215" t="s">
        <v>44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510</v>
      </c>
      <c r="AT116" s="218" t="s">
        <v>120</v>
      </c>
      <c r="AU116" s="218" t="s">
        <v>83</v>
      </c>
      <c r="AY116" s="18" t="s">
        <v>118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81</v>
      </c>
      <c r="BK116" s="219">
        <f>ROUND(I116*H116,2)</f>
        <v>0</v>
      </c>
      <c r="BL116" s="18" t="s">
        <v>510</v>
      </c>
      <c r="BM116" s="218" t="s">
        <v>555</v>
      </c>
    </row>
    <row r="117" s="2" customFormat="1">
      <c r="A117" s="39"/>
      <c r="B117" s="40"/>
      <c r="C117" s="41"/>
      <c r="D117" s="220" t="s">
        <v>126</v>
      </c>
      <c r="E117" s="41"/>
      <c r="F117" s="221" t="s">
        <v>556</v>
      </c>
      <c r="G117" s="41"/>
      <c r="H117" s="41"/>
      <c r="I117" s="222"/>
      <c r="J117" s="41"/>
      <c r="K117" s="41"/>
      <c r="L117" s="45"/>
      <c r="M117" s="223"/>
      <c r="N117" s="224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126</v>
      </c>
      <c r="AU117" s="18" t="s">
        <v>83</v>
      </c>
    </row>
    <row r="118" s="2" customFormat="1">
      <c r="A118" s="39"/>
      <c r="B118" s="40"/>
      <c r="C118" s="41"/>
      <c r="D118" s="227" t="s">
        <v>209</v>
      </c>
      <c r="E118" s="41"/>
      <c r="F118" s="269" t="s">
        <v>557</v>
      </c>
      <c r="G118" s="41"/>
      <c r="H118" s="41"/>
      <c r="I118" s="222"/>
      <c r="J118" s="41"/>
      <c r="K118" s="41"/>
      <c r="L118" s="45"/>
      <c r="M118" s="223"/>
      <c r="N118" s="224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209</v>
      </c>
      <c r="AU118" s="18" t="s">
        <v>83</v>
      </c>
    </row>
    <row r="119" s="12" customFormat="1" ht="22.8" customHeight="1">
      <c r="A119" s="12"/>
      <c r="B119" s="190"/>
      <c r="C119" s="191"/>
      <c r="D119" s="192" t="s">
        <v>72</v>
      </c>
      <c r="E119" s="204" t="s">
        <v>558</v>
      </c>
      <c r="F119" s="204" t="s">
        <v>559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SUM(P120:P125)</f>
        <v>0</v>
      </c>
      <c r="Q119" s="198"/>
      <c r="R119" s="199">
        <f>SUM(R120:R125)</f>
        <v>0</v>
      </c>
      <c r="S119" s="198"/>
      <c r="T119" s="200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164</v>
      </c>
      <c r="AT119" s="202" t="s">
        <v>72</v>
      </c>
      <c r="AU119" s="202" t="s">
        <v>81</v>
      </c>
      <c r="AY119" s="201" t="s">
        <v>118</v>
      </c>
      <c r="BK119" s="203">
        <f>SUM(BK120:BK125)</f>
        <v>0</v>
      </c>
    </row>
    <row r="120" s="2" customFormat="1" ht="16.5" customHeight="1">
      <c r="A120" s="39"/>
      <c r="B120" s="40"/>
      <c r="C120" s="206" t="s">
        <v>191</v>
      </c>
      <c r="D120" s="206" t="s">
        <v>120</v>
      </c>
      <c r="E120" s="207" t="s">
        <v>560</v>
      </c>
      <c r="F120" s="208" t="s">
        <v>561</v>
      </c>
      <c r="G120" s="209" t="s">
        <v>509</v>
      </c>
      <c r="H120" s="210">
        <v>1</v>
      </c>
      <c r="I120" s="211"/>
      <c r="J120" s="212">
        <f>ROUND(I120*H120,2)</f>
        <v>0</v>
      </c>
      <c r="K120" s="213"/>
      <c r="L120" s="45"/>
      <c r="M120" s="214" t="s">
        <v>19</v>
      </c>
      <c r="N120" s="215" t="s">
        <v>44</v>
      </c>
      <c r="O120" s="85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8" t="s">
        <v>510</v>
      </c>
      <c r="AT120" s="218" t="s">
        <v>120</v>
      </c>
      <c r="AU120" s="218" t="s">
        <v>83</v>
      </c>
      <c r="AY120" s="18" t="s">
        <v>118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8" t="s">
        <v>81</v>
      </c>
      <c r="BK120" s="219">
        <f>ROUND(I120*H120,2)</f>
        <v>0</v>
      </c>
      <c r="BL120" s="18" t="s">
        <v>510</v>
      </c>
      <c r="BM120" s="218" t="s">
        <v>562</v>
      </c>
    </row>
    <row r="121" s="2" customFormat="1">
      <c r="A121" s="39"/>
      <c r="B121" s="40"/>
      <c r="C121" s="41"/>
      <c r="D121" s="220" t="s">
        <v>126</v>
      </c>
      <c r="E121" s="41"/>
      <c r="F121" s="221" t="s">
        <v>563</v>
      </c>
      <c r="G121" s="41"/>
      <c r="H121" s="41"/>
      <c r="I121" s="222"/>
      <c r="J121" s="41"/>
      <c r="K121" s="41"/>
      <c r="L121" s="45"/>
      <c r="M121" s="223"/>
      <c r="N121" s="22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126</v>
      </c>
      <c r="AU121" s="18" t="s">
        <v>83</v>
      </c>
    </row>
    <row r="122" s="2" customFormat="1">
      <c r="A122" s="39"/>
      <c r="B122" s="40"/>
      <c r="C122" s="41"/>
      <c r="D122" s="227" t="s">
        <v>209</v>
      </c>
      <c r="E122" s="41"/>
      <c r="F122" s="269" t="s">
        <v>564</v>
      </c>
      <c r="G122" s="41"/>
      <c r="H122" s="41"/>
      <c r="I122" s="222"/>
      <c r="J122" s="41"/>
      <c r="K122" s="41"/>
      <c r="L122" s="45"/>
      <c r="M122" s="223"/>
      <c r="N122" s="22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209</v>
      </c>
      <c r="AU122" s="18" t="s">
        <v>83</v>
      </c>
    </row>
    <row r="123" s="2" customFormat="1" ht="16.5" customHeight="1">
      <c r="A123" s="39"/>
      <c r="B123" s="40"/>
      <c r="C123" s="206" t="s">
        <v>199</v>
      </c>
      <c r="D123" s="206" t="s">
        <v>120</v>
      </c>
      <c r="E123" s="207" t="s">
        <v>565</v>
      </c>
      <c r="F123" s="208" t="s">
        <v>566</v>
      </c>
      <c r="G123" s="209" t="s">
        <v>509</v>
      </c>
      <c r="H123" s="210">
        <v>1</v>
      </c>
      <c r="I123" s="211"/>
      <c r="J123" s="212">
        <f>ROUND(I123*H123,2)</f>
        <v>0</v>
      </c>
      <c r="K123" s="213"/>
      <c r="L123" s="45"/>
      <c r="M123" s="214" t="s">
        <v>19</v>
      </c>
      <c r="N123" s="215" t="s">
        <v>44</v>
      </c>
      <c r="O123" s="85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8" t="s">
        <v>510</v>
      </c>
      <c r="AT123" s="218" t="s">
        <v>120</v>
      </c>
      <c r="AU123" s="218" t="s">
        <v>83</v>
      </c>
      <c r="AY123" s="18" t="s">
        <v>118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81</v>
      </c>
      <c r="BK123" s="219">
        <f>ROUND(I123*H123,2)</f>
        <v>0</v>
      </c>
      <c r="BL123" s="18" t="s">
        <v>510</v>
      </c>
      <c r="BM123" s="218" t="s">
        <v>567</v>
      </c>
    </row>
    <row r="124" s="2" customFormat="1">
      <c r="A124" s="39"/>
      <c r="B124" s="40"/>
      <c r="C124" s="41"/>
      <c r="D124" s="220" t="s">
        <v>126</v>
      </c>
      <c r="E124" s="41"/>
      <c r="F124" s="221" t="s">
        <v>568</v>
      </c>
      <c r="G124" s="41"/>
      <c r="H124" s="41"/>
      <c r="I124" s="222"/>
      <c r="J124" s="41"/>
      <c r="K124" s="41"/>
      <c r="L124" s="45"/>
      <c r="M124" s="223"/>
      <c r="N124" s="22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126</v>
      </c>
      <c r="AU124" s="18" t="s">
        <v>83</v>
      </c>
    </row>
    <row r="125" s="2" customFormat="1">
      <c r="A125" s="39"/>
      <c r="B125" s="40"/>
      <c r="C125" s="41"/>
      <c r="D125" s="227" t="s">
        <v>209</v>
      </c>
      <c r="E125" s="41"/>
      <c r="F125" s="269" t="s">
        <v>569</v>
      </c>
      <c r="G125" s="41"/>
      <c r="H125" s="41"/>
      <c r="I125" s="222"/>
      <c r="J125" s="41"/>
      <c r="K125" s="41"/>
      <c r="L125" s="45"/>
      <c r="M125" s="223"/>
      <c r="N125" s="22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209</v>
      </c>
      <c r="AU125" s="18" t="s">
        <v>83</v>
      </c>
    </row>
    <row r="126" s="12" customFormat="1" ht="22.8" customHeight="1">
      <c r="A126" s="12"/>
      <c r="B126" s="190"/>
      <c r="C126" s="191"/>
      <c r="D126" s="192" t="s">
        <v>72</v>
      </c>
      <c r="E126" s="204" t="s">
        <v>570</v>
      </c>
      <c r="F126" s="204" t="s">
        <v>571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SUM(P127:P131)</f>
        <v>0</v>
      </c>
      <c r="Q126" s="198"/>
      <c r="R126" s="199">
        <f>SUM(R127:R131)</f>
        <v>0</v>
      </c>
      <c r="S126" s="198"/>
      <c r="T126" s="200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164</v>
      </c>
      <c r="AT126" s="202" t="s">
        <v>72</v>
      </c>
      <c r="AU126" s="202" t="s">
        <v>81</v>
      </c>
      <c r="AY126" s="201" t="s">
        <v>118</v>
      </c>
      <c r="BK126" s="203">
        <f>SUM(BK127:BK131)</f>
        <v>0</v>
      </c>
    </row>
    <row r="127" s="2" customFormat="1" ht="16.5" customHeight="1">
      <c r="A127" s="39"/>
      <c r="B127" s="40"/>
      <c r="C127" s="206" t="s">
        <v>204</v>
      </c>
      <c r="D127" s="206" t="s">
        <v>120</v>
      </c>
      <c r="E127" s="207" t="s">
        <v>572</v>
      </c>
      <c r="F127" s="208" t="s">
        <v>573</v>
      </c>
      <c r="G127" s="209" t="s">
        <v>509</v>
      </c>
      <c r="H127" s="210">
        <v>1</v>
      </c>
      <c r="I127" s="211"/>
      <c r="J127" s="212">
        <f>ROUND(I127*H127,2)</f>
        <v>0</v>
      </c>
      <c r="K127" s="213"/>
      <c r="L127" s="45"/>
      <c r="M127" s="214" t="s">
        <v>19</v>
      </c>
      <c r="N127" s="215" t="s">
        <v>44</v>
      </c>
      <c r="O127" s="85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8" t="s">
        <v>124</v>
      </c>
      <c r="AT127" s="218" t="s">
        <v>120</v>
      </c>
      <c r="AU127" s="218" t="s">
        <v>83</v>
      </c>
      <c r="AY127" s="18" t="s">
        <v>118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81</v>
      </c>
      <c r="BK127" s="219">
        <f>ROUND(I127*H127,2)</f>
        <v>0</v>
      </c>
      <c r="BL127" s="18" t="s">
        <v>124</v>
      </c>
      <c r="BM127" s="218" t="s">
        <v>574</v>
      </c>
    </row>
    <row r="128" s="2" customFormat="1">
      <c r="A128" s="39"/>
      <c r="B128" s="40"/>
      <c r="C128" s="41"/>
      <c r="D128" s="227" t="s">
        <v>209</v>
      </c>
      <c r="E128" s="41"/>
      <c r="F128" s="269" t="s">
        <v>575</v>
      </c>
      <c r="G128" s="41"/>
      <c r="H128" s="41"/>
      <c r="I128" s="222"/>
      <c r="J128" s="41"/>
      <c r="K128" s="41"/>
      <c r="L128" s="45"/>
      <c r="M128" s="223"/>
      <c r="N128" s="22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209</v>
      </c>
      <c r="AU128" s="18" t="s">
        <v>83</v>
      </c>
    </row>
    <row r="129" s="2" customFormat="1" ht="24.15" customHeight="1">
      <c r="A129" s="39"/>
      <c r="B129" s="40"/>
      <c r="C129" s="206" t="s">
        <v>213</v>
      </c>
      <c r="D129" s="206" t="s">
        <v>120</v>
      </c>
      <c r="E129" s="207" t="s">
        <v>576</v>
      </c>
      <c r="F129" s="208" t="s">
        <v>577</v>
      </c>
      <c r="G129" s="209" t="s">
        <v>509</v>
      </c>
      <c r="H129" s="210">
        <v>1</v>
      </c>
      <c r="I129" s="211"/>
      <c r="J129" s="212">
        <f>ROUND(I129*H129,2)</f>
        <v>0</v>
      </c>
      <c r="K129" s="213"/>
      <c r="L129" s="45"/>
      <c r="M129" s="214" t="s">
        <v>19</v>
      </c>
      <c r="N129" s="215" t="s">
        <v>44</v>
      </c>
      <c r="O129" s="85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8" t="s">
        <v>81</v>
      </c>
      <c r="AT129" s="218" t="s">
        <v>120</v>
      </c>
      <c r="AU129" s="218" t="s">
        <v>83</v>
      </c>
      <c r="AY129" s="18" t="s">
        <v>118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81</v>
      </c>
      <c r="BK129" s="219">
        <f>ROUND(I129*H129,2)</f>
        <v>0</v>
      </c>
      <c r="BL129" s="18" t="s">
        <v>81</v>
      </c>
      <c r="BM129" s="218" t="s">
        <v>578</v>
      </c>
    </row>
    <row r="130" s="2" customFormat="1" ht="24.15" customHeight="1">
      <c r="A130" s="39"/>
      <c r="B130" s="40"/>
      <c r="C130" s="206" t="s">
        <v>218</v>
      </c>
      <c r="D130" s="206" t="s">
        <v>120</v>
      </c>
      <c r="E130" s="207" t="s">
        <v>579</v>
      </c>
      <c r="F130" s="208" t="s">
        <v>580</v>
      </c>
      <c r="G130" s="209" t="s">
        <v>509</v>
      </c>
      <c r="H130" s="210">
        <v>1</v>
      </c>
      <c r="I130" s="211"/>
      <c r="J130" s="212">
        <f>ROUND(I130*H130,2)</f>
        <v>0</v>
      </c>
      <c r="K130" s="213"/>
      <c r="L130" s="45"/>
      <c r="M130" s="214" t="s">
        <v>19</v>
      </c>
      <c r="N130" s="215" t="s">
        <v>44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510</v>
      </c>
      <c r="AT130" s="218" t="s">
        <v>120</v>
      </c>
      <c r="AU130" s="218" t="s">
        <v>83</v>
      </c>
      <c r="AY130" s="18" t="s">
        <v>118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81</v>
      </c>
      <c r="BK130" s="219">
        <f>ROUND(I130*H130,2)</f>
        <v>0</v>
      </c>
      <c r="BL130" s="18" t="s">
        <v>510</v>
      </c>
      <c r="BM130" s="218" t="s">
        <v>581</v>
      </c>
    </row>
    <row r="131" s="2" customFormat="1">
      <c r="A131" s="39"/>
      <c r="B131" s="40"/>
      <c r="C131" s="41"/>
      <c r="D131" s="227" t="s">
        <v>209</v>
      </c>
      <c r="E131" s="41"/>
      <c r="F131" s="269" t="s">
        <v>582</v>
      </c>
      <c r="G131" s="41"/>
      <c r="H131" s="41"/>
      <c r="I131" s="222"/>
      <c r="J131" s="41"/>
      <c r="K131" s="41"/>
      <c r="L131" s="45"/>
      <c r="M131" s="270"/>
      <c r="N131" s="271"/>
      <c r="O131" s="272"/>
      <c r="P131" s="272"/>
      <c r="Q131" s="272"/>
      <c r="R131" s="272"/>
      <c r="S131" s="272"/>
      <c r="T131" s="27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209</v>
      </c>
      <c r="AU131" s="18" t="s">
        <v>83</v>
      </c>
    </row>
    <row r="132" s="2" customFormat="1" ht="6.96" customHeight="1">
      <c r="A132" s="39"/>
      <c r="B132" s="60"/>
      <c r="C132" s="61"/>
      <c r="D132" s="61"/>
      <c r="E132" s="61"/>
      <c r="F132" s="61"/>
      <c r="G132" s="61"/>
      <c r="H132" s="61"/>
      <c r="I132" s="61"/>
      <c r="J132" s="61"/>
      <c r="K132" s="61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KmGmp3WC6YkZxou2HxfwfyH/Mi9nGORC1Kro6/e3qGMM+1j09gcNeAvjQshYn6pY5o6DrJb4bFSRYFR/p0BGEw==" hashValue="su6QneMmxIKnMMHSZ61ZmgXoZr3S796bkddh6AiknEshwo/KblO4aIkvArqa/IwtLOONhrw9kwqlBomgTODV2w==" algorithmName="SHA-512" password="CC35"/>
  <autoFilter ref="C85:K13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012103000"/>
    <hyperlink ref="F93" r:id="rId2" display="https://podminky.urs.cz/item/CS_URS_2023_01/012203000"/>
    <hyperlink ref="F96" r:id="rId3" display="https://podminky.urs.cz/item/CS_URS_2023_01/012303000"/>
    <hyperlink ref="F99" r:id="rId4" display="https://podminky.urs.cz/item/CS_URS_2023_01/013254000"/>
    <hyperlink ref="F102" r:id="rId5" display="https://podminky.urs.cz/item/CS_URS_2023_01/013294000"/>
    <hyperlink ref="F106" r:id="rId6" display="https://podminky.urs.cz/item/CS_URS_2023_01/030001000"/>
    <hyperlink ref="F110" r:id="rId7" display="https://podminky.urs.cz/item/CS_URS_2023_01/040001000"/>
    <hyperlink ref="F113" r:id="rId8" display="https://podminky.urs.cz/item/CS_URS_2023_01/043134000"/>
    <hyperlink ref="F117" r:id="rId9" display="https://podminky.urs.cz/item/CS_URS_2023_01/052002000"/>
    <hyperlink ref="F121" r:id="rId10" display="https://podminky.urs.cz/item/CS_URS_2023_01/072002000"/>
    <hyperlink ref="F124" r:id="rId11" display="https://podminky.urs.cz/item/CS_URS_2022_01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583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584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585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586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587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588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589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590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591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592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593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594</v>
      </c>
      <c r="F18" s="288" t="s">
        <v>595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80</v>
      </c>
      <c r="F19" s="288" t="s">
        <v>596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597</v>
      </c>
      <c r="F20" s="288" t="s">
        <v>598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87</v>
      </c>
      <c r="F21" s="288" t="s">
        <v>88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599</v>
      </c>
      <c r="F22" s="288" t="s">
        <v>600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601</v>
      </c>
      <c r="F23" s="288" t="s">
        <v>602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603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604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605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606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607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608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609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610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611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104</v>
      </c>
      <c r="F36" s="288"/>
      <c r="G36" s="288" t="s">
        <v>612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613</v>
      </c>
      <c r="F37" s="288"/>
      <c r="G37" s="288" t="s">
        <v>614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54</v>
      </c>
      <c r="F38" s="288"/>
      <c r="G38" s="288" t="s">
        <v>615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55</v>
      </c>
      <c r="F39" s="288"/>
      <c r="G39" s="288" t="s">
        <v>616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105</v>
      </c>
      <c r="F40" s="288"/>
      <c r="G40" s="288" t="s">
        <v>617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106</v>
      </c>
      <c r="F41" s="288"/>
      <c r="G41" s="288" t="s">
        <v>618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619</v>
      </c>
      <c r="F42" s="288"/>
      <c r="G42" s="288" t="s">
        <v>620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621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622</v>
      </c>
      <c r="F44" s="288"/>
      <c r="G44" s="288" t="s">
        <v>623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108</v>
      </c>
      <c r="F45" s="288"/>
      <c r="G45" s="288" t="s">
        <v>624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625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626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627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628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629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630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631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632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633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634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635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636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637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638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639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640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641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642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643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644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645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646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647</v>
      </c>
      <c r="D76" s="306"/>
      <c r="E76" s="306"/>
      <c r="F76" s="306" t="s">
        <v>648</v>
      </c>
      <c r="G76" s="307"/>
      <c r="H76" s="306" t="s">
        <v>55</v>
      </c>
      <c r="I76" s="306" t="s">
        <v>58</v>
      </c>
      <c r="J76" s="306" t="s">
        <v>649</v>
      </c>
      <c r="K76" s="305"/>
    </row>
    <row r="77" s="1" customFormat="1" ht="17.25" customHeight="1">
      <c r="B77" s="303"/>
      <c r="C77" s="308" t="s">
        <v>650</v>
      </c>
      <c r="D77" s="308"/>
      <c r="E77" s="308"/>
      <c r="F77" s="309" t="s">
        <v>651</v>
      </c>
      <c r="G77" s="310"/>
      <c r="H77" s="308"/>
      <c r="I77" s="308"/>
      <c r="J77" s="308" t="s">
        <v>652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54</v>
      </c>
      <c r="D79" s="313"/>
      <c r="E79" s="313"/>
      <c r="F79" s="314" t="s">
        <v>653</v>
      </c>
      <c r="G79" s="315"/>
      <c r="H79" s="291" t="s">
        <v>654</v>
      </c>
      <c r="I79" s="291" t="s">
        <v>655</v>
      </c>
      <c r="J79" s="291">
        <v>20</v>
      </c>
      <c r="K79" s="305"/>
    </row>
    <row r="80" s="1" customFormat="1" ht="15" customHeight="1">
      <c r="B80" s="303"/>
      <c r="C80" s="291" t="s">
        <v>656</v>
      </c>
      <c r="D80" s="291"/>
      <c r="E80" s="291"/>
      <c r="F80" s="314" t="s">
        <v>653</v>
      </c>
      <c r="G80" s="315"/>
      <c r="H80" s="291" t="s">
        <v>657</v>
      </c>
      <c r="I80" s="291" t="s">
        <v>655</v>
      </c>
      <c r="J80" s="291">
        <v>120</v>
      </c>
      <c r="K80" s="305"/>
    </row>
    <row r="81" s="1" customFormat="1" ht="15" customHeight="1">
      <c r="B81" s="316"/>
      <c r="C81" s="291" t="s">
        <v>658</v>
      </c>
      <c r="D81" s="291"/>
      <c r="E81" s="291"/>
      <c r="F81" s="314" t="s">
        <v>659</v>
      </c>
      <c r="G81" s="315"/>
      <c r="H81" s="291" t="s">
        <v>660</v>
      </c>
      <c r="I81" s="291" t="s">
        <v>655</v>
      </c>
      <c r="J81" s="291">
        <v>50</v>
      </c>
      <c r="K81" s="305"/>
    </row>
    <row r="82" s="1" customFormat="1" ht="15" customHeight="1">
      <c r="B82" s="316"/>
      <c r="C82" s="291" t="s">
        <v>661</v>
      </c>
      <c r="D82" s="291"/>
      <c r="E82" s="291"/>
      <c r="F82" s="314" t="s">
        <v>653</v>
      </c>
      <c r="G82" s="315"/>
      <c r="H82" s="291" t="s">
        <v>662</v>
      </c>
      <c r="I82" s="291" t="s">
        <v>663</v>
      </c>
      <c r="J82" s="291"/>
      <c r="K82" s="305"/>
    </row>
    <row r="83" s="1" customFormat="1" ht="15" customHeight="1">
      <c r="B83" s="316"/>
      <c r="C83" s="317" t="s">
        <v>664</v>
      </c>
      <c r="D83" s="317"/>
      <c r="E83" s="317"/>
      <c r="F83" s="318" t="s">
        <v>659</v>
      </c>
      <c r="G83" s="317"/>
      <c r="H83" s="317" t="s">
        <v>665</v>
      </c>
      <c r="I83" s="317" t="s">
        <v>655</v>
      </c>
      <c r="J83" s="317">
        <v>15</v>
      </c>
      <c r="K83" s="305"/>
    </row>
    <row r="84" s="1" customFormat="1" ht="15" customHeight="1">
      <c r="B84" s="316"/>
      <c r="C84" s="317" t="s">
        <v>666</v>
      </c>
      <c r="D84" s="317"/>
      <c r="E84" s="317"/>
      <c r="F84" s="318" t="s">
        <v>659</v>
      </c>
      <c r="G84" s="317"/>
      <c r="H84" s="317" t="s">
        <v>667</v>
      </c>
      <c r="I84" s="317" t="s">
        <v>655</v>
      </c>
      <c r="J84" s="317">
        <v>15</v>
      </c>
      <c r="K84" s="305"/>
    </row>
    <row r="85" s="1" customFormat="1" ht="15" customHeight="1">
      <c r="B85" s="316"/>
      <c r="C85" s="317" t="s">
        <v>668</v>
      </c>
      <c r="D85" s="317"/>
      <c r="E85" s="317"/>
      <c r="F85" s="318" t="s">
        <v>659</v>
      </c>
      <c r="G85" s="317"/>
      <c r="H85" s="317" t="s">
        <v>669</v>
      </c>
      <c r="I85" s="317" t="s">
        <v>655</v>
      </c>
      <c r="J85" s="317">
        <v>20</v>
      </c>
      <c r="K85" s="305"/>
    </row>
    <row r="86" s="1" customFormat="1" ht="15" customHeight="1">
      <c r="B86" s="316"/>
      <c r="C86" s="317" t="s">
        <v>670</v>
      </c>
      <c r="D86" s="317"/>
      <c r="E86" s="317"/>
      <c r="F86" s="318" t="s">
        <v>659</v>
      </c>
      <c r="G86" s="317"/>
      <c r="H86" s="317" t="s">
        <v>671</v>
      </c>
      <c r="I86" s="317" t="s">
        <v>655</v>
      </c>
      <c r="J86" s="317">
        <v>20</v>
      </c>
      <c r="K86" s="305"/>
    </row>
    <row r="87" s="1" customFormat="1" ht="15" customHeight="1">
      <c r="B87" s="316"/>
      <c r="C87" s="291" t="s">
        <v>672</v>
      </c>
      <c r="D87" s="291"/>
      <c r="E87" s="291"/>
      <c r="F87" s="314" t="s">
        <v>659</v>
      </c>
      <c r="G87" s="315"/>
      <c r="H87" s="291" t="s">
        <v>673</v>
      </c>
      <c r="I87" s="291" t="s">
        <v>655</v>
      </c>
      <c r="J87" s="291">
        <v>50</v>
      </c>
      <c r="K87" s="305"/>
    </row>
    <row r="88" s="1" customFormat="1" ht="15" customHeight="1">
      <c r="B88" s="316"/>
      <c r="C88" s="291" t="s">
        <v>674</v>
      </c>
      <c r="D88" s="291"/>
      <c r="E88" s="291"/>
      <c r="F88" s="314" t="s">
        <v>659</v>
      </c>
      <c r="G88" s="315"/>
      <c r="H88" s="291" t="s">
        <v>675</v>
      </c>
      <c r="I88" s="291" t="s">
        <v>655</v>
      </c>
      <c r="J88" s="291">
        <v>20</v>
      </c>
      <c r="K88" s="305"/>
    </row>
    <row r="89" s="1" customFormat="1" ht="15" customHeight="1">
      <c r="B89" s="316"/>
      <c r="C89" s="291" t="s">
        <v>676</v>
      </c>
      <c r="D89" s="291"/>
      <c r="E89" s="291"/>
      <c r="F89" s="314" t="s">
        <v>659</v>
      </c>
      <c r="G89" s="315"/>
      <c r="H89" s="291" t="s">
        <v>677</v>
      </c>
      <c r="I89" s="291" t="s">
        <v>655</v>
      </c>
      <c r="J89" s="291">
        <v>20</v>
      </c>
      <c r="K89" s="305"/>
    </row>
    <row r="90" s="1" customFormat="1" ht="15" customHeight="1">
      <c r="B90" s="316"/>
      <c r="C90" s="291" t="s">
        <v>678</v>
      </c>
      <c r="D90" s="291"/>
      <c r="E90" s="291"/>
      <c r="F90" s="314" t="s">
        <v>659</v>
      </c>
      <c r="G90" s="315"/>
      <c r="H90" s="291" t="s">
        <v>679</v>
      </c>
      <c r="I90" s="291" t="s">
        <v>655</v>
      </c>
      <c r="J90" s="291">
        <v>50</v>
      </c>
      <c r="K90" s="305"/>
    </row>
    <row r="91" s="1" customFormat="1" ht="15" customHeight="1">
      <c r="B91" s="316"/>
      <c r="C91" s="291" t="s">
        <v>680</v>
      </c>
      <c r="D91" s="291"/>
      <c r="E91" s="291"/>
      <c r="F91" s="314" t="s">
        <v>659</v>
      </c>
      <c r="G91" s="315"/>
      <c r="H91" s="291" t="s">
        <v>680</v>
      </c>
      <c r="I91" s="291" t="s">
        <v>655</v>
      </c>
      <c r="J91" s="291">
        <v>50</v>
      </c>
      <c r="K91" s="305"/>
    </row>
    <row r="92" s="1" customFormat="1" ht="15" customHeight="1">
      <c r="B92" s="316"/>
      <c r="C92" s="291" t="s">
        <v>681</v>
      </c>
      <c r="D92" s="291"/>
      <c r="E92" s="291"/>
      <c r="F92" s="314" t="s">
        <v>659</v>
      </c>
      <c r="G92" s="315"/>
      <c r="H92" s="291" t="s">
        <v>682</v>
      </c>
      <c r="I92" s="291" t="s">
        <v>655</v>
      </c>
      <c r="J92" s="291">
        <v>255</v>
      </c>
      <c r="K92" s="305"/>
    </row>
    <row r="93" s="1" customFormat="1" ht="15" customHeight="1">
      <c r="B93" s="316"/>
      <c r="C93" s="291" t="s">
        <v>683</v>
      </c>
      <c r="D93" s="291"/>
      <c r="E93" s="291"/>
      <c r="F93" s="314" t="s">
        <v>653</v>
      </c>
      <c r="G93" s="315"/>
      <c r="H93" s="291" t="s">
        <v>684</v>
      </c>
      <c r="I93" s="291" t="s">
        <v>685</v>
      </c>
      <c r="J93" s="291"/>
      <c r="K93" s="305"/>
    </row>
    <row r="94" s="1" customFormat="1" ht="15" customHeight="1">
      <c r="B94" s="316"/>
      <c r="C94" s="291" t="s">
        <v>686</v>
      </c>
      <c r="D94" s="291"/>
      <c r="E94" s="291"/>
      <c r="F94" s="314" t="s">
        <v>653</v>
      </c>
      <c r="G94" s="315"/>
      <c r="H94" s="291" t="s">
        <v>687</v>
      </c>
      <c r="I94" s="291" t="s">
        <v>688</v>
      </c>
      <c r="J94" s="291"/>
      <c r="K94" s="305"/>
    </row>
    <row r="95" s="1" customFormat="1" ht="15" customHeight="1">
      <c r="B95" s="316"/>
      <c r="C95" s="291" t="s">
        <v>689</v>
      </c>
      <c r="D95" s="291"/>
      <c r="E95" s="291"/>
      <c r="F95" s="314" t="s">
        <v>653</v>
      </c>
      <c r="G95" s="315"/>
      <c r="H95" s="291" t="s">
        <v>689</v>
      </c>
      <c r="I95" s="291" t="s">
        <v>688</v>
      </c>
      <c r="J95" s="291"/>
      <c r="K95" s="305"/>
    </row>
    <row r="96" s="1" customFormat="1" ht="15" customHeight="1">
      <c r="B96" s="316"/>
      <c r="C96" s="291" t="s">
        <v>39</v>
      </c>
      <c r="D96" s="291"/>
      <c r="E96" s="291"/>
      <c r="F96" s="314" t="s">
        <v>653</v>
      </c>
      <c r="G96" s="315"/>
      <c r="H96" s="291" t="s">
        <v>690</v>
      </c>
      <c r="I96" s="291" t="s">
        <v>688</v>
      </c>
      <c r="J96" s="291"/>
      <c r="K96" s="305"/>
    </row>
    <row r="97" s="1" customFormat="1" ht="15" customHeight="1">
      <c r="B97" s="316"/>
      <c r="C97" s="291" t="s">
        <v>49</v>
      </c>
      <c r="D97" s="291"/>
      <c r="E97" s="291"/>
      <c r="F97" s="314" t="s">
        <v>653</v>
      </c>
      <c r="G97" s="315"/>
      <c r="H97" s="291" t="s">
        <v>691</v>
      </c>
      <c r="I97" s="291" t="s">
        <v>688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692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647</v>
      </c>
      <c r="D103" s="306"/>
      <c r="E103" s="306"/>
      <c r="F103" s="306" t="s">
        <v>648</v>
      </c>
      <c r="G103" s="307"/>
      <c r="H103" s="306" t="s">
        <v>55</v>
      </c>
      <c r="I103" s="306" t="s">
        <v>58</v>
      </c>
      <c r="J103" s="306" t="s">
        <v>649</v>
      </c>
      <c r="K103" s="305"/>
    </row>
    <row r="104" s="1" customFormat="1" ht="17.25" customHeight="1">
      <c r="B104" s="303"/>
      <c r="C104" s="308" t="s">
        <v>650</v>
      </c>
      <c r="D104" s="308"/>
      <c r="E104" s="308"/>
      <c r="F104" s="309" t="s">
        <v>651</v>
      </c>
      <c r="G104" s="310"/>
      <c r="H104" s="308"/>
      <c r="I104" s="308"/>
      <c r="J104" s="308" t="s">
        <v>652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54</v>
      </c>
      <c r="D106" s="313"/>
      <c r="E106" s="313"/>
      <c r="F106" s="314" t="s">
        <v>653</v>
      </c>
      <c r="G106" s="291"/>
      <c r="H106" s="291" t="s">
        <v>693</v>
      </c>
      <c r="I106" s="291" t="s">
        <v>655</v>
      </c>
      <c r="J106" s="291">
        <v>20</v>
      </c>
      <c r="K106" s="305"/>
    </row>
    <row r="107" s="1" customFormat="1" ht="15" customHeight="1">
      <c r="B107" s="303"/>
      <c r="C107" s="291" t="s">
        <v>656</v>
      </c>
      <c r="D107" s="291"/>
      <c r="E107" s="291"/>
      <c r="F107" s="314" t="s">
        <v>653</v>
      </c>
      <c r="G107" s="291"/>
      <c r="H107" s="291" t="s">
        <v>693</v>
      </c>
      <c r="I107" s="291" t="s">
        <v>655</v>
      </c>
      <c r="J107" s="291">
        <v>120</v>
      </c>
      <c r="K107" s="305"/>
    </row>
    <row r="108" s="1" customFormat="1" ht="15" customHeight="1">
      <c r="B108" s="316"/>
      <c r="C108" s="291" t="s">
        <v>658</v>
      </c>
      <c r="D108" s="291"/>
      <c r="E108" s="291"/>
      <c r="F108" s="314" t="s">
        <v>659</v>
      </c>
      <c r="G108" s="291"/>
      <c r="H108" s="291" t="s">
        <v>693</v>
      </c>
      <c r="I108" s="291" t="s">
        <v>655</v>
      </c>
      <c r="J108" s="291">
        <v>50</v>
      </c>
      <c r="K108" s="305"/>
    </row>
    <row r="109" s="1" customFormat="1" ht="15" customHeight="1">
      <c r="B109" s="316"/>
      <c r="C109" s="291" t="s">
        <v>661</v>
      </c>
      <c r="D109" s="291"/>
      <c r="E109" s="291"/>
      <c r="F109" s="314" t="s">
        <v>653</v>
      </c>
      <c r="G109" s="291"/>
      <c r="H109" s="291" t="s">
        <v>693</v>
      </c>
      <c r="I109" s="291" t="s">
        <v>663</v>
      </c>
      <c r="J109" s="291"/>
      <c r="K109" s="305"/>
    </row>
    <row r="110" s="1" customFormat="1" ht="15" customHeight="1">
      <c r="B110" s="316"/>
      <c r="C110" s="291" t="s">
        <v>672</v>
      </c>
      <c r="D110" s="291"/>
      <c r="E110" s="291"/>
      <c r="F110" s="314" t="s">
        <v>659</v>
      </c>
      <c r="G110" s="291"/>
      <c r="H110" s="291" t="s">
        <v>693</v>
      </c>
      <c r="I110" s="291" t="s">
        <v>655</v>
      </c>
      <c r="J110" s="291">
        <v>50</v>
      </c>
      <c r="K110" s="305"/>
    </row>
    <row r="111" s="1" customFormat="1" ht="15" customHeight="1">
      <c r="B111" s="316"/>
      <c r="C111" s="291" t="s">
        <v>680</v>
      </c>
      <c r="D111" s="291"/>
      <c r="E111" s="291"/>
      <c r="F111" s="314" t="s">
        <v>659</v>
      </c>
      <c r="G111" s="291"/>
      <c r="H111" s="291" t="s">
        <v>693</v>
      </c>
      <c r="I111" s="291" t="s">
        <v>655</v>
      </c>
      <c r="J111" s="291">
        <v>50</v>
      </c>
      <c r="K111" s="305"/>
    </row>
    <row r="112" s="1" customFormat="1" ht="15" customHeight="1">
      <c r="B112" s="316"/>
      <c r="C112" s="291" t="s">
        <v>678</v>
      </c>
      <c r="D112" s="291"/>
      <c r="E112" s="291"/>
      <c r="F112" s="314" t="s">
        <v>659</v>
      </c>
      <c r="G112" s="291"/>
      <c r="H112" s="291" t="s">
        <v>693</v>
      </c>
      <c r="I112" s="291" t="s">
        <v>655</v>
      </c>
      <c r="J112" s="291">
        <v>50</v>
      </c>
      <c r="K112" s="305"/>
    </row>
    <row r="113" s="1" customFormat="1" ht="15" customHeight="1">
      <c r="B113" s="316"/>
      <c r="C113" s="291" t="s">
        <v>54</v>
      </c>
      <c r="D113" s="291"/>
      <c r="E113" s="291"/>
      <c r="F113" s="314" t="s">
        <v>653</v>
      </c>
      <c r="G113" s="291"/>
      <c r="H113" s="291" t="s">
        <v>694</v>
      </c>
      <c r="I113" s="291" t="s">
        <v>655</v>
      </c>
      <c r="J113" s="291">
        <v>20</v>
      </c>
      <c r="K113" s="305"/>
    </row>
    <row r="114" s="1" customFormat="1" ht="15" customHeight="1">
      <c r="B114" s="316"/>
      <c r="C114" s="291" t="s">
        <v>695</v>
      </c>
      <c r="D114" s="291"/>
      <c r="E114" s="291"/>
      <c r="F114" s="314" t="s">
        <v>653</v>
      </c>
      <c r="G114" s="291"/>
      <c r="H114" s="291" t="s">
        <v>696</v>
      </c>
      <c r="I114" s="291" t="s">
        <v>655</v>
      </c>
      <c r="J114" s="291">
        <v>120</v>
      </c>
      <c r="K114" s="305"/>
    </row>
    <row r="115" s="1" customFormat="1" ht="15" customHeight="1">
      <c r="B115" s="316"/>
      <c r="C115" s="291" t="s">
        <v>39</v>
      </c>
      <c r="D115" s="291"/>
      <c r="E115" s="291"/>
      <c r="F115" s="314" t="s">
        <v>653</v>
      </c>
      <c r="G115" s="291"/>
      <c r="H115" s="291" t="s">
        <v>697</v>
      </c>
      <c r="I115" s="291" t="s">
        <v>688</v>
      </c>
      <c r="J115" s="291"/>
      <c r="K115" s="305"/>
    </row>
    <row r="116" s="1" customFormat="1" ht="15" customHeight="1">
      <c r="B116" s="316"/>
      <c r="C116" s="291" t="s">
        <v>49</v>
      </c>
      <c r="D116" s="291"/>
      <c r="E116" s="291"/>
      <c r="F116" s="314" t="s">
        <v>653</v>
      </c>
      <c r="G116" s="291"/>
      <c r="H116" s="291" t="s">
        <v>698</v>
      </c>
      <c r="I116" s="291" t="s">
        <v>688</v>
      </c>
      <c r="J116" s="291"/>
      <c r="K116" s="305"/>
    </row>
    <row r="117" s="1" customFormat="1" ht="15" customHeight="1">
      <c r="B117" s="316"/>
      <c r="C117" s="291" t="s">
        <v>58</v>
      </c>
      <c r="D117" s="291"/>
      <c r="E117" s="291"/>
      <c r="F117" s="314" t="s">
        <v>653</v>
      </c>
      <c r="G117" s="291"/>
      <c r="H117" s="291" t="s">
        <v>699</v>
      </c>
      <c r="I117" s="291" t="s">
        <v>700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701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647</v>
      </c>
      <c r="D123" s="306"/>
      <c r="E123" s="306"/>
      <c r="F123" s="306" t="s">
        <v>648</v>
      </c>
      <c r="G123" s="307"/>
      <c r="H123" s="306" t="s">
        <v>55</v>
      </c>
      <c r="I123" s="306" t="s">
        <v>58</v>
      </c>
      <c r="J123" s="306" t="s">
        <v>649</v>
      </c>
      <c r="K123" s="335"/>
    </row>
    <row r="124" s="1" customFormat="1" ht="17.25" customHeight="1">
      <c r="B124" s="334"/>
      <c r="C124" s="308" t="s">
        <v>650</v>
      </c>
      <c r="D124" s="308"/>
      <c r="E124" s="308"/>
      <c r="F124" s="309" t="s">
        <v>651</v>
      </c>
      <c r="G124" s="310"/>
      <c r="H124" s="308"/>
      <c r="I124" s="308"/>
      <c r="J124" s="308" t="s">
        <v>652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656</v>
      </c>
      <c r="D126" s="313"/>
      <c r="E126" s="313"/>
      <c r="F126" s="314" t="s">
        <v>653</v>
      </c>
      <c r="G126" s="291"/>
      <c r="H126" s="291" t="s">
        <v>693</v>
      </c>
      <c r="I126" s="291" t="s">
        <v>655</v>
      </c>
      <c r="J126" s="291">
        <v>120</v>
      </c>
      <c r="K126" s="339"/>
    </row>
    <row r="127" s="1" customFormat="1" ht="15" customHeight="1">
      <c r="B127" s="336"/>
      <c r="C127" s="291" t="s">
        <v>702</v>
      </c>
      <c r="D127" s="291"/>
      <c r="E127" s="291"/>
      <c r="F127" s="314" t="s">
        <v>653</v>
      </c>
      <c r="G127" s="291"/>
      <c r="H127" s="291" t="s">
        <v>703</v>
      </c>
      <c r="I127" s="291" t="s">
        <v>655</v>
      </c>
      <c r="J127" s="291" t="s">
        <v>704</v>
      </c>
      <c r="K127" s="339"/>
    </row>
    <row r="128" s="1" customFormat="1" ht="15" customHeight="1">
      <c r="B128" s="336"/>
      <c r="C128" s="291" t="s">
        <v>601</v>
      </c>
      <c r="D128" s="291"/>
      <c r="E128" s="291"/>
      <c r="F128" s="314" t="s">
        <v>653</v>
      </c>
      <c r="G128" s="291"/>
      <c r="H128" s="291" t="s">
        <v>705</v>
      </c>
      <c r="I128" s="291" t="s">
        <v>655</v>
      </c>
      <c r="J128" s="291" t="s">
        <v>704</v>
      </c>
      <c r="K128" s="339"/>
    </row>
    <row r="129" s="1" customFormat="1" ht="15" customHeight="1">
      <c r="B129" s="336"/>
      <c r="C129" s="291" t="s">
        <v>664</v>
      </c>
      <c r="D129" s="291"/>
      <c r="E129" s="291"/>
      <c r="F129" s="314" t="s">
        <v>659</v>
      </c>
      <c r="G129" s="291"/>
      <c r="H129" s="291" t="s">
        <v>665</v>
      </c>
      <c r="I129" s="291" t="s">
        <v>655</v>
      </c>
      <c r="J129" s="291">
        <v>15</v>
      </c>
      <c r="K129" s="339"/>
    </row>
    <row r="130" s="1" customFormat="1" ht="15" customHeight="1">
      <c r="B130" s="336"/>
      <c r="C130" s="317" t="s">
        <v>666</v>
      </c>
      <c r="D130" s="317"/>
      <c r="E130" s="317"/>
      <c r="F130" s="318" t="s">
        <v>659</v>
      </c>
      <c r="G130" s="317"/>
      <c r="H130" s="317" t="s">
        <v>667</v>
      </c>
      <c r="I130" s="317" t="s">
        <v>655</v>
      </c>
      <c r="J130" s="317">
        <v>15</v>
      </c>
      <c r="K130" s="339"/>
    </row>
    <row r="131" s="1" customFormat="1" ht="15" customHeight="1">
      <c r="B131" s="336"/>
      <c r="C131" s="317" t="s">
        <v>668</v>
      </c>
      <c r="D131" s="317"/>
      <c r="E131" s="317"/>
      <c r="F131" s="318" t="s">
        <v>659</v>
      </c>
      <c r="G131" s="317"/>
      <c r="H131" s="317" t="s">
        <v>669</v>
      </c>
      <c r="I131" s="317" t="s">
        <v>655</v>
      </c>
      <c r="J131" s="317">
        <v>20</v>
      </c>
      <c r="K131" s="339"/>
    </row>
    <row r="132" s="1" customFormat="1" ht="15" customHeight="1">
      <c r="B132" s="336"/>
      <c r="C132" s="317" t="s">
        <v>670</v>
      </c>
      <c r="D132" s="317"/>
      <c r="E132" s="317"/>
      <c r="F132" s="318" t="s">
        <v>659</v>
      </c>
      <c r="G132" s="317"/>
      <c r="H132" s="317" t="s">
        <v>671</v>
      </c>
      <c r="I132" s="317" t="s">
        <v>655</v>
      </c>
      <c r="J132" s="317">
        <v>20</v>
      </c>
      <c r="K132" s="339"/>
    </row>
    <row r="133" s="1" customFormat="1" ht="15" customHeight="1">
      <c r="B133" s="336"/>
      <c r="C133" s="291" t="s">
        <v>658</v>
      </c>
      <c r="D133" s="291"/>
      <c r="E133" s="291"/>
      <c r="F133" s="314" t="s">
        <v>659</v>
      </c>
      <c r="G133" s="291"/>
      <c r="H133" s="291" t="s">
        <v>693</v>
      </c>
      <c r="I133" s="291" t="s">
        <v>655</v>
      </c>
      <c r="J133" s="291">
        <v>50</v>
      </c>
      <c r="K133" s="339"/>
    </row>
    <row r="134" s="1" customFormat="1" ht="15" customHeight="1">
      <c r="B134" s="336"/>
      <c r="C134" s="291" t="s">
        <v>672</v>
      </c>
      <c r="D134" s="291"/>
      <c r="E134" s="291"/>
      <c r="F134" s="314" t="s">
        <v>659</v>
      </c>
      <c r="G134" s="291"/>
      <c r="H134" s="291" t="s">
        <v>693</v>
      </c>
      <c r="I134" s="291" t="s">
        <v>655</v>
      </c>
      <c r="J134" s="291">
        <v>50</v>
      </c>
      <c r="K134" s="339"/>
    </row>
    <row r="135" s="1" customFormat="1" ht="15" customHeight="1">
      <c r="B135" s="336"/>
      <c r="C135" s="291" t="s">
        <v>678</v>
      </c>
      <c r="D135" s="291"/>
      <c r="E135" s="291"/>
      <c r="F135" s="314" t="s">
        <v>659</v>
      </c>
      <c r="G135" s="291"/>
      <c r="H135" s="291" t="s">
        <v>693</v>
      </c>
      <c r="I135" s="291" t="s">
        <v>655</v>
      </c>
      <c r="J135" s="291">
        <v>50</v>
      </c>
      <c r="K135" s="339"/>
    </row>
    <row r="136" s="1" customFormat="1" ht="15" customHeight="1">
      <c r="B136" s="336"/>
      <c r="C136" s="291" t="s">
        <v>680</v>
      </c>
      <c r="D136" s="291"/>
      <c r="E136" s="291"/>
      <c r="F136" s="314" t="s">
        <v>659</v>
      </c>
      <c r="G136" s="291"/>
      <c r="H136" s="291" t="s">
        <v>693</v>
      </c>
      <c r="I136" s="291" t="s">
        <v>655</v>
      </c>
      <c r="J136" s="291">
        <v>50</v>
      </c>
      <c r="K136" s="339"/>
    </row>
    <row r="137" s="1" customFormat="1" ht="15" customHeight="1">
      <c r="B137" s="336"/>
      <c r="C137" s="291" t="s">
        <v>681</v>
      </c>
      <c r="D137" s="291"/>
      <c r="E137" s="291"/>
      <c r="F137" s="314" t="s">
        <v>659</v>
      </c>
      <c r="G137" s="291"/>
      <c r="H137" s="291" t="s">
        <v>706</v>
      </c>
      <c r="I137" s="291" t="s">
        <v>655</v>
      </c>
      <c r="J137" s="291">
        <v>255</v>
      </c>
      <c r="K137" s="339"/>
    </row>
    <row r="138" s="1" customFormat="1" ht="15" customHeight="1">
      <c r="B138" s="336"/>
      <c r="C138" s="291" t="s">
        <v>683</v>
      </c>
      <c r="D138" s="291"/>
      <c r="E138" s="291"/>
      <c r="F138" s="314" t="s">
        <v>653</v>
      </c>
      <c r="G138" s="291"/>
      <c r="H138" s="291" t="s">
        <v>707</v>
      </c>
      <c r="I138" s="291" t="s">
        <v>685</v>
      </c>
      <c r="J138" s="291"/>
      <c r="K138" s="339"/>
    </row>
    <row r="139" s="1" customFormat="1" ht="15" customHeight="1">
      <c r="B139" s="336"/>
      <c r="C139" s="291" t="s">
        <v>686</v>
      </c>
      <c r="D139" s="291"/>
      <c r="E139" s="291"/>
      <c r="F139" s="314" t="s">
        <v>653</v>
      </c>
      <c r="G139" s="291"/>
      <c r="H139" s="291" t="s">
        <v>708</v>
      </c>
      <c r="I139" s="291" t="s">
        <v>688</v>
      </c>
      <c r="J139" s="291"/>
      <c r="K139" s="339"/>
    </row>
    <row r="140" s="1" customFormat="1" ht="15" customHeight="1">
      <c r="B140" s="336"/>
      <c r="C140" s="291" t="s">
        <v>689</v>
      </c>
      <c r="D140" s="291"/>
      <c r="E140" s="291"/>
      <c r="F140" s="314" t="s">
        <v>653</v>
      </c>
      <c r="G140" s="291"/>
      <c r="H140" s="291" t="s">
        <v>689</v>
      </c>
      <c r="I140" s="291" t="s">
        <v>688</v>
      </c>
      <c r="J140" s="291"/>
      <c r="K140" s="339"/>
    </row>
    <row r="141" s="1" customFormat="1" ht="15" customHeight="1">
      <c r="B141" s="336"/>
      <c r="C141" s="291" t="s">
        <v>39</v>
      </c>
      <c r="D141" s="291"/>
      <c r="E141" s="291"/>
      <c r="F141" s="314" t="s">
        <v>653</v>
      </c>
      <c r="G141" s="291"/>
      <c r="H141" s="291" t="s">
        <v>709</v>
      </c>
      <c r="I141" s="291" t="s">
        <v>688</v>
      </c>
      <c r="J141" s="291"/>
      <c r="K141" s="339"/>
    </row>
    <row r="142" s="1" customFormat="1" ht="15" customHeight="1">
      <c r="B142" s="336"/>
      <c r="C142" s="291" t="s">
        <v>710</v>
      </c>
      <c r="D142" s="291"/>
      <c r="E142" s="291"/>
      <c r="F142" s="314" t="s">
        <v>653</v>
      </c>
      <c r="G142" s="291"/>
      <c r="H142" s="291" t="s">
        <v>711</v>
      </c>
      <c r="I142" s="291" t="s">
        <v>688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712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647</v>
      </c>
      <c r="D148" s="306"/>
      <c r="E148" s="306"/>
      <c r="F148" s="306" t="s">
        <v>648</v>
      </c>
      <c r="G148" s="307"/>
      <c r="H148" s="306" t="s">
        <v>55</v>
      </c>
      <c r="I148" s="306" t="s">
        <v>58</v>
      </c>
      <c r="J148" s="306" t="s">
        <v>649</v>
      </c>
      <c r="K148" s="305"/>
    </row>
    <row r="149" s="1" customFormat="1" ht="17.25" customHeight="1">
      <c r="B149" s="303"/>
      <c r="C149" s="308" t="s">
        <v>650</v>
      </c>
      <c r="D149" s="308"/>
      <c r="E149" s="308"/>
      <c r="F149" s="309" t="s">
        <v>651</v>
      </c>
      <c r="G149" s="310"/>
      <c r="H149" s="308"/>
      <c r="I149" s="308"/>
      <c r="J149" s="308" t="s">
        <v>652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656</v>
      </c>
      <c r="D151" s="291"/>
      <c r="E151" s="291"/>
      <c r="F151" s="344" t="s">
        <v>653</v>
      </c>
      <c r="G151" s="291"/>
      <c r="H151" s="343" t="s">
        <v>693</v>
      </c>
      <c r="I151" s="343" t="s">
        <v>655</v>
      </c>
      <c r="J151" s="343">
        <v>120</v>
      </c>
      <c r="K151" s="339"/>
    </row>
    <row r="152" s="1" customFormat="1" ht="15" customHeight="1">
      <c r="B152" s="316"/>
      <c r="C152" s="343" t="s">
        <v>702</v>
      </c>
      <c r="D152" s="291"/>
      <c r="E152" s="291"/>
      <c r="F152" s="344" t="s">
        <v>653</v>
      </c>
      <c r="G152" s="291"/>
      <c r="H152" s="343" t="s">
        <v>713</v>
      </c>
      <c r="I152" s="343" t="s">
        <v>655</v>
      </c>
      <c r="J152" s="343" t="s">
        <v>704</v>
      </c>
      <c r="K152" s="339"/>
    </row>
    <row r="153" s="1" customFormat="1" ht="15" customHeight="1">
      <c r="B153" s="316"/>
      <c r="C153" s="343" t="s">
        <v>601</v>
      </c>
      <c r="D153" s="291"/>
      <c r="E153" s="291"/>
      <c r="F153" s="344" t="s">
        <v>653</v>
      </c>
      <c r="G153" s="291"/>
      <c r="H153" s="343" t="s">
        <v>714</v>
      </c>
      <c r="I153" s="343" t="s">
        <v>655</v>
      </c>
      <c r="J153" s="343" t="s">
        <v>704</v>
      </c>
      <c r="K153" s="339"/>
    </row>
    <row r="154" s="1" customFormat="1" ht="15" customHeight="1">
      <c r="B154" s="316"/>
      <c r="C154" s="343" t="s">
        <v>658</v>
      </c>
      <c r="D154" s="291"/>
      <c r="E154" s="291"/>
      <c r="F154" s="344" t="s">
        <v>659</v>
      </c>
      <c r="G154" s="291"/>
      <c r="H154" s="343" t="s">
        <v>693</v>
      </c>
      <c r="I154" s="343" t="s">
        <v>655</v>
      </c>
      <c r="J154" s="343">
        <v>50</v>
      </c>
      <c r="K154" s="339"/>
    </row>
    <row r="155" s="1" customFormat="1" ht="15" customHeight="1">
      <c r="B155" s="316"/>
      <c r="C155" s="343" t="s">
        <v>661</v>
      </c>
      <c r="D155" s="291"/>
      <c r="E155" s="291"/>
      <c r="F155" s="344" t="s">
        <v>653</v>
      </c>
      <c r="G155" s="291"/>
      <c r="H155" s="343" t="s">
        <v>693</v>
      </c>
      <c r="I155" s="343" t="s">
        <v>663</v>
      </c>
      <c r="J155" s="343"/>
      <c r="K155" s="339"/>
    </row>
    <row r="156" s="1" customFormat="1" ht="15" customHeight="1">
      <c r="B156" s="316"/>
      <c r="C156" s="343" t="s">
        <v>672</v>
      </c>
      <c r="D156" s="291"/>
      <c r="E156" s="291"/>
      <c r="F156" s="344" t="s">
        <v>659</v>
      </c>
      <c r="G156" s="291"/>
      <c r="H156" s="343" t="s">
        <v>693</v>
      </c>
      <c r="I156" s="343" t="s">
        <v>655</v>
      </c>
      <c r="J156" s="343">
        <v>50</v>
      </c>
      <c r="K156" s="339"/>
    </row>
    <row r="157" s="1" customFormat="1" ht="15" customHeight="1">
      <c r="B157" s="316"/>
      <c r="C157" s="343" t="s">
        <v>680</v>
      </c>
      <c r="D157" s="291"/>
      <c r="E157" s="291"/>
      <c r="F157" s="344" t="s">
        <v>659</v>
      </c>
      <c r="G157" s="291"/>
      <c r="H157" s="343" t="s">
        <v>693</v>
      </c>
      <c r="I157" s="343" t="s">
        <v>655</v>
      </c>
      <c r="J157" s="343">
        <v>50</v>
      </c>
      <c r="K157" s="339"/>
    </row>
    <row r="158" s="1" customFormat="1" ht="15" customHeight="1">
      <c r="B158" s="316"/>
      <c r="C158" s="343" t="s">
        <v>678</v>
      </c>
      <c r="D158" s="291"/>
      <c r="E158" s="291"/>
      <c r="F158" s="344" t="s">
        <v>659</v>
      </c>
      <c r="G158" s="291"/>
      <c r="H158" s="343" t="s">
        <v>693</v>
      </c>
      <c r="I158" s="343" t="s">
        <v>655</v>
      </c>
      <c r="J158" s="343">
        <v>50</v>
      </c>
      <c r="K158" s="339"/>
    </row>
    <row r="159" s="1" customFormat="1" ht="15" customHeight="1">
      <c r="B159" s="316"/>
      <c r="C159" s="343" t="s">
        <v>94</v>
      </c>
      <c r="D159" s="291"/>
      <c r="E159" s="291"/>
      <c r="F159" s="344" t="s">
        <v>653</v>
      </c>
      <c r="G159" s="291"/>
      <c r="H159" s="343" t="s">
        <v>715</v>
      </c>
      <c r="I159" s="343" t="s">
        <v>655</v>
      </c>
      <c r="J159" s="343" t="s">
        <v>716</v>
      </c>
      <c r="K159" s="339"/>
    </row>
    <row r="160" s="1" customFormat="1" ht="15" customHeight="1">
      <c r="B160" s="316"/>
      <c r="C160" s="343" t="s">
        <v>717</v>
      </c>
      <c r="D160" s="291"/>
      <c r="E160" s="291"/>
      <c r="F160" s="344" t="s">
        <v>653</v>
      </c>
      <c r="G160" s="291"/>
      <c r="H160" s="343" t="s">
        <v>718</v>
      </c>
      <c r="I160" s="343" t="s">
        <v>688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719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647</v>
      </c>
      <c r="D166" s="306"/>
      <c r="E166" s="306"/>
      <c r="F166" s="306" t="s">
        <v>648</v>
      </c>
      <c r="G166" s="348"/>
      <c r="H166" s="349" t="s">
        <v>55</v>
      </c>
      <c r="I166" s="349" t="s">
        <v>58</v>
      </c>
      <c r="J166" s="306" t="s">
        <v>649</v>
      </c>
      <c r="K166" s="283"/>
    </row>
    <row r="167" s="1" customFormat="1" ht="17.25" customHeight="1">
      <c r="B167" s="284"/>
      <c r="C167" s="308" t="s">
        <v>650</v>
      </c>
      <c r="D167" s="308"/>
      <c r="E167" s="308"/>
      <c r="F167" s="309" t="s">
        <v>651</v>
      </c>
      <c r="G167" s="350"/>
      <c r="H167" s="351"/>
      <c r="I167" s="351"/>
      <c r="J167" s="308" t="s">
        <v>652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656</v>
      </c>
      <c r="D169" s="291"/>
      <c r="E169" s="291"/>
      <c r="F169" s="314" t="s">
        <v>653</v>
      </c>
      <c r="G169" s="291"/>
      <c r="H169" s="291" t="s">
        <v>693</v>
      </c>
      <c r="I169" s="291" t="s">
        <v>655</v>
      </c>
      <c r="J169" s="291">
        <v>120</v>
      </c>
      <c r="K169" s="339"/>
    </row>
    <row r="170" s="1" customFormat="1" ht="15" customHeight="1">
      <c r="B170" s="316"/>
      <c r="C170" s="291" t="s">
        <v>702</v>
      </c>
      <c r="D170" s="291"/>
      <c r="E170" s="291"/>
      <c r="F170" s="314" t="s">
        <v>653</v>
      </c>
      <c r="G170" s="291"/>
      <c r="H170" s="291" t="s">
        <v>703</v>
      </c>
      <c r="I170" s="291" t="s">
        <v>655</v>
      </c>
      <c r="J170" s="291" t="s">
        <v>704</v>
      </c>
      <c r="K170" s="339"/>
    </row>
    <row r="171" s="1" customFormat="1" ht="15" customHeight="1">
      <c r="B171" s="316"/>
      <c r="C171" s="291" t="s">
        <v>601</v>
      </c>
      <c r="D171" s="291"/>
      <c r="E171" s="291"/>
      <c r="F171" s="314" t="s">
        <v>653</v>
      </c>
      <c r="G171" s="291"/>
      <c r="H171" s="291" t="s">
        <v>720</v>
      </c>
      <c r="I171" s="291" t="s">
        <v>655</v>
      </c>
      <c r="J171" s="291" t="s">
        <v>704</v>
      </c>
      <c r="K171" s="339"/>
    </row>
    <row r="172" s="1" customFormat="1" ht="15" customHeight="1">
      <c r="B172" s="316"/>
      <c r="C172" s="291" t="s">
        <v>658</v>
      </c>
      <c r="D172" s="291"/>
      <c r="E172" s="291"/>
      <c r="F172" s="314" t="s">
        <v>659</v>
      </c>
      <c r="G172" s="291"/>
      <c r="H172" s="291" t="s">
        <v>720</v>
      </c>
      <c r="I172" s="291" t="s">
        <v>655</v>
      </c>
      <c r="J172" s="291">
        <v>50</v>
      </c>
      <c r="K172" s="339"/>
    </row>
    <row r="173" s="1" customFormat="1" ht="15" customHeight="1">
      <c r="B173" s="316"/>
      <c r="C173" s="291" t="s">
        <v>661</v>
      </c>
      <c r="D173" s="291"/>
      <c r="E173" s="291"/>
      <c r="F173" s="314" t="s">
        <v>653</v>
      </c>
      <c r="G173" s="291"/>
      <c r="H173" s="291" t="s">
        <v>720</v>
      </c>
      <c r="I173" s="291" t="s">
        <v>663</v>
      </c>
      <c r="J173" s="291"/>
      <c r="K173" s="339"/>
    </row>
    <row r="174" s="1" customFormat="1" ht="15" customHeight="1">
      <c r="B174" s="316"/>
      <c r="C174" s="291" t="s">
        <v>672</v>
      </c>
      <c r="D174" s="291"/>
      <c r="E174" s="291"/>
      <c r="F174" s="314" t="s">
        <v>659</v>
      </c>
      <c r="G174" s="291"/>
      <c r="H174" s="291" t="s">
        <v>720</v>
      </c>
      <c r="I174" s="291" t="s">
        <v>655</v>
      </c>
      <c r="J174" s="291">
        <v>50</v>
      </c>
      <c r="K174" s="339"/>
    </row>
    <row r="175" s="1" customFormat="1" ht="15" customHeight="1">
      <c r="B175" s="316"/>
      <c r="C175" s="291" t="s">
        <v>680</v>
      </c>
      <c r="D175" s="291"/>
      <c r="E175" s="291"/>
      <c r="F175" s="314" t="s">
        <v>659</v>
      </c>
      <c r="G175" s="291"/>
      <c r="H175" s="291" t="s">
        <v>720</v>
      </c>
      <c r="I175" s="291" t="s">
        <v>655</v>
      </c>
      <c r="J175" s="291">
        <v>50</v>
      </c>
      <c r="K175" s="339"/>
    </row>
    <row r="176" s="1" customFormat="1" ht="15" customHeight="1">
      <c r="B176" s="316"/>
      <c r="C176" s="291" t="s">
        <v>678</v>
      </c>
      <c r="D176" s="291"/>
      <c r="E176" s="291"/>
      <c r="F176" s="314" t="s">
        <v>659</v>
      </c>
      <c r="G176" s="291"/>
      <c r="H176" s="291" t="s">
        <v>720</v>
      </c>
      <c r="I176" s="291" t="s">
        <v>655</v>
      </c>
      <c r="J176" s="291">
        <v>50</v>
      </c>
      <c r="K176" s="339"/>
    </row>
    <row r="177" s="1" customFormat="1" ht="15" customHeight="1">
      <c r="B177" s="316"/>
      <c r="C177" s="291" t="s">
        <v>104</v>
      </c>
      <c r="D177" s="291"/>
      <c r="E177" s="291"/>
      <c r="F177" s="314" t="s">
        <v>653</v>
      </c>
      <c r="G177" s="291"/>
      <c r="H177" s="291" t="s">
        <v>721</v>
      </c>
      <c r="I177" s="291" t="s">
        <v>722</v>
      </c>
      <c r="J177" s="291"/>
      <c r="K177" s="339"/>
    </row>
    <row r="178" s="1" customFormat="1" ht="15" customHeight="1">
      <c r="B178" s="316"/>
      <c r="C178" s="291" t="s">
        <v>58</v>
      </c>
      <c r="D178" s="291"/>
      <c r="E178" s="291"/>
      <c r="F178" s="314" t="s">
        <v>653</v>
      </c>
      <c r="G178" s="291"/>
      <c r="H178" s="291" t="s">
        <v>723</v>
      </c>
      <c r="I178" s="291" t="s">
        <v>724</v>
      </c>
      <c r="J178" s="291">
        <v>1</v>
      </c>
      <c r="K178" s="339"/>
    </row>
    <row r="179" s="1" customFormat="1" ht="15" customHeight="1">
      <c r="B179" s="316"/>
      <c r="C179" s="291" t="s">
        <v>54</v>
      </c>
      <c r="D179" s="291"/>
      <c r="E179" s="291"/>
      <c r="F179" s="314" t="s">
        <v>653</v>
      </c>
      <c r="G179" s="291"/>
      <c r="H179" s="291" t="s">
        <v>725</v>
      </c>
      <c r="I179" s="291" t="s">
        <v>655</v>
      </c>
      <c r="J179" s="291">
        <v>20</v>
      </c>
      <c r="K179" s="339"/>
    </row>
    <row r="180" s="1" customFormat="1" ht="15" customHeight="1">
      <c r="B180" s="316"/>
      <c r="C180" s="291" t="s">
        <v>55</v>
      </c>
      <c r="D180" s="291"/>
      <c r="E180" s="291"/>
      <c r="F180" s="314" t="s">
        <v>653</v>
      </c>
      <c r="G180" s="291"/>
      <c r="H180" s="291" t="s">
        <v>726</v>
      </c>
      <c r="I180" s="291" t="s">
        <v>655</v>
      </c>
      <c r="J180" s="291">
        <v>255</v>
      </c>
      <c r="K180" s="339"/>
    </row>
    <row r="181" s="1" customFormat="1" ht="15" customHeight="1">
      <c r="B181" s="316"/>
      <c r="C181" s="291" t="s">
        <v>105</v>
      </c>
      <c r="D181" s="291"/>
      <c r="E181" s="291"/>
      <c r="F181" s="314" t="s">
        <v>653</v>
      </c>
      <c r="G181" s="291"/>
      <c r="H181" s="291" t="s">
        <v>617</v>
      </c>
      <c r="I181" s="291" t="s">
        <v>655</v>
      </c>
      <c r="J181" s="291">
        <v>10</v>
      </c>
      <c r="K181" s="339"/>
    </row>
    <row r="182" s="1" customFormat="1" ht="15" customHeight="1">
      <c r="B182" s="316"/>
      <c r="C182" s="291" t="s">
        <v>106</v>
      </c>
      <c r="D182" s="291"/>
      <c r="E182" s="291"/>
      <c r="F182" s="314" t="s">
        <v>653</v>
      </c>
      <c r="G182" s="291"/>
      <c r="H182" s="291" t="s">
        <v>727</v>
      </c>
      <c r="I182" s="291" t="s">
        <v>688</v>
      </c>
      <c r="J182" s="291"/>
      <c r="K182" s="339"/>
    </row>
    <row r="183" s="1" customFormat="1" ht="15" customHeight="1">
      <c r="B183" s="316"/>
      <c r="C183" s="291" t="s">
        <v>728</v>
      </c>
      <c r="D183" s="291"/>
      <c r="E183" s="291"/>
      <c r="F183" s="314" t="s">
        <v>653</v>
      </c>
      <c r="G183" s="291"/>
      <c r="H183" s="291" t="s">
        <v>729</v>
      </c>
      <c r="I183" s="291" t="s">
        <v>688</v>
      </c>
      <c r="J183" s="291"/>
      <c r="K183" s="339"/>
    </row>
    <row r="184" s="1" customFormat="1" ht="15" customHeight="1">
      <c r="B184" s="316"/>
      <c r="C184" s="291" t="s">
        <v>717</v>
      </c>
      <c r="D184" s="291"/>
      <c r="E184" s="291"/>
      <c r="F184" s="314" t="s">
        <v>653</v>
      </c>
      <c r="G184" s="291"/>
      <c r="H184" s="291" t="s">
        <v>730</v>
      </c>
      <c r="I184" s="291" t="s">
        <v>688</v>
      </c>
      <c r="J184" s="291"/>
      <c r="K184" s="339"/>
    </row>
    <row r="185" s="1" customFormat="1" ht="15" customHeight="1">
      <c r="B185" s="316"/>
      <c r="C185" s="291" t="s">
        <v>108</v>
      </c>
      <c r="D185" s="291"/>
      <c r="E185" s="291"/>
      <c r="F185" s="314" t="s">
        <v>659</v>
      </c>
      <c r="G185" s="291"/>
      <c r="H185" s="291" t="s">
        <v>731</v>
      </c>
      <c r="I185" s="291" t="s">
        <v>655</v>
      </c>
      <c r="J185" s="291">
        <v>50</v>
      </c>
      <c r="K185" s="339"/>
    </row>
    <row r="186" s="1" customFormat="1" ht="15" customHeight="1">
      <c r="B186" s="316"/>
      <c r="C186" s="291" t="s">
        <v>732</v>
      </c>
      <c r="D186" s="291"/>
      <c r="E186" s="291"/>
      <c r="F186" s="314" t="s">
        <v>659</v>
      </c>
      <c r="G186" s="291"/>
      <c r="H186" s="291" t="s">
        <v>733</v>
      </c>
      <c r="I186" s="291" t="s">
        <v>734</v>
      </c>
      <c r="J186" s="291"/>
      <c r="K186" s="339"/>
    </row>
    <row r="187" s="1" customFormat="1" ht="15" customHeight="1">
      <c r="B187" s="316"/>
      <c r="C187" s="291" t="s">
        <v>735</v>
      </c>
      <c r="D187" s="291"/>
      <c r="E187" s="291"/>
      <c r="F187" s="314" t="s">
        <v>659</v>
      </c>
      <c r="G187" s="291"/>
      <c r="H187" s="291" t="s">
        <v>736</v>
      </c>
      <c r="I187" s="291" t="s">
        <v>734</v>
      </c>
      <c r="J187" s="291"/>
      <c r="K187" s="339"/>
    </row>
    <row r="188" s="1" customFormat="1" ht="15" customHeight="1">
      <c r="B188" s="316"/>
      <c r="C188" s="291" t="s">
        <v>737</v>
      </c>
      <c r="D188" s="291"/>
      <c r="E188" s="291"/>
      <c r="F188" s="314" t="s">
        <v>659</v>
      </c>
      <c r="G188" s="291"/>
      <c r="H188" s="291" t="s">
        <v>738</v>
      </c>
      <c r="I188" s="291" t="s">
        <v>734</v>
      </c>
      <c r="J188" s="291"/>
      <c r="K188" s="339"/>
    </row>
    <row r="189" s="1" customFormat="1" ht="15" customHeight="1">
      <c r="B189" s="316"/>
      <c r="C189" s="352" t="s">
        <v>739</v>
      </c>
      <c r="D189" s="291"/>
      <c r="E189" s="291"/>
      <c r="F189" s="314" t="s">
        <v>659</v>
      </c>
      <c r="G189" s="291"/>
      <c r="H189" s="291" t="s">
        <v>740</v>
      </c>
      <c r="I189" s="291" t="s">
        <v>741</v>
      </c>
      <c r="J189" s="353" t="s">
        <v>742</v>
      </c>
      <c r="K189" s="339"/>
    </row>
    <row r="190" s="1" customFormat="1" ht="15" customHeight="1">
      <c r="B190" s="316"/>
      <c r="C190" s="352" t="s">
        <v>43</v>
      </c>
      <c r="D190" s="291"/>
      <c r="E190" s="291"/>
      <c r="F190" s="314" t="s">
        <v>653</v>
      </c>
      <c r="G190" s="291"/>
      <c r="H190" s="288" t="s">
        <v>743</v>
      </c>
      <c r="I190" s="291" t="s">
        <v>744</v>
      </c>
      <c r="J190" s="291"/>
      <c r="K190" s="339"/>
    </row>
    <row r="191" s="1" customFormat="1" ht="15" customHeight="1">
      <c r="B191" s="316"/>
      <c r="C191" s="352" t="s">
        <v>745</v>
      </c>
      <c r="D191" s="291"/>
      <c r="E191" s="291"/>
      <c r="F191" s="314" t="s">
        <v>653</v>
      </c>
      <c r="G191" s="291"/>
      <c r="H191" s="291" t="s">
        <v>746</v>
      </c>
      <c r="I191" s="291" t="s">
        <v>688</v>
      </c>
      <c r="J191" s="291"/>
      <c r="K191" s="339"/>
    </row>
    <row r="192" s="1" customFormat="1" ht="15" customHeight="1">
      <c r="B192" s="316"/>
      <c r="C192" s="352" t="s">
        <v>747</v>
      </c>
      <c r="D192" s="291"/>
      <c r="E192" s="291"/>
      <c r="F192" s="314" t="s">
        <v>653</v>
      </c>
      <c r="G192" s="291"/>
      <c r="H192" s="291" t="s">
        <v>748</v>
      </c>
      <c r="I192" s="291" t="s">
        <v>688</v>
      </c>
      <c r="J192" s="291"/>
      <c r="K192" s="339"/>
    </row>
    <row r="193" s="1" customFormat="1" ht="15" customHeight="1">
      <c r="B193" s="316"/>
      <c r="C193" s="352" t="s">
        <v>749</v>
      </c>
      <c r="D193" s="291"/>
      <c r="E193" s="291"/>
      <c r="F193" s="314" t="s">
        <v>659</v>
      </c>
      <c r="G193" s="291"/>
      <c r="H193" s="291" t="s">
        <v>750</v>
      </c>
      <c r="I193" s="291" t="s">
        <v>688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751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752</v>
      </c>
      <c r="D200" s="355"/>
      <c r="E200" s="355"/>
      <c r="F200" s="355" t="s">
        <v>753</v>
      </c>
      <c r="G200" s="356"/>
      <c r="H200" s="355" t="s">
        <v>754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744</v>
      </c>
      <c r="D202" s="291"/>
      <c r="E202" s="291"/>
      <c r="F202" s="314" t="s">
        <v>44</v>
      </c>
      <c r="G202" s="291"/>
      <c r="H202" s="291" t="s">
        <v>755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45</v>
      </c>
      <c r="G203" s="291"/>
      <c r="H203" s="291" t="s">
        <v>756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48</v>
      </c>
      <c r="G204" s="291"/>
      <c r="H204" s="291" t="s">
        <v>757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46</v>
      </c>
      <c r="G205" s="291"/>
      <c r="H205" s="291" t="s">
        <v>758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47</v>
      </c>
      <c r="G206" s="291"/>
      <c r="H206" s="291" t="s">
        <v>759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700</v>
      </c>
      <c r="D208" s="291"/>
      <c r="E208" s="291"/>
      <c r="F208" s="314" t="s">
        <v>594</v>
      </c>
      <c r="G208" s="291"/>
      <c r="H208" s="291" t="s">
        <v>760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597</v>
      </c>
      <c r="G209" s="291"/>
      <c r="H209" s="291" t="s">
        <v>598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80</v>
      </c>
      <c r="G210" s="291"/>
      <c r="H210" s="291" t="s">
        <v>761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87</v>
      </c>
      <c r="G211" s="352"/>
      <c r="H211" s="343" t="s">
        <v>88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599</v>
      </c>
      <c r="G212" s="352"/>
      <c r="H212" s="343" t="s">
        <v>571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724</v>
      </c>
      <c r="D214" s="291"/>
      <c r="E214" s="291"/>
      <c r="F214" s="314">
        <v>1</v>
      </c>
      <c r="G214" s="352"/>
      <c r="H214" s="343" t="s">
        <v>762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763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764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765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2023-05-09T10:16:48Z</dcterms:created>
  <dcterms:modified xsi:type="dcterms:W3CDTF">2023-05-09T10:16:53Z</dcterms:modified>
</cp:coreProperties>
</file>