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cuments/NS, a.s./ROK 2022/INVESTIČNÍ ZÁMĚR/Mediplyny_podklady pro VZ/"/>
    </mc:Choice>
  </mc:AlternateContent>
  <xr:revisionPtr revIDLastSave="0" documentId="8_{1F8BC5E7-F066-A143-BE34-7B647D69A992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NemST" sheetId="6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6" l="1"/>
  <c r="H5" i="6"/>
  <c r="J5" i="6"/>
  <c r="G6" i="6"/>
  <c r="H6" i="6"/>
  <c r="J6" i="6"/>
  <c r="G7" i="6"/>
  <c r="H7" i="6"/>
  <c r="J7" i="6"/>
  <c r="G8" i="6"/>
  <c r="H8" i="6"/>
  <c r="J8" i="6"/>
  <c r="G9" i="6"/>
  <c r="H9" i="6"/>
  <c r="J9" i="6"/>
  <c r="G10" i="6"/>
  <c r="H10" i="6"/>
  <c r="J10" i="6"/>
  <c r="G11" i="6"/>
  <c r="H11" i="6"/>
  <c r="J11" i="6"/>
  <c r="G13" i="6"/>
  <c r="H13" i="6"/>
  <c r="J13" i="6"/>
  <c r="G14" i="6"/>
  <c r="H14" i="6"/>
  <c r="J14" i="6"/>
  <c r="G15" i="6"/>
  <c r="H15" i="6"/>
  <c r="J15" i="6"/>
  <c r="G19" i="6"/>
  <c r="H19" i="6"/>
  <c r="J19" i="6"/>
  <c r="G20" i="6"/>
  <c r="H20" i="6"/>
  <c r="J20" i="6"/>
  <c r="J21" i="6"/>
  <c r="C25" i="6"/>
  <c r="G25" i="6"/>
  <c r="H25" i="6"/>
  <c r="J25" i="6"/>
  <c r="G27" i="6"/>
  <c r="H27" i="6"/>
  <c r="J27" i="6"/>
  <c r="J29" i="6"/>
  <c r="J31" i="6"/>
  <c r="I5" i="6"/>
  <c r="I6" i="6"/>
  <c r="I7" i="6"/>
  <c r="I8" i="6"/>
  <c r="I9" i="6"/>
  <c r="I10" i="6"/>
  <c r="I11" i="6"/>
  <c r="I13" i="6"/>
  <c r="I14" i="6"/>
  <c r="I15" i="6"/>
  <c r="I19" i="6"/>
  <c r="I20" i="6"/>
  <c r="I21" i="6"/>
  <c r="I25" i="6"/>
  <c r="I27" i="6"/>
  <c r="I29" i="6"/>
  <c r="I31" i="6"/>
  <c r="H21" i="6"/>
  <c r="G21" i="6"/>
  <c r="H29" i="6"/>
  <c r="G29" i="6"/>
  <c r="G31" i="6"/>
  <c r="H31" i="6"/>
</calcChain>
</file>

<file path=xl/sharedStrings.xml><?xml version="1.0" encoding="utf-8"?>
<sst xmlns="http://schemas.openxmlformats.org/spreadsheetml/2006/main" count="52" uniqueCount="39">
  <si>
    <t>Sazba DPH v % (21; 15)</t>
  </si>
  <si>
    <t>soutěžené jednotky</t>
  </si>
  <si>
    <t>Nabídková cena za jednotku v Kč bez DPH</t>
  </si>
  <si>
    <t>Nabídková cena celkem bez DPH</t>
  </si>
  <si>
    <t>Nabídková cena celkem vč DPH</t>
  </si>
  <si>
    <t>FORMULÁŘ - pro Rekapitulaci nabídkové ceny VZ - Nemocnice Strakonice,a.s.</t>
  </si>
  <si>
    <t>Ostré předměty</t>
  </si>
  <si>
    <t>Patologický odpad</t>
  </si>
  <si>
    <t>Infekční odpad</t>
  </si>
  <si>
    <t xml:space="preserve">nepoužitelná cytostatika	</t>
  </si>
  <si>
    <t xml:space="preserve">jiná nepoužitelná léčiva	</t>
  </si>
  <si>
    <t>chemikálie s N látkami</t>
  </si>
  <si>
    <t>jiná nepoužitelná léčiva – veřejnost</t>
  </si>
  <si>
    <t>absorpční činidla</t>
  </si>
  <si>
    <t xml:space="preserve">odpad obsahující rtuť	</t>
  </si>
  <si>
    <t>Produkce N odpadu NS, a.s.</t>
  </si>
  <si>
    <t>Produkce N odpadu Blatná</t>
  </si>
  <si>
    <t xml:space="preserve">ostré předměty	</t>
  </si>
  <si>
    <t xml:space="preserve">infekční odpad	</t>
  </si>
  <si>
    <t>Katalogové číslo</t>
  </si>
  <si>
    <t>soutěžené množství NO        za 12 měsíců</t>
  </si>
  <si>
    <t>tun</t>
  </si>
  <si>
    <t>Nabídková cena za tunu NO v Kč bez DPH</t>
  </si>
  <si>
    <t>Nabídková cena celkem v Kč za 12 měsíců bez DPH</t>
  </si>
  <si>
    <t>Nabídková cena celkem za 12 měsíců v Kč vč DPH</t>
  </si>
  <si>
    <t>soutěžené jednotky odpadu</t>
  </si>
  <si>
    <t>Sběrné místo NS, a.s.: Centrální shromaždiště odpadů</t>
  </si>
  <si>
    <t>Kč / odvoz</t>
  </si>
  <si>
    <t>celkový počet odvozů za 52 týdnů (1 rok)</t>
  </si>
  <si>
    <t>Nabídková cena celkem v Kč za 36 měsíců bez DPH</t>
  </si>
  <si>
    <t>Nabídková cena celkem za 36 měsíců v Kč vč DPH</t>
  </si>
  <si>
    <t xml:space="preserve">CELKEM za odvoz NO za 36 měsíců </t>
  </si>
  <si>
    <t xml:space="preserve">3x týdně (pondělí, středa, pátek – pravidelně v 8 hodin)			</t>
  </si>
  <si>
    <t xml:space="preserve">Blatná - 1x za měsíc (každá 1. středa pravidelně v měsíci)			</t>
  </si>
  <si>
    <t>CELKEM za likvidaci spalováním NO za 36 měsíců</t>
  </si>
  <si>
    <t>NABÍDKOVÁ CENA CELKEM VZ - Nemocnice Strakonice, a.s. (odvoz a likvidace spalováním NO za 36 měsíců)</t>
  </si>
  <si>
    <t xml:space="preserve">obaly s N látkami-velkoobjemový kontejner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</si>
</sst>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505050"/>
      </left>
      <right style="medium">
        <color auto="1"/>
      </right>
      <top style="medium">
        <color rgb="FF505050"/>
      </top>
      <bottom style="medium">
        <color rgb="FF505050"/>
      </bottom>
      <diagonal/>
    </border>
    <border>
      <left style="medium">
        <color auto="1"/>
      </left>
      <right style="medium">
        <color rgb="FF505050"/>
      </right>
      <top style="medium">
        <color rgb="FF505050"/>
      </top>
      <bottom style="medium">
        <color rgb="FF505050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9" fontId="0" fillId="0" borderId="1" xfId="0" applyNumberFormat="1" applyFont="1" applyBorder="1" applyAlignment="1">
      <alignment wrapText="1"/>
    </xf>
    <xf numFmtId="0" fontId="0" fillId="0" borderId="2" xfId="0" applyFont="1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0" fontId="0" fillId="0" borderId="2" xfId="0" applyFont="1" applyBorder="1" applyAlignment="1">
      <alignment horizontal="center" vertical="center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4" fontId="0" fillId="0" borderId="9" xfId="0" applyNumberFormat="1" applyBorder="1"/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/>
    </xf>
    <xf numFmtId="4" fontId="0" fillId="3" borderId="3" xfId="0" applyNumberFormat="1" applyFill="1" applyBorder="1" applyProtection="1"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4" fontId="0" fillId="0" borderId="3" xfId="0" applyNumberFormat="1" applyBorder="1"/>
    <xf numFmtId="4" fontId="0" fillId="0" borderId="4" xfId="0" applyNumberFormat="1" applyBorder="1"/>
    <xf numFmtId="4" fontId="0" fillId="3" borderId="8" xfId="0" applyNumberFormat="1" applyFill="1" applyBorder="1" applyProtection="1">
      <protection locked="0"/>
    </xf>
    <xf numFmtId="164" fontId="0" fillId="0" borderId="0" xfId="0" applyNumberFormat="1" applyAlignment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4" fontId="0" fillId="3" borderId="3" xfId="0" applyNumberFormat="1" applyFill="1" applyBorder="1" applyAlignment="1" applyProtection="1">
      <alignment horizontal="right"/>
      <protection locked="0"/>
    </xf>
    <xf numFmtId="4" fontId="0" fillId="3" borderId="5" xfId="0" applyNumberFormat="1" applyFill="1" applyBorder="1" applyAlignment="1" applyProtection="1">
      <alignment horizontal="right"/>
      <protection locked="0"/>
    </xf>
    <xf numFmtId="4" fontId="0" fillId="3" borderId="5" xfId="0" applyNumberFormat="1" applyFill="1" applyBorder="1" applyProtection="1">
      <protection locked="0"/>
    </xf>
    <xf numFmtId="4" fontId="0" fillId="0" borderId="14" xfId="0" applyNumberFormat="1" applyBorder="1"/>
    <xf numFmtId="164" fontId="0" fillId="3" borderId="9" xfId="0" applyNumberFormat="1" applyFill="1" applyBorder="1" applyAlignment="1" applyProtection="1">
      <alignment horizontal="center" vertical="center"/>
      <protection locked="0"/>
    </xf>
    <xf numFmtId="4" fontId="0" fillId="0" borderId="15" xfId="0" applyNumberFormat="1" applyBorder="1"/>
    <xf numFmtId="164" fontId="0" fillId="0" borderId="0" xfId="0" applyNumberFormat="1" applyAlignment="1" applyProtection="1">
      <alignment horizontal="center" vertical="center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0" xfId="0" applyNumberFormat="1"/>
    <xf numFmtId="165" fontId="0" fillId="4" borderId="1" xfId="0" applyNumberFormat="1" applyFill="1" applyBorder="1" applyAlignment="1">
      <alignment horizontal="center" vertical="center"/>
    </xf>
    <xf numFmtId="165" fontId="2" fillId="3" borderId="0" xfId="0" applyNumberFormat="1" applyFont="1" applyFill="1"/>
    <xf numFmtId="165" fontId="0" fillId="0" borderId="0" xfId="0" applyNumberFormat="1" applyAlignment="1">
      <alignment horizontal="center"/>
    </xf>
    <xf numFmtId="49" fontId="0" fillId="6" borderId="1" xfId="0" applyNumberFormat="1" applyFont="1" applyFill="1" applyBorder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/>
    </xf>
    <xf numFmtId="165" fontId="4" fillId="7" borderId="0" xfId="0" applyNumberFormat="1" applyFont="1" applyFill="1"/>
    <xf numFmtId="0" fontId="4" fillId="7" borderId="0" xfId="0" applyFont="1" applyFill="1" applyAlignment="1">
      <alignment horizontal="center"/>
    </xf>
    <xf numFmtId="49" fontId="1" fillId="0" borderId="0" xfId="0" applyNumberFormat="1" applyFont="1" applyBorder="1" applyAlignment="1"/>
    <xf numFmtId="1" fontId="0" fillId="0" borderId="0" xfId="0" applyNumberFormat="1" applyBorder="1" applyAlignment="1">
      <alignment horizontal="center"/>
    </xf>
    <xf numFmtId="4" fontId="0" fillId="8" borderId="3" xfId="0" applyNumberFormat="1" applyFill="1" applyBorder="1"/>
    <xf numFmtId="4" fontId="0" fillId="8" borderId="4" xfId="0" applyNumberFormat="1" applyFill="1" applyBorder="1"/>
    <xf numFmtId="4" fontId="0" fillId="8" borderId="14" xfId="0" applyNumberFormat="1" applyFill="1" applyBorder="1"/>
    <xf numFmtId="0" fontId="0" fillId="8" borderId="0" xfId="0" applyFill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3" borderId="21" xfId="0" applyNumberFormat="1" applyFill="1" applyBorder="1" applyAlignment="1" applyProtection="1">
      <alignment horizontal="center" vertical="center"/>
      <protection locked="0"/>
    </xf>
    <xf numFmtId="4" fontId="0" fillId="8" borderId="22" xfId="0" applyNumberFormat="1" applyFill="1" applyBorder="1"/>
    <xf numFmtId="4" fontId="0" fillId="8" borderId="23" xfId="0" applyNumberFormat="1" applyFill="1" applyBorder="1"/>
    <xf numFmtId="4" fontId="2" fillId="7" borderId="24" xfId="0" applyNumberFormat="1" applyFont="1" applyFill="1" applyBorder="1"/>
    <xf numFmtId="4" fontId="2" fillId="7" borderId="25" xfId="0" applyNumberFormat="1" applyFont="1" applyFill="1" applyBorder="1"/>
    <xf numFmtId="4" fontId="2" fillId="7" borderId="24" xfId="0" applyNumberFormat="1" applyFont="1" applyFill="1" applyBorder="1" applyAlignment="1">
      <alignment horizontal="right" vertical="center"/>
    </xf>
    <xf numFmtId="4" fontId="2" fillId="7" borderId="25" xfId="0" applyNumberFormat="1" applyFont="1" applyFill="1" applyBorder="1" applyAlignment="1">
      <alignment horizontal="right" vertical="center"/>
    </xf>
    <xf numFmtId="49" fontId="2" fillId="3" borderId="13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2" fillId="3" borderId="0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vertical="center" wrapText="1"/>
    </xf>
    <xf numFmtId="165" fontId="0" fillId="2" borderId="11" xfId="0" applyNumberFormat="1" applyFont="1" applyFill="1" applyBorder="1" applyAlignment="1">
      <alignment horizontal="center" vertical="center" wrapText="1"/>
    </xf>
    <xf numFmtId="4" fontId="0" fillId="2" borderId="1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6"/>
  <sheetViews>
    <sheetView tabSelected="1" zoomScaleNormal="100" workbookViewId="0">
      <selection activeCell="J16" sqref="J16"/>
    </sheetView>
  </sheetViews>
  <sheetFormatPr defaultColWidth="8.7421875" defaultRowHeight="15" x14ac:dyDescent="0.2"/>
  <cols>
    <col min="1" max="1" width="44.52734375" style="1" customWidth="1"/>
    <col min="2" max="2" width="13.71875" style="34" bestFit="1" customWidth="1"/>
    <col min="3" max="3" width="15.33203125" style="37" customWidth="1"/>
    <col min="4" max="4" width="15.33203125" style="2" customWidth="1"/>
    <col min="5" max="5" width="21.7890625" customWidth="1"/>
    <col min="6" max="6" width="11.1640625" style="27" customWidth="1"/>
    <col min="7" max="7" width="13.98828125" customWidth="1"/>
    <col min="8" max="8" width="18.0234375" customWidth="1"/>
    <col min="9" max="9" width="13.98828125" customWidth="1"/>
    <col min="10" max="10" width="18.0234375" customWidth="1"/>
  </cols>
  <sheetData>
    <row r="1" spans="1:10" x14ac:dyDescent="0.2">
      <c r="A1" s="46" t="s">
        <v>5</v>
      </c>
      <c r="B1" s="47"/>
    </row>
    <row r="3" spans="1:10" ht="25.5" customHeight="1" x14ac:dyDescent="0.2">
      <c r="A3" s="71" t="s">
        <v>15</v>
      </c>
      <c r="B3" s="72" t="s">
        <v>19</v>
      </c>
      <c r="C3" s="73" t="s">
        <v>20</v>
      </c>
      <c r="D3" s="74" t="s">
        <v>25</v>
      </c>
      <c r="E3" s="65" t="s">
        <v>22</v>
      </c>
      <c r="F3" s="65" t="s">
        <v>0</v>
      </c>
      <c r="G3" s="75" t="s">
        <v>23</v>
      </c>
      <c r="H3" s="75" t="s">
        <v>24</v>
      </c>
      <c r="I3" s="77" t="s">
        <v>29</v>
      </c>
      <c r="J3" s="77" t="s">
        <v>30</v>
      </c>
    </row>
    <row r="4" spans="1:10" ht="33.75" customHeight="1" thickBot="1" x14ac:dyDescent="0.25">
      <c r="A4" s="71"/>
      <c r="B4" s="72"/>
      <c r="C4" s="73"/>
      <c r="D4" s="74"/>
      <c r="E4" s="65"/>
      <c r="F4" s="65"/>
      <c r="G4" s="75"/>
      <c r="H4" s="75"/>
      <c r="I4" s="77"/>
      <c r="J4" s="77"/>
    </row>
    <row r="5" spans="1:10" ht="15.75" thickBot="1" x14ac:dyDescent="0.25">
      <c r="A5" s="20" t="s">
        <v>6</v>
      </c>
      <c r="B5" s="30">
        <v>180101</v>
      </c>
      <c r="C5" s="36">
        <v>9.625</v>
      </c>
      <c r="D5" s="5" t="s">
        <v>21</v>
      </c>
      <c r="E5" s="21">
        <v>0</v>
      </c>
      <c r="F5" s="14">
        <v>0.21</v>
      </c>
      <c r="G5" s="15">
        <f>E5*C5</f>
        <v>0</v>
      </c>
      <c r="H5" s="16">
        <f>G5+G5*F5</f>
        <v>0</v>
      </c>
      <c r="I5" s="48">
        <f>G5*3</f>
        <v>0</v>
      </c>
      <c r="J5" s="49">
        <f>H5*3</f>
        <v>0</v>
      </c>
    </row>
    <row r="6" spans="1:10" ht="15.75" thickBot="1" x14ac:dyDescent="0.25">
      <c r="A6" s="20" t="s">
        <v>7</v>
      </c>
      <c r="B6" s="30">
        <v>180102</v>
      </c>
      <c r="C6" s="36">
        <v>9.6000000000000002E-2</v>
      </c>
      <c r="D6" s="5" t="s">
        <v>21</v>
      </c>
      <c r="E6" s="22">
        <v>0</v>
      </c>
      <c r="F6" s="14">
        <v>0.21</v>
      </c>
      <c r="G6" s="6">
        <f>E6*C6</f>
        <v>0</v>
      </c>
      <c r="H6" s="7">
        <f>G6+G6*F6</f>
        <v>0</v>
      </c>
      <c r="I6" s="48">
        <f t="shared" ref="I6:I20" si="0">G6*3</f>
        <v>0</v>
      </c>
      <c r="J6" s="49">
        <f t="shared" ref="J6:J20" si="1">H6*3</f>
        <v>0</v>
      </c>
    </row>
    <row r="7" spans="1:10" ht="15.75" thickBot="1" x14ac:dyDescent="0.25">
      <c r="A7" s="20" t="s">
        <v>8</v>
      </c>
      <c r="B7" s="30">
        <v>180103</v>
      </c>
      <c r="C7" s="36">
        <v>95.185000000000002</v>
      </c>
      <c r="D7" s="35" t="s">
        <v>21</v>
      </c>
      <c r="E7" s="22">
        <v>0</v>
      </c>
      <c r="F7" s="14">
        <v>0.21</v>
      </c>
      <c r="G7" s="6">
        <f>E7*C7</f>
        <v>0</v>
      </c>
      <c r="H7" s="7">
        <f>G7+G7*F7</f>
        <v>0</v>
      </c>
      <c r="I7" s="48">
        <f t="shared" si="0"/>
        <v>0</v>
      </c>
      <c r="J7" s="49">
        <f t="shared" si="1"/>
        <v>0</v>
      </c>
    </row>
    <row r="8" spans="1:10" ht="15.75" thickBot="1" x14ac:dyDescent="0.25">
      <c r="A8" s="28" t="s">
        <v>9</v>
      </c>
      <c r="B8" s="30">
        <v>180108</v>
      </c>
      <c r="C8" s="36">
        <v>0.86699999999999999</v>
      </c>
      <c r="D8" s="5" t="s">
        <v>21</v>
      </c>
      <c r="E8" s="22">
        <v>0</v>
      </c>
      <c r="F8" s="14">
        <v>0.21</v>
      </c>
      <c r="G8" s="6">
        <f>E8*C8</f>
        <v>0</v>
      </c>
      <c r="H8" s="7">
        <f>G8+G8*F8</f>
        <v>0</v>
      </c>
      <c r="I8" s="48">
        <f t="shared" si="0"/>
        <v>0</v>
      </c>
      <c r="J8" s="49">
        <f t="shared" si="1"/>
        <v>0</v>
      </c>
    </row>
    <row r="9" spans="1:10" ht="15.75" thickBot="1" x14ac:dyDescent="0.25">
      <c r="A9" s="20" t="s">
        <v>10</v>
      </c>
      <c r="B9" s="30">
        <v>180109</v>
      </c>
      <c r="C9" s="38">
        <v>5.1669999999999998</v>
      </c>
      <c r="D9" s="5" t="s">
        <v>21</v>
      </c>
      <c r="E9" s="22">
        <v>0</v>
      </c>
      <c r="F9" s="14">
        <v>0.21</v>
      </c>
      <c r="G9" s="6">
        <f>E9*C9</f>
        <v>0</v>
      </c>
      <c r="H9" s="7">
        <f>G9+G9*F9</f>
        <v>0</v>
      </c>
      <c r="I9" s="48">
        <f t="shared" si="0"/>
        <v>0</v>
      </c>
      <c r="J9" s="49">
        <f t="shared" si="1"/>
        <v>0</v>
      </c>
    </row>
    <row r="10" spans="1:10" ht="15.75" thickBot="1" x14ac:dyDescent="0.25">
      <c r="A10" s="20" t="s">
        <v>11</v>
      </c>
      <c r="B10" s="30">
        <v>180106</v>
      </c>
      <c r="C10" s="38">
        <v>4.5999999999999999E-2</v>
      </c>
      <c r="D10" s="5" t="s">
        <v>21</v>
      </c>
      <c r="E10" s="22">
        <v>0</v>
      </c>
      <c r="F10" s="14">
        <v>0.21</v>
      </c>
      <c r="G10" s="6">
        <f>E10*C10</f>
        <v>0</v>
      </c>
      <c r="H10" s="7">
        <f>G10+G10*F10</f>
        <v>0</v>
      </c>
      <c r="I10" s="48">
        <f t="shared" si="0"/>
        <v>0</v>
      </c>
      <c r="J10" s="49">
        <f t="shared" si="1"/>
        <v>0</v>
      </c>
    </row>
    <row r="11" spans="1:10" ht="15.75" thickBot="1" x14ac:dyDescent="0.25">
      <c r="A11" s="4" t="s">
        <v>12</v>
      </c>
      <c r="B11" s="31">
        <v>200132</v>
      </c>
      <c r="C11" s="38">
        <v>0.66600000000000004</v>
      </c>
      <c r="D11" s="5" t="s">
        <v>21</v>
      </c>
      <c r="E11" s="22">
        <v>0</v>
      </c>
      <c r="F11" s="14">
        <v>0.21</v>
      </c>
      <c r="G11" s="6">
        <f>E11*C11</f>
        <v>0</v>
      </c>
      <c r="H11" s="7">
        <f>G11+G11*F11</f>
        <v>0</v>
      </c>
      <c r="I11" s="48">
        <f t="shared" si="0"/>
        <v>0</v>
      </c>
      <c r="J11" s="49">
        <f t="shared" si="1"/>
        <v>0</v>
      </c>
    </row>
    <row r="12" spans="1:10" ht="15.75" thickBot="1" x14ac:dyDescent="0.25">
      <c r="A12" s="20"/>
      <c r="B12" s="30"/>
      <c r="C12" s="36"/>
      <c r="D12" s="5"/>
      <c r="E12" s="23"/>
      <c r="F12" s="14"/>
      <c r="G12" s="6"/>
      <c r="H12" s="7"/>
      <c r="I12" s="48"/>
      <c r="J12" s="49"/>
    </row>
    <row r="13" spans="1:10" ht="15.75" thickBot="1" x14ac:dyDescent="0.25">
      <c r="A13" s="20" t="s">
        <v>36</v>
      </c>
      <c r="B13" s="30">
        <v>150110</v>
      </c>
      <c r="C13" s="36">
        <v>1.0649999999999999</v>
      </c>
      <c r="D13" s="5" t="s">
        <v>21</v>
      </c>
      <c r="E13" s="23">
        <v>0</v>
      </c>
      <c r="F13" s="14">
        <v>0.21</v>
      </c>
      <c r="G13" s="6">
        <f>E13*C13</f>
        <v>0</v>
      </c>
      <c r="H13" s="7">
        <f>G13+G13*F13</f>
        <v>0</v>
      </c>
      <c r="I13" s="48">
        <f t="shared" si="0"/>
        <v>0</v>
      </c>
      <c r="J13" s="49">
        <f t="shared" si="1"/>
        <v>0</v>
      </c>
    </row>
    <row r="14" spans="1:10" ht="15.75" thickBot="1" x14ac:dyDescent="0.25">
      <c r="A14" s="20" t="s">
        <v>13</v>
      </c>
      <c r="B14" s="30">
        <v>150202</v>
      </c>
      <c r="C14" s="36">
        <v>3.7999999999999999E-2</v>
      </c>
      <c r="D14" s="5" t="s">
        <v>21</v>
      </c>
      <c r="E14" s="23">
        <v>0</v>
      </c>
      <c r="F14" s="14">
        <v>0.21</v>
      </c>
      <c r="G14" s="6">
        <f>E14*C14</f>
        <v>0</v>
      </c>
      <c r="H14" s="7">
        <f>G14+G14*F14</f>
        <v>0</v>
      </c>
      <c r="I14" s="48">
        <f t="shared" si="0"/>
        <v>0</v>
      </c>
      <c r="J14" s="49">
        <f t="shared" si="1"/>
        <v>0</v>
      </c>
    </row>
    <row r="15" spans="1:10" ht="15.75" thickBot="1" x14ac:dyDescent="0.25">
      <c r="A15" s="20" t="s">
        <v>14</v>
      </c>
      <c r="B15" s="30">
        <v>200121</v>
      </c>
      <c r="C15" s="36">
        <v>5.0000000000000001E-3</v>
      </c>
      <c r="D15" s="5" t="s">
        <v>21</v>
      </c>
      <c r="E15" s="23">
        <v>0</v>
      </c>
      <c r="F15" s="14">
        <v>0.21</v>
      </c>
      <c r="G15" s="6">
        <f>E15*C15</f>
        <v>0</v>
      </c>
      <c r="H15" s="7">
        <f>G15+G15*F15</f>
        <v>0</v>
      </c>
      <c r="I15" s="48">
        <f t="shared" si="0"/>
        <v>0</v>
      </c>
      <c r="J15" s="49">
        <f t="shared" si="1"/>
        <v>0</v>
      </c>
    </row>
    <row r="16" spans="1:10" ht="15.75" thickBot="1" x14ac:dyDescent="0.25">
      <c r="A16" s="41"/>
      <c r="B16" s="42"/>
      <c r="C16" s="38"/>
      <c r="D16" s="8"/>
      <c r="E16" s="23"/>
      <c r="F16" s="14"/>
      <c r="G16" s="6"/>
      <c r="H16" s="7"/>
      <c r="I16" s="48"/>
      <c r="J16" s="49"/>
    </row>
    <row r="17" spans="1:10" ht="15.75" thickBot="1" x14ac:dyDescent="0.25">
      <c r="A17" s="71" t="s">
        <v>16</v>
      </c>
      <c r="B17" s="79"/>
      <c r="C17" s="80"/>
      <c r="D17" s="80"/>
      <c r="E17" s="80"/>
      <c r="F17" s="80"/>
      <c r="G17" s="80"/>
      <c r="H17" s="81"/>
      <c r="I17" s="48"/>
      <c r="J17" s="49"/>
    </row>
    <row r="18" spans="1:10" ht="15.75" thickBot="1" x14ac:dyDescent="0.25">
      <c r="A18" s="71"/>
      <c r="B18" s="79"/>
      <c r="C18" s="80"/>
      <c r="D18" s="80"/>
      <c r="E18" s="80"/>
      <c r="F18" s="80"/>
      <c r="G18" s="80"/>
      <c r="H18" s="81"/>
      <c r="I18" s="48"/>
      <c r="J18" s="49"/>
    </row>
    <row r="19" spans="1:10" ht="15.75" thickBot="1" x14ac:dyDescent="0.25">
      <c r="A19" s="20" t="s">
        <v>17</v>
      </c>
      <c r="B19" s="30">
        <v>180101</v>
      </c>
      <c r="C19" s="36">
        <v>4.5999999999999999E-2</v>
      </c>
      <c r="D19" s="5" t="s">
        <v>21</v>
      </c>
      <c r="E19" s="23">
        <v>0</v>
      </c>
      <c r="F19" s="9">
        <v>0.21</v>
      </c>
      <c r="G19" s="54">
        <f>E19*C19</f>
        <v>0</v>
      </c>
      <c r="H19" s="55">
        <f>G19+G19*F19</f>
        <v>0</v>
      </c>
      <c r="I19" s="48">
        <f t="shared" si="0"/>
        <v>0</v>
      </c>
      <c r="J19" s="49">
        <f t="shared" si="1"/>
        <v>0</v>
      </c>
    </row>
    <row r="20" spans="1:10" ht="15.75" thickBot="1" x14ac:dyDescent="0.25">
      <c r="A20" s="29" t="s">
        <v>18</v>
      </c>
      <c r="B20" s="32">
        <v>180103</v>
      </c>
      <c r="C20" s="36">
        <v>9.7000000000000003E-2</v>
      </c>
      <c r="D20" s="5" t="s">
        <v>21</v>
      </c>
      <c r="E20" s="17">
        <v>0</v>
      </c>
      <c r="F20" s="57">
        <v>0.21</v>
      </c>
      <c r="G20" s="56">
        <f>E20*C20</f>
        <v>0</v>
      </c>
      <c r="H20" s="56">
        <f>G20+G20*F20</f>
        <v>0</v>
      </c>
      <c r="I20" s="58">
        <f t="shared" si="0"/>
        <v>0</v>
      </c>
      <c r="J20" s="59">
        <f t="shared" si="1"/>
        <v>0</v>
      </c>
    </row>
    <row r="21" spans="1:10" ht="15" customHeight="1" thickBot="1" x14ac:dyDescent="0.25">
      <c r="A21" s="11" t="s">
        <v>34</v>
      </c>
      <c r="B21" s="33"/>
      <c r="C21" s="39"/>
      <c r="D21" s="12"/>
      <c r="E21" s="3"/>
      <c r="F21"/>
      <c r="G21" s="52">
        <f>SUM(G5:G20)</f>
        <v>0</v>
      </c>
      <c r="H21" s="52">
        <f>SUM(H5:H20)</f>
        <v>0</v>
      </c>
      <c r="I21" s="60">
        <f>SUM(I5:I20)</f>
        <v>0</v>
      </c>
      <c r="J21" s="61">
        <f>SUM(J5:J20)</f>
        <v>0</v>
      </c>
    </row>
    <row r="23" spans="1:10" ht="15" customHeight="1" x14ac:dyDescent="0.2">
      <c r="A23" s="83" t="s">
        <v>26</v>
      </c>
      <c r="B23" s="83"/>
      <c r="C23" s="84" t="s">
        <v>28</v>
      </c>
      <c r="D23" s="85" t="s">
        <v>1</v>
      </c>
      <c r="E23" s="82" t="s">
        <v>2</v>
      </c>
      <c r="F23" s="82" t="s">
        <v>0</v>
      </c>
      <c r="G23" s="76" t="s">
        <v>3</v>
      </c>
      <c r="H23" s="76" t="s">
        <v>4</v>
      </c>
      <c r="I23" s="78" t="s">
        <v>3</v>
      </c>
      <c r="J23" s="78" t="s">
        <v>4</v>
      </c>
    </row>
    <row r="24" spans="1:10" ht="32.25" customHeight="1" thickBot="1" x14ac:dyDescent="0.25">
      <c r="A24" s="83"/>
      <c r="B24" s="83"/>
      <c r="C24" s="84"/>
      <c r="D24" s="85"/>
      <c r="E24" s="82"/>
      <c r="F24" s="82"/>
      <c r="G24" s="76"/>
      <c r="H24" s="76"/>
      <c r="I24" s="78"/>
      <c r="J24" s="78"/>
    </row>
    <row r="25" spans="1:10" ht="15.75" thickBot="1" x14ac:dyDescent="0.25">
      <c r="A25" s="69" t="s">
        <v>32</v>
      </c>
      <c r="B25" s="69"/>
      <c r="C25" s="43">
        <f>52*3</f>
        <v>156</v>
      </c>
      <c r="D25" s="5" t="s">
        <v>27</v>
      </c>
      <c r="E25" s="13">
        <v>0</v>
      </c>
      <c r="F25" s="19">
        <v>0.21</v>
      </c>
      <c r="G25" s="24">
        <f>C25*E25</f>
        <v>0</v>
      </c>
      <c r="H25" s="16">
        <f>G25+G25*F25</f>
        <v>0</v>
      </c>
      <c r="I25" s="50">
        <f>G25*3</f>
        <v>0</v>
      </c>
      <c r="J25" s="49">
        <f>H25*3</f>
        <v>0</v>
      </c>
    </row>
    <row r="26" spans="1:10" ht="15.75" thickBot="1" x14ac:dyDescent="0.25">
      <c r="A26" s="66"/>
      <c r="B26" s="67"/>
      <c r="C26" s="67"/>
      <c r="D26" s="67"/>
      <c r="E26" s="67"/>
      <c r="F26" s="67"/>
      <c r="G26" s="67"/>
      <c r="H26" s="68"/>
      <c r="I26" s="50"/>
      <c r="J26" s="49"/>
    </row>
    <row r="27" spans="1:10" ht="15.75" thickBot="1" x14ac:dyDescent="0.25">
      <c r="A27" s="69" t="s">
        <v>33</v>
      </c>
      <c r="B27" s="69"/>
      <c r="C27" s="43">
        <v>52</v>
      </c>
      <c r="D27" s="5" t="s">
        <v>27</v>
      </c>
      <c r="E27" s="17">
        <v>0</v>
      </c>
      <c r="F27" s="25">
        <v>0.21</v>
      </c>
      <c r="G27" s="26">
        <f>C27*E27</f>
        <v>0</v>
      </c>
      <c r="H27" s="10">
        <f>G27+G27*F27</f>
        <v>0</v>
      </c>
      <c r="I27" s="50">
        <f t="shared" ref="I26:I27" si="2">G27*3</f>
        <v>0</v>
      </c>
      <c r="J27" s="49">
        <f t="shared" ref="J26:J27" si="3">H27*3</f>
        <v>0</v>
      </c>
    </row>
    <row r="28" spans="1:10" ht="15.75" thickBot="1" x14ac:dyDescent="0.25">
      <c r="F28" s="18"/>
      <c r="I28" s="51"/>
      <c r="J28" s="51"/>
    </row>
    <row r="29" spans="1:10" ht="15.75" customHeight="1" thickBot="1" x14ac:dyDescent="0.25">
      <c r="A29" s="70" t="s">
        <v>31</v>
      </c>
      <c r="B29" s="70"/>
      <c r="C29" s="44"/>
      <c r="D29" s="45"/>
      <c r="E29" s="3"/>
      <c r="F29" s="18"/>
      <c r="G29" s="52">
        <f>SUM(G25:G28)</f>
        <v>0</v>
      </c>
      <c r="H29" s="52">
        <f>SUM(H25:H28)</f>
        <v>0</v>
      </c>
      <c r="I29" s="60">
        <f>SUM(I25:I28)</f>
        <v>0</v>
      </c>
      <c r="J29" s="61">
        <f>SUM(J25:J28)</f>
        <v>0</v>
      </c>
    </row>
    <row r="30" spans="1:10" ht="15.75" thickBot="1" x14ac:dyDescent="0.25">
      <c r="F30" s="18"/>
      <c r="I30" s="51"/>
      <c r="J30" s="51"/>
    </row>
    <row r="31" spans="1:10" ht="15.75" thickBot="1" x14ac:dyDescent="0.25">
      <c r="A31" s="64" t="s">
        <v>35</v>
      </c>
      <c r="B31" s="64"/>
      <c r="C31" s="64"/>
      <c r="D31" s="64"/>
      <c r="E31" s="3"/>
      <c r="F31" s="18"/>
      <c r="G31" s="53">
        <f>G21+G29</f>
        <v>0</v>
      </c>
      <c r="H31" s="53">
        <f>H21+H29</f>
        <v>0</v>
      </c>
      <c r="I31" s="62">
        <f>I21+I29</f>
        <v>0</v>
      </c>
      <c r="J31" s="63">
        <f>J21+J29</f>
        <v>0</v>
      </c>
    </row>
    <row r="32" spans="1:10" x14ac:dyDescent="0.2">
      <c r="F32" s="18"/>
    </row>
    <row r="36" spans="1:3" x14ac:dyDescent="0.2">
      <c r="A36"/>
      <c r="C36" s="40"/>
    </row>
  </sheetData>
  <mergeCells count="27">
    <mergeCell ref="I3:I4"/>
    <mergeCell ref="J3:J4"/>
    <mergeCell ref="I23:I24"/>
    <mergeCell ref="J23:J24"/>
    <mergeCell ref="B17:H17"/>
    <mergeCell ref="B18:H18"/>
    <mergeCell ref="E23:E24"/>
    <mergeCell ref="F23:F24"/>
    <mergeCell ref="A23:B24"/>
    <mergeCell ref="C23:C24"/>
    <mergeCell ref="D23:D24"/>
    <mergeCell ref="A31:D31"/>
    <mergeCell ref="E3:E4"/>
    <mergeCell ref="A26:H26"/>
    <mergeCell ref="A25:B25"/>
    <mergeCell ref="A27:B27"/>
    <mergeCell ref="A29:B29"/>
    <mergeCell ref="A17:A18"/>
    <mergeCell ref="A3:A4"/>
    <mergeCell ref="B3:B4"/>
    <mergeCell ref="C3:C4"/>
    <mergeCell ref="D3:D4"/>
    <mergeCell ref="F3:F4"/>
    <mergeCell ref="G3:G4"/>
    <mergeCell ref="H3:H4"/>
    <mergeCell ref="G23:G24"/>
    <mergeCell ref="H23:H24"/>
  </mergeCells>
  <pageMargins left="0" right="0" top="0.59027777777777801" bottom="0.39374999999999999" header="0.51180555555555496" footer="0.51180555555555496"/>
  <pageSetup paperSize="8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Excel iOS</Application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2006-10-17T13:37:20Z</dcterms:created>
  <dcterms:modified xsi:type="dcterms:W3CDTF">2022-05-06T14:44:07Z</dcterms:modified>
  <dc:language>cs-CZ</dc:language>
</cp:coreProperties>
</file>