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ento_sešit"/>
  <mc:AlternateContent xmlns:mc="http://schemas.openxmlformats.org/markup-compatibility/2006">
    <mc:Choice Requires="x15">
      <x15ac:absPath xmlns:x15ac="http://schemas.microsoft.com/office/spreadsheetml/2010/11/ac" url="P:\zzz\MATYS rozpočty slepé\"/>
    </mc:Choice>
  </mc:AlternateContent>
  <xr:revisionPtr revIDLastSave="0" documentId="13_ncr:1_{38C3C805-9AE5-46D8-8B35-0DC830DEFBB6}" xr6:coauthVersionLast="47" xr6:coauthVersionMax="47" xr10:uidLastSave="{00000000-0000-0000-0000-000000000000}"/>
  <bookViews>
    <workbookView xWindow="41172" yWindow="-108" windowWidth="30936" windowHeight="16776" activeTab="2" xr2:uid="{00000000-000D-0000-FFFF-FFFF00000000}"/>
  </bookViews>
  <sheets>
    <sheet name="KrList" sheetId="81" r:id="rId1"/>
    <sheet name="Rekap" sheetId="82" r:id="rId2"/>
    <sheet name="SP" sheetId="84" r:id="rId3"/>
  </sheets>
  <definedNames>
    <definedName name="_xlnm._FilterDatabase" localSheetId="2" hidden="1">SP!#REF!</definedName>
    <definedName name="ADKM" localSheetId="2">#REF!</definedName>
    <definedName name="ADKM">#REF!</definedName>
    <definedName name="Analog" localSheetId="2">#REF!</definedName>
    <definedName name="Analog">#REF!</definedName>
    <definedName name="CENA_CELKEM" localSheetId="2">#REF!</definedName>
    <definedName name="CENA_CELKEM">#REF!</definedName>
    <definedName name="MDKM" localSheetId="2">#REF!</definedName>
    <definedName name="MDKM">#REF!</definedName>
    <definedName name="Monolog" localSheetId="2">#REF!</definedName>
    <definedName name="Monolog">#REF!</definedName>
    <definedName name="_xlnm.Print_Titles" localSheetId="1">Rekap!$35:$35</definedName>
    <definedName name="_xlnm.Print_Titles" localSheetId="2">SP!$1:$2</definedName>
    <definedName name="Pocet_Integral" localSheetId="2">#REF!</definedName>
    <definedName name="Pocet_Integral">#REF!</definedName>
    <definedName name="PocetMJ" localSheetId="2">#REF!</definedName>
    <definedName name="PocetMJ">#REF!</definedName>
    <definedName name="SazbaDPH1" localSheetId="2">#REF!</definedName>
    <definedName name="SazbaDPH1">#REF!</definedName>
    <definedName name="SazbaDPH2" localSheetId="2">#REF!</definedName>
    <definedName name="SazbaDPH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2" i="84" l="1"/>
  <c r="J61" i="84"/>
  <c r="J60" i="84"/>
  <c r="J59" i="84"/>
  <c r="J58" i="84"/>
  <c r="J57" i="84"/>
  <c r="J63" i="84" s="1"/>
  <c r="H10" i="84"/>
  <c r="H9" i="84"/>
  <c r="A4" i="84" l="1"/>
  <c r="A5" i="84" s="1"/>
  <c r="A6" i="84" s="1"/>
  <c r="A7" i="84" s="1"/>
  <c r="A8" i="84" s="1"/>
  <c r="A9" i="84" s="1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A21" i="84" s="1"/>
  <c r="A22" i="84" s="1"/>
  <c r="A23" i="84" s="1"/>
  <c r="A24" i="84" s="1"/>
  <c r="A25" i="84" s="1"/>
  <c r="A26" i="84" s="1"/>
  <c r="A27" i="84" s="1"/>
  <c r="A28" i="84" s="1"/>
  <c r="A29" i="84" s="1"/>
  <c r="A30" i="84" s="1"/>
  <c r="A31" i="84" s="1"/>
  <c r="A32" i="84" s="1"/>
  <c r="A33" i="84" s="1"/>
  <c r="A34" i="84" s="1"/>
  <c r="A35" i="84" s="1"/>
  <c r="A36" i="84" s="1"/>
  <c r="A37" i="84" s="1"/>
  <c r="A38" i="84" s="1"/>
  <c r="A39" i="84" s="1"/>
  <c r="A40" i="84" s="1"/>
  <c r="A41" i="84" s="1"/>
  <c r="A42" i="84" s="1"/>
  <c r="A43" i="84" s="1"/>
  <c r="A44" i="84" s="1"/>
  <c r="A45" i="84" s="1"/>
  <c r="A46" i="84" s="1"/>
  <c r="A47" i="84" s="1"/>
  <c r="A48" i="84" s="1"/>
  <c r="A49" i="84" s="1"/>
  <c r="A50" i="84" s="1"/>
  <c r="A51" i="84" s="1"/>
  <c r="A52" i="84" s="1"/>
  <c r="A53" i="84" s="1"/>
  <c r="A54" i="84" s="1"/>
  <c r="A55" i="84" s="1"/>
  <c r="A56" i="84" s="1"/>
  <c r="A57" i="84" s="1"/>
  <c r="A58" i="84" s="1"/>
  <c r="A59" i="84" s="1"/>
  <c r="A60" i="84" s="1"/>
  <c r="A61" i="84" s="1"/>
  <c r="A62" i="84" s="1"/>
  <c r="A63" i="84" s="1"/>
  <c r="H36" i="84"/>
  <c r="J36" i="84"/>
  <c r="H34" i="84"/>
  <c r="J33" i="84"/>
  <c r="H33" i="84"/>
  <c r="J7" i="84"/>
  <c r="H7" i="84"/>
  <c r="J49" i="84" l="1"/>
  <c r="H13" i="82"/>
  <c r="J54" i="84"/>
  <c r="J53" i="84"/>
  <c r="J52" i="84"/>
  <c r="J50" i="84"/>
  <c r="J47" i="84"/>
  <c r="J46" i="84"/>
  <c r="J39" i="84"/>
  <c r="H39" i="84"/>
  <c r="J38" i="84"/>
  <c r="H38" i="84"/>
  <c r="J37" i="84"/>
  <c r="H37" i="84"/>
  <c r="J35" i="84"/>
  <c r="H35" i="84"/>
  <c r="J32" i="84"/>
  <c r="H32" i="84"/>
  <c r="J31" i="84"/>
  <c r="H31" i="84"/>
  <c r="J30" i="84"/>
  <c r="H30" i="84"/>
  <c r="J29" i="84"/>
  <c r="H29" i="84"/>
  <c r="J28" i="84"/>
  <c r="H28" i="84"/>
  <c r="J27" i="84"/>
  <c r="H27" i="84"/>
  <c r="J26" i="84"/>
  <c r="H26" i="84"/>
  <c r="J25" i="84"/>
  <c r="H25" i="84"/>
  <c r="J24" i="84"/>
  <c r="H24" i="84"/>
  <c r="J23" i="84"/>
  <c r="J40" i="84" s="1"/>
  <c r="H23" i="84"/>
  <c r="J18" i="84"/>
  <c r="J17" i="84"/>
  <c r="H17" i="84"/>
  <c r="J16" i="84"/>
  <c r="H16" i="84"/>
  <c r="J15" i="84"/>
  <c r="H15" i="84"/>
  <c r="J14" i="84"/>
  <c r="H14" i="84"/>
  <c r="J13" i="84"/>
  <c r="H13" i="84"/>
  <c r="J12" i="84"/>
  <c r="H12" i="84"/>
  <c r="J10" i="84"/>
  <c r="J9" i="84"/>
  <c r="J6" i="84"/>
  <c r="H6" i="84"/>
  <c r="J5" i="84"/>
  <c r="H5" i="84"/>
  <c r="J4" i="84"/>
  <c r="H4" i="84"/>
  <c r="H42" i="84" l="1"/>
  <c r="G8" i="82" s="1"/>
  <c r="H19" i="84"/>
  <c r="G7" i="82" s="1"/>
  <c r="J55" i="84"/>
  <c r="H12" i="82" s="1"/>
  <c r="J20" i="84"/>
  <c r="H9" i="82" s="1"/>
  <c r="J41" i="84"/>
  <c r="J43" i="84" s="1"/>
  <c r="H10" i="82" s="1"/>
  <c r="J44" i="84" l="1"/>
  <c r="J21" i="84"/>
  <c r="C1" i="82" l="1"/>
  <c r="I47" i="82"/>
  <c r="F47" i="82"/>
  <c r="E47" i="82"/>
  <c r="G19" i="81"/>
  <c r="G18" i="81"/>
  <c r="G17" i="81"/>
  <c r="G16" i="81"/>
  <c r="H47" i="82" l="1"/>
  <c r="F15" i="81" s="1"/>
  <c r="F20" i="81" s="1"/>
  <c r="G47" i="82" l="1"/>
  <c r="D15" i="81" s="1"/>
  <c r="D20" i="81" l="1"/>
  <c r="G15" i="81"/>
  <c r="G20" i="81" s="1"/>
  <c r="F26" i="81" s="1"/>
  <c r="F27" i="81" l="1"/>
  <c r="F31" i="81" s="1"/>
</calcChain>
</file>

<file path=xl/sharedStrings.xml><?xml version="1.0" encoding="utf-8"?>
<sst xmlns="http://schemas.openxmlformats.org/spreadsheetml/2006/main" count="193" uniqueCount="127">
  <si>
    <t>hod</t>
  </si>
  <si>
    <t>ks</t>
  </si>
  <si>
    <t>S K</t>
  </si>
  <si>
    <t>Dodávka zařízení</t>
  </si>
  <si>
    <t>C - 2 2 M      - ROZVODY</t>
  </si>
  <si>
    <t>NOSNÝ MATERIÁL</t>
  </si>
  <si>
    <t>Nosný materiál</t>
  </si>
  <si>
    <t>mn.</t>
  </si>
  <si>
    <t xml:space="preserve"> -S Kabelová forma UTP kabelu</t>
  </si>
  <si>
    <t>Zemní práce</t>
  </si>
  <si>
    <t>Krabice univers. KU68/2 vč. víčka</t>
  </si>
  <si>
    <t xml:space="preserve"> -S Měření kabelu, zpacování protokolu</t>
  </si>
  <si>
    <t>mn.j.</t>
  </si>
  <si>
    <t>m</t>
  </si>
  <si>
    <t>Vyhledání vývodu nebo krabice</t>
  </si>
  <si>
    <t>Odv. a zavičk. krab. s víčkem na závit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</si>
  <si>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</si>
  <si>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</si>
  <si>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</si>
  <si>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</si>
  <si>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</si>
  <si>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</si>
  <si>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</si>
  <si>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</si>
  <si>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</si>
  <si>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</si>
  <si>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</si>
  <si>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</si>
  <si>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</si>
  <si>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Značení trasy vedení</t>
  </si>
  <si>
    <t>Zhotovení kruhových otvorů</t>
  </si>
  <si>
    <t xml:space="preserve"> -S Převzetí prostor</t>
  </si>
  <si>
    <t>-S Seznameni s projektem</t>
  </si>
  <si>
    <t>Štítek kabelový</t>
  </si>
  <si>
    <t>EKV</t>
  </si>
  <si>
    <t>kpl</t>
  </si>
  <si>
    <t>Složka - A, nosný materiál</t>
  </si>
  <si>
    <t>Typ</t>
  </si>
  <si>
    <t>Název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</si>
  <si>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</si>
  <si>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</si>
  <si>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</si>
  <si>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</si>
  <si>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</si>
  <si>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</si>
  <si>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</si>
  <si>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</si>
  <si>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</si>
  <si>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</si>
  <si>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</si>
  <si>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</si>
  <si>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</si>
  <si>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</si>
  <si>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</si>
  <si>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</si>
  <si>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</si>
  <si>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</si>
  <si>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</si>
  <si>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</si>
  <si>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</si>
  <si>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</si>
  <si>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</si>
  <si>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Strukturovaná kabeláž (SK)</t>
  </si>
  <si>
    <t>REKAPITULACE  SLP</t>
  </si>
  <si>
    <t>Složka - B, podružný materiál t.j. 3% z "A"</t>
  </si>
  <si>
    <t>C - 2 2 M -  ZAŘÍZENÍ</t>
  </si>
  <si>
    <t>Elektronická kontrola vstupu (EKV)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</si>
  <si>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</si>
  <si>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</si>
  <si>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</si>
  <si>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</si>
  <si>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</si>
  <si>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</si>
  <si>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</si>
  <si>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</si>
  <si>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</si>
  <si>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</si>
  <si>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</si>
  <si>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</si>
  <si>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</si>
  <si>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</si>
  <si>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</si>
  <si>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</si>
  <si>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</si>
  <si>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</si>
  <si>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</si>
  <si>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</si>
  <si>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</si>
  <si>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Ing. Miroslav Rek</t>
  </si>
  <si>
    <t>Protipožární pěna 325 ml, max. 2,1 l vyplně, vč. označení PU</t>
  </si>
  <si>
    <t>x</t>
  </si>
  <si>
    <t xml:space="preserve"> -S Zahození šliců š.50mm, hl.50mm vč. materiálu</t>
  </si>
  <si>
    <t xml:space="preserve"> -S Revize EKV vč. vyhotovení protokolu</t>
  </si>
  <si>
    <t xml:space="preserve"> -S Revize SK vč. zpracování protokolu</t>
  </si>
  <si>
    <t xml:space="preserve"> 48-port data switch, 4 x 10G, vč. servisní podpopry, licence na 3 roky a stack modulu, sw kompatibilní s používanými switchi</t>
  </si>
  <si>
    <t>D.1.01.4d - Slaboproudé elektroinstalace</t>
  </si>
  <si>
    <t>Koleno "62", vč. víka a spojek</t>
  </si>
  <si>
    <t>Lišta vkládací bezhalogenová 20x10mm, vč. vrutů a hmoždinek</t>
  </si>
  <si>
    <t>Lišta vkládací bezhalogenová 20x20mm, vč. vrutů a hmoždinek</t>
  </si>
  <si>
    <t>Lišta vkládací bezhalogenová 40x20mm, vč. vrutů a hmoždinek</t>
  </si>
  <si>
    <t>Lišta vkládací bezhalogenová 40x40mm, vč. vrutů a hmoždinek</t>
  </si>
  <si>
    <t>Kabel 2x2x0,8 stíněný třída reakce na oheň B2(ca)s1d1 - volně uložen</t>
  </si>
  <si>
    <t>RFID přístupová jednotka bez PoE modulu zákl. deska</t>
  </si>
  <si>
    <t>Montážní rámeček pod čtečku + adapter nap.</t>
  </si>
  <si>
    <t>AKU baterie 7AH</t>
  </si>
  <si>
    <t>Konfigurace, instalace přístupového bodu, oživení elektroniky, apod</t>
  </si>
  <si>
    <t>Napáječ 220st/12Vss 2+2A + kryt - zál. pulsní zdroj</t>
  </si>
  <si>
    <t>Zásuvka 2RJ45 kompletní vč. ráměčku  na omítku</t>
  </si>
  <si>
    <t xml:space="preserve">Kabel F/UTP 4-pár kat. 6, LS0H, </t>
  </si>
  <si>
    <t>Zvonkové IP tablo 1 tlačítkové, montáž pod omítku</t>
  </si>
  <si>
    <t xml:space="preserve"> - 19"1U Patch Panel Cat.6A F/UTP,24xRJ45 kompletní</t>
  </si>
  <si>
    <t>trubka ohebná monoflex Φ20mm</t>
  </si>
  <si>
    <t>trubka ohebná monoflex Φ40mm</t>
  </si>
  <si>
    <t>trubka ohebná monoflex Φ50mm</t>
  </si>
  <si>
    <t>Elektroinstalační kanál (parapetní žlab)  100x60mm</t>
  </si>
  <si>
    <t>Spojovací a ukončovací prvky kanálu 100x60</t>
  </si>
  <si>
    <t>Rozšíření stávajícího rozvaděče, objekt C</t>
  </si>
  <si>
    <t>A-tomic</t>
  </si>
  <si>
    <t>Nemocnice Tábor, a.s.</t>
  </si>
  <si>
    <t>Nemocnice Tábor, a.s. Stavební úpravy části 5.NP budovy C pro pracoviště ERCP</t>
  </si>
  <si>
    <t>RFID reader UID 13,6MHz ABA Tk2/RS232/Wiegand</t>
  </si>
  <si>
    <t>Kabelový žlab kovový 62/50 vč. víka, nosníků, spojek, hmoždinek, vrutů, apod.</t>
  </si>
  <si>
    <t>Kabelový žlab kovový 125/50 vč. víka, nosníků, spojek, hmoždinek, vrutů, apod.</t>
  </si>
  <si>
    <t>Rozvodná skříňka  pro el.  řídící jedn. vč.svorkovnice</t>
  </si>
  <si>
    <t>Krabice KO 97 vč. víčka</t>
  </si>
  <si>
    <t>Zásuvka  "45" 2RJ45 cat 6A, STP, 45x45mm bílá</t>
  </si>
  <si>
    <t>Demontáž stávající kabeláže vč. ekologické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</si>
</sst>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4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12"/>
      <name val="Arial"/>
      <family val="2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7" fillId="0" borderId="2">
      <alignment horizontal="justify" vertical="center" wrapText="1"/>
      <protection locked="0"/>
    </xf>
    <xf numFmtId="0" fontId="7" fillId="0" borderId="0"/>
    <xf numFmtId="0" fontId="3" fillId="0" borderId="0"/>
    <xf numFmtId="0" fontId="9" fillId="0" borderId="0"/>
    <xf numFmtId="0" fontId="16" fillId="0" borderId="2" applyProtection="0">
      <alignment horizontal="justify" vertical="center" wrapText="1"/>
    </xf>
    <xf numFmtId="0" fontId="11" fillId="0" borderId="2">
      <alignment horizontal="left" vertical="center" wrapText="1" indent="1"/>
    </xf>
    <xf numFmtId="0" fontId="13" fillId="0" borderId="1">
      <alignment horizontal="left" vertical="center" wrapText="1"/>
    </xf>
    <xf numFmtId="0" fontId="7" fillId="0" borderId="0"/>
  </cellStyleXfs>
  <cellXfs count="229">
    <xf numFmtId="164" fontId="0" fillId="0" borderId="0" xfId="0" applyNumberFormat="1"/>
    <xf numFmtId="0" fontId="7" fillId="0" borderId="0" xfId="0" applyFont="1" applyBorder="1" applyAlignment="1">
      <alignment horizontal="left" vertical="top"/>
    </xf>
    <xf numFmtId="0" fontId="6" fillId="0" borderId="0" xfId="0" applyFont="1" applyAlignment="1">
      <alignment horizontal="centerContinuous" vertical="top"/>
    </xf>
    <xf numFmtId="164" fontId="7" fillId="0" borderId="0" xfId="0" applyNumberFormat="1" applyFont="1" applyFill="1" applyBorder="1" applyAlignment="1">
      <alignment vertical="top" wrapText="1"/>
    </xf>
    <xf numFmtId="4" fontId="7" fillId="0" borderId="0" xfId="0" applyNumberFormat="1" applyFont="1" applyFill="1" applyAlignment="1">
      <alignment vertical="top"/>
    </xf>
    <xf numFmtId="1" fontId="7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166" fontId="4" fillId="0" borderId="0" xfId="1" applyNumberFormat="1" applyFont="1" applyFill="1" applyAlignment="1">
      <alignment vertical="top"/>
    </xf>
    <xf numFmtId="166" fontId="4" fillId="0" borderId="3" xfId="1" applyNumberFormat="1" applyFont="1" applyFill="1" applyBorder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4" fontId="7" fillId="0" borderId="0" xfId="0" applyNumberFormat="1" applyFont="1" applyFill="1" applyAlignment="1">
      <alignment horizontal="center" vertical="top"/>
    </xf>
    <xf numFmtId="3" fontId="7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Alignment="1">
      <alignment vertical="top" wrapText="1"/>
    </xf>
    <xf numFmtId="3" fontId="7" fillId="0" borderId="0" xfId="0" applyNumberFormat="1" applyFont="1" applyFill="1" applyAlignment="1">
      <alignment horizontal="left" vertical="top" wrapText="1"/>
    </xf>
    <xf numFmtId="164" fontId="7" fillId="0" borderId="0" xfId="0" applyNumberFormat="1" applyFont="1" applyFill="1" applyAlignment="1">
      <alignment vertical="top"/>
    </xf>
    <xf numFmtId="3" fontId="14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left" vertical="top" wrapText="1"/>
    </xf>
    <xf numFmtId="164" fontId="10" fillId="0" borderId="0" xfId="0" applyNumberFormat="1" applyFont="1" applyFill="1" applyAlignment="1">
      <alignment horizontal="center" vertical="top"/>
    </xf>
    <xf numFmtId="3" fontId="10" fillId="0" borderId="0" xfId="0" applyNumberFormat="1" applyFont="1" applyFill="1" applyAlignment="1">
      <alignment horizontal="center" vertical="top"/>
    </xf>
    <xf numFmtId="167" fontId="10" fillId="0" borderId="0" xfId="0" applyNumberFormat="1" applyFont="1" applyFill="1" applyAlignment="1">
      <alignment vertical="top"/>
    </xf>
    <xf numFmtId="4" fontId="10" fillId="0" borderId="0" xfId="0" applyNumberFormat="1" applyFont="1" applyFill="1" applyAlignment="1">
      <alignment vertical="top"/>
    </xf>
    <xf numFmtId="166" fontId="10" fillId="0" borderId="0" xfId="1" applyNumberFormat="1" applyFont="1" applyFill="1" applyAlignment="1">
      <alignment vertical="top"/>
    </xf>
    <xf numFmtId="166" fontId="10" fillId="0" borderId="3" xfId="1" applyNumberFormat="1" applyFont="1" applyFill="1" applyBorder="1" applyAlignment="1">
      <alignment vertical="top"/>
    </xf>
    <xf numFmtId="164" fontId="10" fillId="0" borderId="0" xfId="0" applyNumberFormat="1" applyFont="1" applyFill="1" applyAlignment="1">
      <alignment horizontal="left" vertical="top" wrapText="1"/>
    </xf>
    <xf numFmtId="0" fontId="9" fillId="0" borderId="4" xfId="6" applyFont="1" applyBorder="1" applyAlignment="1">
      <alignment vertical="top"/>
    </xf>
    <xf numFmtId="0" fontId="0" fillId="0" borderId="5" xfId="0" applyNumberFormat="1" applyBorder="1" applyAlignment="1">
      <alignment horizontal="left" vertical="top"/>
    </xf>
    <xf numFmtId="0" fontId="0" fillId="0" borderId="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6" fillId="0" borderId="0" xfId="0" applyNumberFormat="1" applyFont="1" applyAlignment="1">
      <alignment horizontal="centerContinuous" vertical="top"/>
    </xf>
    <xf numFmtId="0" fontId="6" fillId="0" borderId="0" xfId="0" applyFont="1" applyBorder="1" applyAlignment="1">
      <alignment horizontal="centerContinuous" vertical="top"/>
    </xf>
    <xf numFmtId="49" fontId="5" fillId="0" borderId="13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7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left" vertical="top" wrapText="1"/>
    </xf>
    <xf numFmtId="0" fontId="20" fillId="0" borderId="0" xfId="0" applyNumberFormat="1" applyFont="1" applyBorder="1" applyAlignment="1">
      <alignment horizontal="centerContinuous" vertical="top"/>
    </xf>
    <xf numFmtId="0" fontId="12" fillId="0" borderId="0" xfId="0" applyNumberFormat="1" applyFont="1" applyBorder="1" applyAlignment="1">
      <alignment horizontal="centerContinuous"/>
    </xf>
    <xf numFmtId="0" fontId="12" fillId="0" borderId="0" xfId="0" applyNumberFormat="1" applyFont="1" applyAlignment="1">
      <alignment horizontal="centerContinuous"/>
    </xf>
    <xf numFmtId="0" fontId="12" fillId="0" borderId="0" xfId="0" applyFont="1"/>
    <xf numFmtId="49" fontId="2" fillId="2" borderId="18" xfId="0" applyNumberFormat="1" applyFont="1" applyFill="1" applyBorder="1"/>
    <xf numFmtId="0" fontId="2" fillId="2" borderId="24" xfId="0" applyFont="1" applyFill="1" applyBorder="1"/>
    <xf numFmtId="3" fontId="12" fillId="0" borderId="0" xfId="0" applyNumberFormat="1" applyFont="1"/>
    <xf numFmtId="0" fontId="20" fillId="0" borderId="25" xfId="0" applyFont="1" applyBorder="1" applyAlignment="1">
      <alignment horizontal="centerContinuous" vertical="center"/>
    </xf>
    <xf numFmtId="0" fontId="21" fillId="0" borderId="26" xfId="0" applyFont="1" applyBorder="1" applyAlignment="1">
      <alignment horizontal="centerContinuous" vertical="center"/>
    </xf>
    <xf numFmtId="0" fontId="12" fillId="0" borderId="26" xfId="0" applyFont="1" applyBorder="1" applyAlignment="1">
      <alignment horizontal="centerContinuous" vertical="center"/>
    </xf>
    <xf numFmtId="0" fontId="12" fillId="0" borderId="27" xfId="0" applyFont="1" applyBorder="1" applyAlignment="1">
      <alignment horizontal="centerContinuous" vertical="center"/>
    </xf>
    <xf numFmtId="0" fontId="12" fillId="0" borderId="13" xfId="0" applyFont="1" applyBorder="1"/>
    <xf numFmtId="4" fontId="12" fillId="0" borderId="28" xfId="0" applyNumberFormat="1" applyFont="1" applyBorder="1"/>
    <xf numFmtId="4" fontId="12" fillId="0" borderId="15" xfId="0" applyNumberFormat="1" applyFont="1" applyBorder="1"/>
    <xf numFmtId="0" fontId="12" fillId="0" borderId="30" xfId="0" applyFont="1" applyBorder="1"/>
    <xf numFmtId="0" fontId="12" fillId="0" borderId="31" xfId="0" applyFont="1" applyBorder="1"/>
    <xf numFmtId="1" fontId="12" fillId="0" borderId="32" xfId="0" applyNumberFormat="1" applyFont="1" applyBorder="1" applyAlignment="1">
      <alignment horizontal="right"/>
    </xf>
    <xf numFmtId="0" fontId="12" fillId="0" borderId="32" xfId="0" applyFont="1" applyBorder="1"/>
    <xf numFmtId="0" fontId="21" fillId="0" borderId="0" xfId="0" applyFont="1"/>
    <xf numFmtId="0" fontId="12" fillId="0" borderId="0" xfId="0" applyFont="1" applyAlignment="1">
      <alignment horizontal="left" wrapText="1"/>
    </xf>
    <xf numFmtId="49" fontId="22" fillId="0" borderId="33" xfId="0" applyNumberFormat="1" applyFont="1" applyBorder="1"/>
    <xf numFmtId="49" fontId="22" fillId="0" borderId="0" xfId="0" applyNumberFormat="1" applyFont="1" applyBorder="1"/>
    <xf numFmtId="49" fontId="22" fillId="0" borderId="0" xfId="0" applyNumberFormat="1" applyFont="1" applyBorder="1" applyAlignment="1">
      <alignment shrinkToFit="1"/>
    </xf>
    <xf numFmtId="0" fontId="22" fillId="0" borderId="0" xfId="0" applyFont="1" applyBorder="1"/>
    <xf numFmtId="4" fontId="22" fillId="0" borderId="34" xfId="0" applyNumberFormat="1" applyFont="1" applyBorder="1"/>
    <xf numFmtId="4" fontId="22" fillId="0" borderId="14" xfId="0" applyNumberFormat="1" applyFont="1" applyBorder="1"/>
    <xf numFmtId="4" fontId="22" fillId="0" borderId="16" xfId="0" applyNumberFormat="1" applyFont="1" applyBorder="1"/>
    <xf numFmtId="0" fontId="22" fillId="0" borderId="13" xfId="0" applyFont="1" applyBorder="1"/>
    <xf numFmtId="0" fontId="22" fillId="0" borderId="0" xfId="0" applyFont="1" applyBorder="1" applyAlignment="1">
      <alignment horizontal="right"/>
    </xf>
    <xf numFmtId="0" fontId="22" fillId="0" borderId="29" xfId="0" applyFont="1" applyBorder="1"/>
    <xf numFmtId="0" fontId="22" fillId="0" borderId="14" xfId="0" applyFont="1" applyBorder="1"/>
    <xf numFmtId="0" fontId="22" fillId="0" borderId="0" xfId="0" applyFont="1" applyFill="1" applyBorder="1"/>
    <xf numFmtId="0" fontId="22" fillId="0" borderId="30" xfId="0" applyFont="1" applyBorder="1"/>
    <xf numFmtId="0" fontId="22" fillId="0" borderId="31" xfId="0" applyFont="1" applyBorder="1"/>
    <xf numFmtId="1" fontId="22" fillId="0" borderId="32" xfId="0" applyNumberFormat="1" applyFont="1" applyBorder="1" applyAlignment="1">
      <alignment horizontal="right"/>
    </xf>
    <xf numFmtId="0" fontId="22" fillId="0" borderId="32" xfId="0" applyFont="1" applyBorder="1"/>
    <xf numFmtId="0" fontId="22" fillId="0" borderId="15" xfId="0" applyFont="1" applyBorder="1"/>
    <xf numFmtId="0" fontId="0" fillId="0" borderId="0" xfId="0" applyFont="1" applyBorder="1" applyAlignment="1">
      <alignment vertical="top"/>
    </xf>
    <xf numFmtId="0" fontId="2" fillId="0" borderId="0" xfId="6" applyNumberFormat="1" applyFont="1" applyBorder="1" applyAlignment="1">
      <alignment horizontal="left" vertical="top" wrapText="1"/>
    </xf>
    <xf numFmtId="49" fontId="2" fillId="3" borderId="18" xfId="0" applyNumberFormat="1" applyFont="1" applyFill="1" applyBorder="1"/>
    <xf numFmtId="0" fontId="2" fillId="3" borderId="24" xfId="0" applyFont="1" applyFill="1" applyBorder="1"/>
    <xf numFmtId="49" fontId="1" fillId="3" borderId="18" xfId="0" applyNumberFormat="1" applyFont="1" applyFill="1" applyBorder="1"/>
    <xf numFmtId="0" fontId="1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2" fillId="3" borderId="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3" borderId="19" xfId="0" applyFont="1" applyFill="1" applyBorder="1"/>
    <xf numFmtId="0" fontId="1" fillId="3" borderId="20" xfId="0" applyFont="1" applyFill="1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12" fillId="3" borderId="18" xfId="0" applyFont="1" applyFill="1" applyBorder="1"/>
    <xf numFmtId="0" fontId="12" fillId="3" borderId="39" xfId="0" applyFont="1" applyFill="1" applyBorder="1"/>
    <xf numFmtId="0" fontId="12" fillId="3" borderId="24" xfId="0" applyFont="1" applyFill="1" applyBorder="1"/>
    <xf numFmtId="0" fontId="12" fillId="3" borderId="40" xfId="0" applyFont="1" applyFill="1" applyBorder="1"/>
    <xf numFmtId="0" fontId="12" fillId="3" borderId="41" xfId="0" applyFont="1" applyFill="1" applyBorder="1"/>
    <xf numFmtId="0" fontId="21" fillId="3" borderId="7" xfId="0" applyFont="1" applyFill="1" applyBorder="1"/>
    <xf numFmtId="0" fontId="21" fillId="3" borderId="8" xfId="0" applyFont="1" applyFill="1" applyBorder="1"/>
    <xf numFmtId="0" fontId="21" fillId="3" borderId="10" xfId="0" applyFont="1" applyFill="1" applyBorder="1"/>
    <xf numFmtId="49" fontId="4" fillId="3" borderId="7" xfId="0" applyNumberFormat="1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3" borderId="9" xfId="0" applyFont="1" applyFill="1" applyBorder="1" applyAlignment="1">
      <alignment vertical="top"/>
    </xf>
    <xf numFmtId="0" fontId="4" fillId="3" borderId="10" xfId="0" applyFont="1" applyFill="1" applyBorder="1" applyAlignment="1">
      <alignment vertical="top"/>
    </xf>
    <xf numFmtId="0" fontId="4" fillId="3" borderId="11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4" fillId="3" borderId="7" xfId="0" applyFont="1" applyFill="1" applyBorder="1" applyAlignment="1">
      <alignment vertical="top"/>
    </xf>
    <xf numFmtId="3" fontId="4" fillId="3" borderId="9" xfId="0" applyNumberFormat="1" applyFont="1" applyFill="1" applyBorder="1" applyAlignment="1">
      <alignment vertical="top"/>
    </xf>
    <xf numFmtId="3" fontId="4" fillId="3" borderId="10" xfId="0" applyNumberFormat="1" applyFont="1" applyFill="1" applyBorder="1" applyAlignment="1">
      <alignment vertical="top"/>
    </xf>
    <xf numFmtId="3" fontId="4" fillId="3" borderId="11" xfId="0" applyNumberFormat="1" applyFont="1" applyFill="1" applyBorder="1" applyAlignment="1">
      <alignment vertical="top"/>
    </xf>
    <xf numFmtId="3" fontId="4" fillId="3" borderId="12" xfId="0" applyNumberFormat="1" applyFont="1" applyFill="1" applyBorder="1" applyAlignment="1">
      <alignment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Alignment="1"/>
    <xf numFmtId="49" fontId="19" fillId="3" borderId="39" xfId="0" applyNumberFormat="1" applyFont="1" applyFill="1" applyBorder="1" applyAlignment="1">
      <alignment vertical="top" wrapText="1"/>
    </xf>
    <xf numFmtId="49" fontId="19" fillId="3" borderId="41" xfId="0" applyNumberFormat="1" applyFont="1" applyFill="1" applyBorder="1" applyAlignment="1">
      <alignment vertical="top" wrapText="1"/>
    </xf>
    <xf numFmtId="49" fontId="19" fillId="3" borderId="40" xfId="0" applyNumberFormat="1" applyFont="1" applyFill="1" applyBorder="1" applyAlignment="1">
      <alignment horizontal="left" vertical="top"/>
    </xf>
    <xf numFmtId="164" fontId="7" fillId="0" borderId="0" xfId="0" applyNumberFormat="1" applyFont="1" applyFill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166" fontId="10" fillId="0" borderId="0" xfId="1" applyNumberFormat="1" applyFont="1" applyFill="1" applyBorder="1" applyAlignment="1">
      <alignment vertical="top"/>
    </xf>
    <xf numFmtId="164" fontId="3" fillId="0" borderId="0" xfId="0" applyNumberFormat="1" applyFont="1" applyFill="1" applyAlignment="1" applyProtection="1">
      <alignment horizontal="center" vertical="top"/>
      <protection locked="0"/>
    </xf>
    <xf numFmtId="164" fontId="15" fillId="0" borderId="0" xfId="0" applyNumberFormat="1" applyFont="1" applyFill="1" applyAlignment="1">
      <alignment horizontal="left" vertical="top" wrapText="1"/>
    </xf>
    <xf numFmtId="167" fontId="7" fillId="0" borderId="0" xfId="0" applyNumberFormat="1" applyFont="1" applyFill="1" applyAlignment="1">
      <alignment vertical="top"/>
    </xf>
    <xf numFmtId="166" fontId="7" fillId="0" borderId="0" xfId="1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 applyProtection="1">
      <alignment horizontal="center" vertical="top"/>
    </xf>
    <xf numFmtId="4" fontId="10" fillId="0" borderId="3" xfId="0" applyNumberFormat="1" applyFont="1" applyFill="1" applyBorder="1" applyAlignment="1" applyProtection="1">
      <alignment horizontal="center" vertical="top"/>
    </xf>
    <xf numFmtId="4" fontId="10" fillId="0" borderId="0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vertical="top"/>
    </xf>
    <xf numFmtId="164" fontId="23" fillId="0" borderId="0" xfId="0" applyNumberFormat="1" applyFont="1" applyFill="1" applyAlignment="1">
      <alignment horizontal="left" vertical="top" wrapText="1"/>
    </xf>
    <xf numFmtId="3" fontId="3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1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 applyProtection="1">
      <alignment horizontal="left" vertical="top"/>
      <protection locked="0"/>
    </xf>
    <xf numFmtId="4" fontId="7" fillId="0" borderId="0" xfId="0" applyNumberFormat="1" applyFont="1" applyFill="1" applyAlignment="1">
      <alignment horizontal="right" vertical="top"/>
    </xf>
    <xf numFmtId="4" fontId="10" fillId="0" borderId="0" xfId="0" applyNumberFormat="1" applyFont="1" applyFill="1" applyAlignment="1">
      <alignment horizontal="right" vertical="top"/>
    </xf>
    <xf numFmtId="4" fontId="4" fillId="0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 wrapText="1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68" fontId="22" fillId="0" borderId="40" xfId="0" applyNumberFormat="1" applyFont="1" applyBorder="1" applyAlignment="1">
      <alignment horizontal="right"/>
    </xf>
    <xf numFmtId="168" fontId="22" fillId="0" borderId="41" xfId="0" applyNumberFormat="1" applyFont="1" applyBorder="1" applyAlignment="1">
      <alignment horizontal="right"/>
    </xf>
    <xf numFmtId="168" fontId="22" fillId="0" borderId="38" xfId="0" applyNumberFormat="1" applyFont="1" applyBorder="1" applyAlignment="1">
      <alignment horizontal="right"/>
    </xf>
    <xf numFmtId="168" fontId="22" fillId="0" borderId="37" xfId="0" applyNumberFormat="1" applyFont="1" applyBorder="1" applyAlignment="1">
      <alignment horizontal="right"/>
    </xf>
    <xf numFmtId="168" fontId="12" fillId="0" borderId="38" xfId="0" applyNumberFormat="1" applyFont="1" applyBorder="1" applyAlignment="1">
      <alignment horizontal="right"/>
    </xf>
    <xf numFmtId="168" fontId="12" fillId="0" borderId="37" xfId="0" applyNumberFormat="1" applyFont="1" applyBorder="1" applyAlignment="1">
      <alignment horizontal="right"/>
    </xf>
    <xf numFmtId="168" fontId="21" fillId="3" borderId="42" xfId="0" applyNumberFormat="1" applyFont="1" applyFill="1" applyBorder="1" applyAlignment="1">
      <alignment horizontal="right"/>
    </xf>
    <xf numFmtId="168" fontId="21" fillId="3" borderId="9" xfId="0" applyNumberFormat="1" applyFont="1" applyFill="1" applyBorder="1" applyAlignment="1">
      <alignment horizontal="right"/>
    </xf>
    <xf numFmtId="4" fontId="22" fillId="0" borderId="29" xfId="0" applyNumberFormat="1" applyFont="1" applyBorder="1"/>
    <xf numFmtId="0" fontId="22" fillId="0" borderId="15" xfId="0" applyFont="1" applyBorder="1"/>
    <xf numFmtId="0" fontId="18" fillId="0" borderId="18" xfId="0" applyFont="1" applyBorder="1" applyAlignment="1">
      <alignment horizontal="left"/>
    </xf>
    <xf numFmtId="0" fontId="18" fillId="0" borderId="24" xfId="0" applyFont="1" applyBorder="1" applyAlignment="1">
      <alignment horizontal="left"/>
    </xf>
    <xf numFmtId="0" fontId="19" fillId="0" borderId="40" xfId="0" applyFont="1" applyBorder="1" applyAlignment="1">
      <alignment horizontal="left"/>
    </xf>
    <xf numFmtId="0" fontId="19" fillId="0" borderId="39" xfId="0" applyFont="1" applyBorder="1" applyAlignment="1">
      <alignment horizontal="left"/>
    </xf>
    <xf numFmtId="0" fontId="19" fillId="0" borderId="41" xfId="0" applyFont="1" applyBorder="1" applyAlignment="1">
      <alignment horizontal="left"/>
    </xf>
    <xf numFmtId="49" fontId="18" fillId="0" borderId="40" xfId="0" applyNumberFormat="1" applyFont="1" applyBorder="1" applyAlignment="1">
      <alignment horizontal="left"/>
    </xf>
    <xf numFmtId="49" fontId="18" fillId="0" borderId="39" xfId="0" applyNumberFormat="1" applyFont="1" applyBorder="1" applyAlignment="1">
      <alignment horizontal="left"/>
    </xf>
    <xf numFmtId="49" fontId="18" fillId="0" borderId="41" xfId="0" applyNumberFormat="1" applyFont="1" applyBorder="1" applyAlignment="1">
      <alignment horizontal="left"/>
    </xf>
    <xf numFmtId="4" fontId="22" fillId="0" borderId="35" xfId="0" applyNumberFormat="1" applyFont="1" applyBorder="1"/>
    <xf numFmtId="0" fontId="22" fillId="0" borderId="28" xfId="0" applyFont="1" applyBorder="1"/>
    <xf numFmtId="0" fontId="1" fillId="0" borderId="18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8" fillId="0" borderId="40" xfId="0" applyFont="1" applyBorder="1" applyAlignment="1">
      <alignment horizontal="left"/>
    </xf>
    <xf numFmtId="0" fontId="18" fillId="0" borderId="39" xfId="0" applyFont="1" applyBorder="1" applyAlignment="1">
      <alignment horizontal="left"/>
    </xf>
    <xf numFmtId="0" fontId="18" fillId="0" borderId="41" xfId="0" applyFont="1" applyBorder="1" applyAlignment="1">
      <alignment horizontal="left"/>
    </xf>
    <xf numFmtId="49" fontId="19" fillId="3" borderId="40" xfId="0" applyNumberFormat="1" applyFont="1" applyFill="1" applyBorder="1" applyAlignment="1">
      <alignment horizontal="left" vertical="top" wrapText="1"/>
    </xf>
    <xf numFmtId="49" fontId="19" fillId="3" borderId="39" xfId="0" applyNumberFormat="1" applyFont="1" applyFill="1" applyBorder="1" applyAlignment="1">
      <alignment horizontal="left" vertical="top" wrapText="1"/>
    </xf>
    <xf numFmtId="49" fontId="19" fillId="3" borderId="41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49" fontId="18" fillId="0" borderId="35" xfId="0" applyNumberFormat="1" applyFont="1" applyFill="1" applyBorder="1" applyAlignment="1">
      <alignment horizontal="left"/>
    </xf>
    <xf numFmtId="49" fontId="18" fillId="0" borderId="33" xfId="0" applyNumberFormat="1" applyFont="1" applyFill="1" applyBorder="1" applyAlignment="1">
      <alignment horizontal="left"/>
    </xf>
    <xf numFmtId="49" fontId="18" fillId="0" borderId="36" xfId="0" applyNumberFormat="1" applyFont="1" applyFill="1" applyBorder="1" applyAlignment="1">
      <alignment horizontal="left"/>
    </xf>
    <xf numFmtId="49" fontId="19" fillId="2" borderId="40" xfId="0" applyNumberFormat="1" applyFont="1" applyFill="1" applyBorder="1" applyAlignment="1">
      <alignment horizontal="left"/>
    </xf>
    <xf numFmtId="0" fontId="12" fillId="0" borderId="39" xfId="0" applyFont="1" applyBorder="1"/>
    <xf numFmtId="0" fontId="12" fillId="0" borderId="41" xfId="0" applyFont="1" applyBorder="1"/>
    <xf numFmtId="49" fontId="19" fillId="3" borderId="40" xfId="0" applyNumberFormat="1" applyFont="1" applyFill="1" applyBorder="1" applyAlignment="1">
      <alignment horizontal="left" wrapText="1"/>
    </xf>
    <xf numFmtId="0" fontId="12" fillId="3" borderId="39" xfId="0" applyFont="1" applyFill="1" applyBorder="1"/>
    <xf numFmtId="0" fontId="12" fillId="3" borderId="41" xfId="0" applyFont="1" applyFill="1" applyBorder="1"/>
    <xf numFmtId="0" fontId="9" fillId="0" borderId="43" xfId="6" applyFont="1" applyBorder="1" applyAlignment="1">
      <alignment horizontal="center" vertical="top"/>
    </xf>
    <xf numFmtId="0" fontId="9" fillId="0" borderId="44" xfId="6" applyFont="1" applyBorder="1" applyAlignment="1">
      <alignment horizontal="center" vertical="top"/>
    </xf>
    <xf numFmtId="49" fontId="8" fillId="0" borderId="29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49" fontId="8" fillId="0" borderId="15" xfId="0" applyNumberFormat="1" applyFont="1" applyFill="1" applyBorder="1" applyAlignment="1">
      <alignment horizontal="left" vertical="top" wrapText="1"/>
    </xf>
    <xf numFmtId="0" fontId="9" fillId="0" borderId="45" xfId="6" applyFont="1" applyBorder="1" applyAlignment="1">
      <alignment horizontal="center" vertical="top"/>
    </xf>
    <xf numFmtId="0" fontId="9" fillId="0" borderId="46" xfId="6" applyFont="1" applyBorder="1" applyAlignment="1">
      <alignment horizontal="center" vertical="top"/>
    </xf>
    <xf numFmtId="49" fontId="8" fillId="0" borderId="47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6" xfId="0" applyNumberFormat="1" applyFont="1" applyFill="1" applyBorder="1" applyAlignment="1">
      <alignment horizontal="center" vertical="top"/>
    </xf>
    <xf numFmtId="49" fontId="9" fillId="0" borderId="47" xfId="6" applyNumberFormat="1" applyFont="1" applyBorder="1" applyAlignment="1">
      <alignment horizontal="left" vertical="top" wrapText="1"/>
    </xf>
    <xf numFmtId="49" fontId="9" fillId="0" borderId="3" xfId="6" applyNumberFormat="1" applyFont="1" applyBorder="1" applyAlignment="1">
      <alignment horizontal="left" vertical="top" wrapText="1"/>
    </xf>
    <xf numFmtId="49" fontId="9" fillId="0" borderId="48" xfId="6" applyNumberFormat="1" applyFont="1" applyBorder="1" applyAlignment="1">
      <alignment horizontal="left" vertical="top" wrapText="1"/>
    </xf>
    <xf numFmtId="4" fontId="10" fillId="0" borderId="0" xfId="0" applyNumberFormat="1" applyFont="1" applyFill="1" applyBorder="1" applyAlignment="1" applyProtection="1">
      <alignment horizontal="center" vertical="top"/>
    </xf>
    <xf numFmtId="4" fontId="10" fillId="0" borderId="3" xfId="0" applyNumberFormat="1" applyFont="1" applyFill="1" applyBorder="1" applyAlignment="1" applyProtection="1">
      <alignment horizontal="center" vertical="top"/>
    </xf>
    <xf numFmtId="3" fontId="10" fillId="0" borderId="0" xfId="0" applyNumberFormat="1" applyFont="1" applyFill="1" applyBorder="1" applyAlignment="1">
      <alignment horizontal="center" vertical="top"/>
    </xf>
    <xf numFmtId="3" fontId="10" fillId="0" borderId="3" xfId="0" applyNumberFormat="1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 applyProtection="1">
      <alignment horizontal="center" vertical="top" wrapText="1"/>
      <protection locked="0"/>
    </xf>
    <xf numFmtId="3" fontId="10" fillId="0" borderId="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horizontal="center" vertical="top"/>
      <protection locked="0"/>
    </xf>
    <xf numFmtId="4" fontId="10" fillId="0" borderId="3" xfId="0" applyNumberFormat="1" applyFont="1" applyFill="1" applyBorder="1" applyAlignment="1" applyProtection="1">
      <alignment horizontal="center" vertical="top"/>
      <protection locked="0"/>
    </xf>
    <xf numFmtId="3" fontId="10" fillId="0" borderId="0" xfId="0" applyNumberFormat="1" applyFont="1" applyFill="1" applyBorder="1" applyAlignment="1" applyProtection="1">
      <alignment horizontal="center" vertical="top"/>
    </xf>
    <xf numFmtId="3" fontId="10" fillId="0" borderId="3" xfId="0" applyNumberFormat="1" applyFont="1" applyFill="1" applyBorder="1" applyAlignment="1" applyProtection="1">
      <alignment horizontal="center" vertical="top"/>
    </xf>
    <xf numFmtId="4" fontId="2" fillId="4" borderId="0" xfId="0" applyNumberFormat="1" applyFont="1" applyFill="1" applyAlignment="1" applyProtection="1">
      <alignment vertical="top"/>
      <protection locked="0"/>
    </xf>
    <xf numFmtId="4" fontId="7" fillId="4" borderId="0" xfId="0" applyNumberFormat="1" applyFont="1" applyFill="1" applyAlignment="1" applyProtection="1">
      <alignment horizontal="right" vertical="top"/>
      <protection locked="0"/>
    </xf>
    <xf numFmtId="4" fontId="7" fillId="4" borderId="0" xfId="0" applyNumberFormat="1" applyFont="1" applyFill="1" applyAlignment="1" applyProtection="1">
      <alignment vertical="top"/>
      <protection locked="0"/>
    </xf>
    <xf numFmtId="4" fontId="2" fillId="4" borderId="0" xfId="0" applyNumberFormat="1" applyFont="1" applyFill="1" applyAlignment="1" applyProtection="1">
      <alignment horizontal="right" vertical="top"/>
      <protection locked="0"/>
    </xf>
    <xf numFmtId="167" fontId="7" fillId="4" borderId="0" xfId="0" applyNumberFormat="1" applyFont="1" applyFill="1" applyAlignment="1" applyProtection="1">
      <alignment vertical="top"/>
      <protection locked="0"/>
    </xf>
    <xf numFmtId="4" fontId="3" fillId="4" borderId="0" xfId="0" applyNumberFormat="1" applyFont="1" applyFill="1" applyAlignment="1" applyProtection="1">
      <alignment horizontal="right" vertical="top"/>
      <protection locked="0"/>
    </xf>
  </cellXfs>
  <cellStyles count="11">
    <cellStyle name="Excel Built-in Normal" xfId="10" xr:uid="{00000000-0005-0000-0000-000000000000}"/>
    <cellStyle name="Měna" xfId="1" builtinId="4"/>
    <cellStyle name="MřížkaNormální" xfId="2" xr:uid="{00000000-0005-0000-0000-000002000000}"/>
    <cellStyle name="normal" xfId="3" xr:uid="{00000000-0005-0000-0000-000003000000}"/>
    <cellStyle name="Normální" xfId="0" builtinId="0"/>
    <cellStyle name="Normální 12" xfId="4" xr:uid="{00000000-0005-0000-0000-000005000000}"/>
    <cellStyle name="Normální 2" xfId="5" xr:uid="{00000000-0005-0000-0000-000006000000}"/>
    <cellStyle name="normální_POL.XLS" xfId="6" xr:uid="{00000000-0005-0000-0000-000007000000}"/>
    <cellStyle name="popis polozky" xfId="7" xr:uid="{00000000-0005-0000-0000-000008000000}"/>
    <cellStyle name="R_text" xfId="8" xr:uid="{00000000-0005-0000-0000-000009000000}"/>
    <cellStyle name="R_type" xfId="9" xr:uid="{00000000-0005-0000-0000-00000A000000}"/>
  </cellStyles>
  <dxfs count="0"/>
  <tableStyles count="0" defaultTableStyle="TableStyleMedium9" defaultPivotStyle="PivotStyleLight16"/>
  <colors>
    <mruColors>
      <color rgb="FFFF00FF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6"/>
  <sheetViews>
    <sheetView topLeftCell="A25" workbookViewId="0">
      <selection activeCell="B33" sqref="B33:G34"/>
    </sheetView>
  </sheetViews>
  <sheetFormatPr defaultRowHeight="15"/>
  <cols>
    <col min="1" max="1" width="1.5546875" style="59" customWidth="1"/>
    <col min="2" max="2" width="11.6640625" style="59" customWidth="1"/>
    <col min="3" max="3" width="12.33203125" style="59" customWidth="1"/>
    <col min="4" max="4" width="11.33203125" style="59" customWidth="1"/>
    <col min="5" max="5" width="10.5546875" style="59" customWidth="1"/>
    <col min="6" max="6" width="12.88671875" style="59" customWidth="1"/>
    <col min="7" max="7" width="14.33203125" style="59" customWidth="1"/>
    <col min="8" max="16384" width="8.88671875" style="59"/>
  </cols>
  <sheetData>
    <row r="1" spans="1:37" ht="24.75" customHeight="1" thickBot="1">
      <c r="A1" s="56" t="s">
        <v>16</v>
      </c>
      <c r="B1" s="57"/>
      <c r="C1" s="58"/>
      <c r="D1" s="58"/>
      <c r="E1" s="57"/>
      <c r="F1" s="57"/>
      <c r="G1" s="57"/>
    </row>
    <row r="2" spans="1:37" ht="12.75" customHeight="1">
      <c r="A2" s="187" t="s">
        <v>40</v>
      </c>
      <c r="B2" s="188"/>
      <c r="C2" s="189" t="s">
        <v>67</v>
      </c>
      <c r="D2" s="190"/>
      <c r="E2" s="190"/>
      <c r="F2" s="190"/>
      <c r="G2" s="191"/>
    </row>
    <row r="3" spans="1:37" ht="3" hidden="1" customHeight="1">
      <c r="A3" s="60"/>
      <c r="B3" s="61"/>
      <c r="C3" s="192" t="s">
        <v>68</v>
      </c>
      <c r="D3" s="193"/>
      <c r="E3" s="193"/>
      <c r="F3" s="193"/>
      <c r="G3" s="194"/>
    </row>
    <row r="4" spans="1:37" ht="12.75" customHeight="1">
      <c r="A4" s="95"/>
      <c r="B4" s="96"/>
      <c r="C4" s="195"/>
      <c r="D4" s="196"/>
      <c r="E4" s="196"/>
      <c r="F4" s="196"/>
      <c r="G4" s="197"/>
    </row>
    <row r="5" spans="1:37" ht="12" customHeight="1">
      <c r="A5" s="179" t="s">
        <v>69</v>
      </c>
      <c r="B5" s="180"/>
      <c r="C5" s="181" t="s">
        <v>70</v>
      </c>
      <c r="D5" s="182"/>
      <c r="E5" s="182"/>
      <c r="F5" s="182"/>
      <c r="G5" s="183"/>
    </row>
    <row r="6" spans="1:37" ht="12.75" customHeight="1">
      <c r="A6" s="95"/>
      <c r="B6" s="96"/>
      <c r="C6" s="132" t="s">
        <v>95</v>
      </c>
      <c r="D6" s="130"/>
      <c r="E6" s="130"/>
      <c r="F6" s="130"/>
      <c r="G6" s="131"/>
    </row>
    <row r="7" spans="1:37" ht="12.95" customHeight="1">
      <c r="A7" s="179" t="s">
        <v>71</v>
      </c>
      <c r="B7" s="180"/>
      <c r="C7" s="181" t="s">
        <v>72</v>
      </c>
      <c r="D7" s="182"/>
      <c r="E7" s="182"/>
      <c r="F7" s="182"/>
      <c r="G7" s="183"/>
    </row>
    <row r="8" spans="1:37" ht="12.75" customHeight="1">
      <c r="A8" s="97"/>
      <c r="B8" s="96"/>
      <c r="C8" s="184" t="s">
        <v>119</v>
      </c>
      <c r="D8" s="185"/>
      <c r="E8" s="185"/>
      <c r="F8" s="185"/>
      <c r="G8" s="186"/>
    </row>
    <row r="9" spans="1:37">
      <c r="A9" s="169" t="s">
        <v>73</v>
      </c>
      <c r="B9" s="170"/>
      <c r="C9" s="171" t="s">
        <v>117</v>
      </c>
      <c r="D9" s="172"/>
      <c r="E9" s="172"/>
      <c r="F9" s="172"/>
      <c r="G9" s="173"/>
    </row>
    <row r="10" spans="1:37">
      <c r="A10" s="169" t="s">
        <v>74</v>
      </c>
      <c r="B10" s="170"/>
      <c r="C10" s="171" t="s">
        <v>118</v>
      </c>
      <c r="D10" s="172"/>
      <c r="E10" s="172"/>
      <c r="F10" s="172"/>
      <c r="G10" s="173"/>
    </row>
    <row r="11" spans="1:37">
      <c r="A11" s="169" t="s">
        <v>75</v>
      </c>
      <c r="B11" s="170"/>
      <c r="C11" s="174"/>
      <c r="D11" s="175"/>
      <c r="E11" s="175"/>
      <c r="F11" s="175"/>
      <c r="G11" s="176"/>
    </row>
    <row r="12" spans="1:37" ht="13.5" customHeight="1">
      <c r="A12" s="169" t="s">
        <v>76</v>
      </c>
      <c r="B12" s="170"/>
      <c r="C12" s="174" t="s">
        <v>88</v>
      </c>
      <c r="D12" s="175"/>
      <c r="E12" s="175"/>
      <c r="F12" s="175"/>
      <c r="G12" s="176"/>
      <c r="AG12" s="62"/>
      <c r="AH12" s="62"/>
      <c r="AI12" s="62"/>
      <c r="AJ12" s="62"/>
      <c r="AK12" s="62"/>
    </row>
    <row r="13" spans="1:37" ht="28.5" customHeight="1" thickBot="1">
      <c r="A13" s="63" t="s">
        <v>77</v>
      </c>
      <c r="B13" s="64"/>
      <c r="C13" s="64"/>
      <c r="D13" s="64"/>
      <c r="E13" s="65"/>
      <c r="F13" s="65"/>
      <c r="G13" s="66"/>
    </row>
    <row r="14" spans="1:37" ht="17.25" customHeight="1" thickBot="1">
      <c r="A14" s="98"/>
      <c r="B14" s="99" t="s">
        <v>38</v>
      </c>
      <c r="C14" s="100"/>
      <c r="D14" s="101"/>
      <c r="E14" s="102" t="s">
        <v>43</v>
      </c>
      <c r="F14" s="102" t="s">
        <v>44</v>
      </c>
      <c r="G14" s="103" t="s">
        <v>78</v>
      </c>
    </row>
    <row r="15" spans="1:37" ht="15.95" customHeight="1">
      <c r="A15" s="67"/>
      <c r="B15" s="76" t="s">
        <v>41</v>
      </c>
      <c r="C15" s="68"/>
      <c r="D15" s="177">
        <f>Rekap!G47</f>
        <v>0</v>
      </c>
      <c r="E15" s="178"/>
      <c r="F15" s="80">
        <f>Rekap!H47</f>
        <v>0</v>
      </c>
      <c r="G15" s="81">
        <f>SUM(D15:F15)</f>
        <v>0</v>
      </c>
    </row>
    <row r="16" spans="1:37" ht="15.95" customHeight="1">
      <c r="A16" s="67"/>
      <c r="B16" s="77" t="s">
        <v>42</v>
      </c>
      <c r="C16" s="69"/>
      <c r="D16" s="167">
        <v>0</v>
      </c>
      <c r="E16" s="168"/>
      <c r="F16" s="82">
        <v>0</v>
      </c>
      <c r="G16" s="81">
        <f>SUM(D16:F16)</f>
        <v>0</v>
      </c>
    </row>
    <row r="17" spans="1:7" ht="15.95" customHeight="1">
      <c r="A17" s="67"/>
      <c r="B17" s="77" t="s">
        <v>79</v>
      </c>
      <c r="C17" s="69"/>
      <c r="D17" s="167">
        <v>0</v>
      </c>
      <c r="E17" s="168"/>
      <c r="F17" s="82">
        <v>0</v>
      </c>
      <c r="G17" s="81">
        <f>SUM(D17:F17)</f>
        <v>0</v>
      </c>
    </row>
    <row r="18" spans="1:7" ht="15.95" customHeight="1">
      <c r="A18" s="67"/>
      <c r="B18" s="78" t="s">
        <v>80</v>
      </c>
      <c r="C18" s="69"/>
      <c r="D18" s="167">
        <v>0</v>
      </c>
      <c r="E18" s="168"/>
      <c r="F18" s="82">
        <v>0</v>
      </c>
      <c r="G18" s="81">
        <f>SUM(D18:F18)</f>
        <v>0</v>
      </c>
    </row>
    <row r="19" spans="1:7" ht="15.95" customHeight="1">
      <c r="A19" s="67"/>
      <c r="B19" s="77" t="s">
        <v>81</v>
      </c>
      <c r="C19" s="69"/>
      <c r="D19" s="167">
        <v>0</v>
      </c>
      <c r="E19" s="168"/>
      <c r="F19" s="82">
        <v>0</v>
      </c>
      <c r="G19" s="81">
        <f>SUM(D19:F19)</f>
        <v>0</v>
      </c>
    </row>
    <row r="20" spans="1:7" ht="15.95" customHeight="1" thickBot="1">
      <c r="A20" s="67"/>
      <c r="B20" s="79" t="s">
        <v>78</v>
      </c>
      <c r="C20" s="69"/>
      <c r="D20" s="167">
        <f>SUM(D15:D19)</f>
        <v>0</v>
      </c>
      <c r="E20" s="168"/>
      <c r="F20" s="82">
        <f>SUM(F15:F19)</f>
        <v>0</v>
      </c>
      <c r="G20" s="81">
        <f>SUM(G15:G19)</f>
        <v>0</v>
      </c>
    </row>
    <row r="21" spans="1:7">
      <c r="A21" s="104" t="s">
        <v>20</v>
      </c>
      <c r="B21" s="105"/>
      <c r="C21" s="106"/>
      <c r="D21" s="105" t="s">
        <v>21</v>
      </c>
      <c r="E21" s="105"/>
      <c r="F21" s="107" t="s">
        <v>22</v>
      </c>
      <c r="G21" s="108"/>
    </row>
    <row r="22" spans="1:7">
      <c r="A22" s="109" t="s">
        <v>82</v>
      </c>
      <c r="B22" s="110"/>
      <c r="C22" s="111"/>
      <c r="D22" s="110" t="s">
        <v>82</v>
      </c>
      <c r="E22" s="110"/>
      <c r="F22" s="112" t="s">
        <v>82</v>
      </c>
      <c r="G22" s="113"/>
    </row>
    <row r="23" spans="1:7" ht="34.5" customHeight="1">
      <c r="A23" s="154" t="s">
        <v>83</v>
      </c>
      <c r="B23" s="155"/>
      <c r="C23" s="156"/>
      <c r="D23" s="157" t="s">
        <v>83</v>
      </c>
      <c r="E23" s="156"/>
      <c r="F23" s="157" t="s">
        <v>83</v>
      </c>
      <c r="G23" s="158"/>
    </row>
    <row r="24" spans="1:7" ht="15.75" customHeight="1">
      <c r="A24" s="83" t="s">
        <v>23</v>
      </c>
      <c r="B24" s="84"/>
      <c r="C24" s="92"/>
      <c r="D24" s="79" t="s">
        <v>23</v>
      </c>
      <c r="E24" s="79"/>
      <c r="F24" s="85" t="s">
        <v>23</v>
      </c>
      <c r="G24" s="86"/>
    </row>
    <row r="25" spans="1:7" ht="48.75" customHeight="1">
      <c r="A25" s="83" t="s">
        <v>25</v>
      </c>
      <c r="B25" s="79"/>
      <c r="C25" s="92"/>
      <c r="D25" s="85" t="s">
        <v>24</v>
      </c>
      <c r="E25" s="92"/>
      <c r="F25" s="87" t="s">
        <v>24</v>
      </c>
      <c r="G25" s="86"/>
    </row>
    <row r="26" spans="1:7">
      <c r="A26" s="88" t="s">
        <v>26</v>
      </c>
      <c r="B26" s="89"/>
      <c r="C26" s="90">
        <v>21</v>
      </c>
      <c r="D26" s="89" t="s">
        <v>84</v>
      </c>
      <c r="E26" s="91"/>
      <c r="F26" s="159">
        <f>ROUND(G20,0)</f>
        <v>0</v>
      </c>
      <c r="G26" s="160"/>
    </row>
    <row r="27" spans="1:7">
      <c r="A27" s="88" t="s">
        <v>27</v>
      </c>
      <c r="B27" s="89"/>
      <c r="C27" s="90">
        <v>21</v>
      </c>
      <c r="D27" s="89" t="s">
        <v>85</v>
      </c>
      <c r="E27" s="91"/>
      <c r="F27" s="159">
        <f>ROUND(F26*0.21,0)</f>
        <v>0</v>
      </c>
      <c r="G27" s="160"/>
    </row>
    <row r="28" spans="1:7">
      <c r="A28" s="88" t="s">
        <v>26</v>
      </c>
      <c r="B28" s="89"/>
      <c r="C28" s="90">
        <v>15</v>
      </c>
      <c r="D28" s="89" t="s">
        <v>85</v>
      </c>
      <c r="E28" s="91"/>
      <c r="F28" s="159">
        <v>0</v>
      </c>
      <c r="G28" s="160"/>
    </row>
    <row r="29" spans="1:7">
      <c r="A29" s="88" t="s">
        <v>27</v>
      </c>
      <c r="B29" s="89"/>
      <c r="C29" s="90">
        <v>15</v>
      </c>
      <c r="D29" s="89" t="s">
        <v>85</v>
      </c>
      <c r="E29" s="91"/>
      <c r="F29" s="161">
        <v>0</v>
      </c>
      <c r="G29" s="162"/>
    </row>
    <row r="30" spans="1:7" ht="15.75" thickBot="1">
      <c r="A30" s="70"/>
      <c r="B30" s="71"/>
      <c r="C30" s="72"/>
      <c r="D30" s="71"/>
      <c r="E30" s="73"/>
      <c r="F30" s="163"/>
      <c r="G30" s="164"/>
    </row>
    <row r="31" spans="1:7" s="74" customFormat="1" ht="19.5" customHeight="1" thickBot="1">
      <c r="A31" s="114" t="s">
        <v>28</v>
      </c>
      <c r="B31" s="114"/>
      <c r="C31" s="115"/>
      <c r="D31" s="115"/>
      <c r="E31" s="116"/>
      <c r="F31" s="165">
        <f>SUM(F26:G30)</f>
        <v>0</v>
      </c>
      <c r="G31" s="166"/>
    </row>
    <row r="32" spans="1:7">
      <c r="B32" s="94"/>
      <c r="C32" s="94"/>
      <c r="D32" s="94"/>
      <c r="E32" s="94"/>
      <c r="F32" s="94"/>
      <c r="G32" s="94"/>
    </row>
    <row r="33" spans="2:7">
      <c r="B33" s="129" t="s">
        <v>86</v>
      </c>
      <c r="C33" s="75"/>
      <c r="D33" s="75"/>
      <c r="E33" s="75"/>
      <c r="F33" s="75"/>
      <c r="G33" s="75"/>
    </row>
    <row r="34" spans="2:7" ht="70.5" customHeight="1">
      <c r="B34" s="153" t="s">
        <v>87</v>
      </c>
      <c r="C34" s="153"/>
      <c r="D34" s="153"/>
      <c r="E34" s="153"/>
      <c r="F34" s="153"/>
      <c r="G34" s="153"/>
    </row>
    <row r="35" spans="2:7">
      <c r="B35" s="75"/>
      <c r="C35" s="75"/>
      <c r="D35" s="75"/>
      <c r="E35" s="75"/>
      <c r="F35" s="75"/>
      <c r="G35" s="75"/>
    </row>
    <row r="36" spans="2:7">
      <c r="B36" s="75"/>
      <c r="C36" s="75"/>
      <c r="D36" s="75"/>
      <c r="E36" s="75"/>
      <c r="F36" s="75"/>
      <c r="G36" s="75"/>
    </row>
  </sheetData>
  <mergeCells count="33">
    <mergeCell ref="A2:B2"/>
    <mergeCell ref="C2:G2"/>
    <mergeCell ref="C3:G3"/>
    <mergeCell ref="C4:G4"/>
    <mergeCell ref="A5:B5"/>
    <mergeCell ref="C5:G5"/>
    <mergeCell ref="A7:B7"/>
    <mergeCell ref="C7:G7"/>
    <mergeCell ref="C8:G8"/>
    <mergeCell ref="A9:B9"/>
    <mergeCell ref="C9:G9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B34:G34"/>
    <mergeCell ref="A23:C23"/>
    <mergeCell ref="D23:E23"/>
    <mergeCell ref="F23:G23"/>
    <mergeCell ref="F26:G26"/>
    <mergeCell ref="F27:G27"/>
    <mergeCell ref="F28:G28"/>
    <mergeCell ref="F29:G29"/>
    <mergeCell ref="F30:G30"/>
    <mergeCell ref="F31:G31"/>
  </mergeCells>
  <pageMargins left="0.5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4"/>
  <dimension ref="A1:K97"/>
  <sheetViews>
    <sheetView topLeftCell="A10" workbookViewId="0">
      <selection activeCell="E45" sqref="E45"/>
    </sheetView>
  </sheetViews>
  <sheetFormatPr defaultRowHeight="15"/>
  <cols>
    <col min="1" max="1" width="4.5546875" style="38" customWidth="1"/>
    <col min="2" max="2" width="4.77734375" style="38" customWidth="1"/>
    <col min="3" max="3" width="5.33203125" style="38" customWidth="1"/>
    <col min="4" max="4" width="11" style="38" customWidth="1"/>
    <col min="5" max="5" width="8.77734375" style="38" customWidth="1"/>
    <col min="6" max="6" width="11.33203125" style="38" customWidth="1"/>
    <col min="7" max="7" width="8.5546875" style="38" customWidth="1"/>
    <col min="8" max="8" width="8.6640625" style="38" customWidth="1"/>
    <col min="9" max="9" width="8.33203125" style="38" customWidth="1"/>
    <col min="10" max="16384" width="8.88671875" style="38"/>
  </cols>
  <sheetData>
    <row r="1" spans="1:9" ht="33" customHeight="1" thickTop="1">
      <c r="A1" s="198" t="s">
        <v>18</v>
      </c>
      <c r="B1" s="199"/>
      <c r="C1" s="200" t="str">
        <f>KrList!C8</f>
        <v>Nemocnice Tábor, a.s. Stavební úpravy části 5.NP budovy C pro pracoviště ERCP</v>
      </c>
      <c r="D1" s="201"/>
      <c r="E1" s="201"/>
      <c r="F1" s="202"/>
      <c r="G1" s="35" t="s">
        <v>39</v>
      </c>
      <c r="H1" s="36"/>
      <c r="I1" s="37"/>
    </row>
    <row r="2" spans="1:9" ht="24.75" customHeight="1" thickBot="1">
      <c r="A2" s="203" t="s">
        <v>17</v>
      </c>
      <c r="B2" s="204"/>
      <c r="C2" s="205"/>
      <c r="D2" s="206"/>
      <c r="E2" s="206"/>
      <c r="F2" s="207"/>
      <c r="G2" s="208" t="s">
        <v>95</v>
      </c>
      <c r="H2" s="209"/>
      <c r="I2" s="210"/>
    </row>
    <row r="3" spans="1:9" ht="15.75" thickTop="1">
      <c r="F3" s="39"/>
    </row>
    <row r="4" spans="1:9" ht="19.5" customHeight="1">
      <c r="A4" s="40" t="s">
        <v>63</v>
      </c>
      <c r="B4" s="2"/>
      <c r="C4" s="2"/>
      <c r="D4" s="2"/>
      <c r="E4" s="41"/>
      <c r="F4" s="2"/>
      <c r="G4" s="2"/>
      <c r="H4" s="2"/>
      <c r="I4" s="2"/>
    </row>
    <row r="5" spans="1:9" ht="15.75" thickBot="1"/>
    <row r="6" spans="1:9" s="93" customFormat="1" ht="15.75" thickBot="1">
      <c r="A6" s="117"/>
      <c r="B6" s="118" t="s">
        <v>40</v>
      </c>
      <c r="C6" s="118"/>
      <c r="D6" s="119"/>
      <c r="E6" s="120" t="s">
        <v>41</v>
      </c>
      <c r="F6" s="121" t="s">
        <v>42</v>
      </c>
      <c r="G6" s="121" t="s">
        <v>43</v>
      </c>
      <c r="H6" s="121" t="s">
        <v>44</v>
      </c>
      <c r="I6" s="122" t="s">
        <v>19</v>
      </c>
    </row>
    <row r="7" spans="1:9" s="39" customFormat="1">
      <c r="A7" s="42"/>
      <c r="B7" s="43" t="s">
        <v>3</v>
      </c>
      <c r="D7" s="44"/>
      <c r="E7" s="45"/>
      <c r="F7" s="46"/>
      <c r="G7" s="46">
        <f>SP!H19</f>
        <v>0</v>
      </c>
      <c r="H7" s="46"/>
      <c r="I7" s="47"/>
    </row>
    <row r="8" spans="1:9" s="39" customFormat="1">
      <c r="A8" s="42"/>
      <c r="B8" s="43" t="s">
        <v>6</v>
      </c>
      <c r="D8" s="44"/>
      <c r="E8" s="45"/>
      <c r="F8" s="46"/>
      <c r="G8" s="46">
        <f>SP!H42</f>
        <v>0</v>
      </c>
      <c r="H8" s="46"/>
      <c r="I8" s="47"/>
    </row>
    <row r="9" spans="1:9" s="39" customFormat="1">
      <c r="A9" s="42"/>
      <c r="B9" s="43" t="s">
        <v>45</v>
      </c>
      <c r="D9" s="44"/>
      <c r="E9" s="45"/>
      <c r="F9" s="46"/>
      <c r="G9" s="46"/>
      <c r="H9" s="46">
        <f>SP!J20</f>
        <v>0</v>
      </c>
      <c r="I9" s="47"/>
    </row>
    <row r="10" spans="1:9" s="39" customFormat="1">
      <c r="A10" s="42"/>
      <c r="B10" s="43" t="s">
        <v>46</v>
      </c>
      <c r="D10" s="44"/>
      <c r="E10" s="45"/>
      <c r="F10" s="46"/>
      <c r="G10" s="46"/>
      <c r="H10" s="46">
        <f>SP!J43</f>
        <v>0</v>
      </c>
      <c r="I10" s="47"/>
    </row>
    <row r="11" spans="1:9" s="39" customFormat="1">
      <c r="A11" s="42"/>
      <c r="B11" s="43" t="s">
        <v>9</v>
      </c>
      <c r="D11" s="44"/>
      <c r="E11" s="45"/>
      <c r="F11" s="46"/>
      <c r="G11" s="46"/>
      <c r="H11" s="46">
        <v>0</v>
      </c>
      <c r="I11" s="47"/>
    </row>
    <row r="12" spans="1:9" s="39" customFormat="1">
      <c r="A12" s="42"/>
      <c r="B12" s="43" t="s">
        <v>47</v>
      </c>
      <c r="D12" s="44"/>
      <c r="E12" s="45"/>
      <c r="F12" s="46"/>
      <c r="G12" s="46"/>
      <c r="H12" s="46">
        <f>SP!J55</f>
        <v>0</v>
      </c>
      <c r="I12" s="47"/>
    </row>
    <row r="13" spans="1:9" s="39" customFormat="1">
      <c r="A13" s="42"/>
      <c r="B13" s="43" t="s">
        <v>48</v>
      </c>
      <c r="D13" s="44"/>
      <c r="E13" s="45"/>
      <c r="F13" s="46"/>
      <c r="G13" s="46"/>
      <c r="H13" s="46">
        <f>SP!J62</f>
        <v>0</v>
      </c>
      <c r="I13" s="47"/>
    </row>
    <row r="14" spans="1:9" s="39" customFormat="1">
      <c r="A14" s="42"/>
      <c r="B14" s="43"/>
      <c r="D14" s="44"/>
      <c r="E14" s="45"/>
      <c r="F14" s="46"/>
      <c r="G14" s="46"/>
      <c r="H14" s="46"/>
      <c r="I14" s="47"/>
    </row>
    <row r="15" spans="1:9" s="39" customFormat="1">
      <c r="A15" s="42"/>
      <c r="B15" s="43"/>
      <c r="D15" s="44"/>
      <c r="E15" s="45"/>
      <c r="F15" s="46"/>
      <c r="G15" s="46"/>
      <c r="H15" s="46"/>
      <c r="I15" s="47"/>
    </row>
    <row r="16" spans="1:9" s="39" customFormat="1">
      <c r="A16" s="42"/>
      <c r="B16" s="43"/>
      <c r="D16" s="44"/>
      <c r="E16" s="45"/>
      <c r="F16" s="46"/>
      <c r="G16" s="46"/>
      <c r="H16" s="46"/>
      <c r="I16" s="47"/>
    </row>
    <row r="17" spans="1:11" s="39" customFormat="1">
      <c r="A17" s="42"/>
      <c r="B17" s="43"/>
      <c r="D17" s="44"/>
      <c r="E17" s="45"/>
      <c r="F17" s="46"/>
      <c r="G17" s="46"/>
      <c r="H17" s="46"/>
      <c r="I17" s="47"/>
    </row>
    <row r="18" spans="1:11" s="39" customFormat="1">
      <c r="A18" s="42"/>
      <c r="B18" s="43"/>
      <c r="D18" s="44"/>
      <c r="E18" s="45"/>
      <c r="F18" s="46"/>
      <c r="G18" s="46"/>
      <c r="H18" s="46"/>
      <c r="I18" s="47"/>
      <c r="K18" s="48"/>
    </row>
    <row r="19" spans="1:11" s="39" customFormat="1">
      <c r="A19" s="42"/>
      <c r="B19" s="43"/>
      <c r="D19" s="44"/>
      <c r="E19" s="45"/>
      <c r="F19" s="46"/>
      <c r="G19" s="46"/>
      <c r="H19" s="46"/>
      <c r="I19" s="47"/>
    </row>
    <row r="20" spans="1:11" s="39" customFormat="1">
      <c r="A20" s="42"/>
      <c r="B20" s="43"/>
      <c r="D20" s="44"/>
      <c r="E20" s="45"/>
      <c r="F20" s="46"/>
      <c r="G20" s="46"/>
      <c r="H20" s="46"/>
      <c r="I20" s="47"/>
    </row>
    <row r="21" spans="1:11" s="39" customFormat="1">
      <c r="A21" s="42"/>
      <c r="B21" s="43"/>
      <c r="D21" s="44"/>
      <c r="E21" s="45"/>
      <c r="F21" s="46"/>
      <c r="G21" s="46"/>
      <c r="H21" s="46"/>
      <c r="I21" s="47"/>
    </row>
    <row r="22" spans="1:11" s="39" customFormat="1">
      <c r="A22" s="42"/>
      <c r="B22" s="43"/>
      <c r="D22" s="44"/>
      <c r="E22" s="45"/>
      <c r="F22" s="46"/>
      <c r="G22" s="46"/>
      <c r="H22" s="46"/>
      <c r="I22" s="47"/>
    </row>
    <row r="23" spans="1:11" s="39" customFormat="1">
      <c r="A23" s="42"/>
      <c r="B23" s="43"/>
      <c r="D23" s="44"/>
      <c r="E23" s="45"/>
      <c r="F23" s="46"/>
      <c r="G23" s="46"/>
      <c r="H23" s="46"/>
      <c r="I23" s="47"/>
    </row>
    <row r="24" spans="1:11" s="39" customFormat="1">
      <c r="A24" s="42"/>
      <c r="B24" s="43"/>
      <c r="D24" s="44"/>
      <c r="E24" s="45"/>
      <c r="F24" s="46"/>
      <c r="G24" s="46"/>
      <c r="H24" s="46"/>
      <c r="I24" s="47"/>
    </row>
    <row r="25" spans="1:11" s="39" customFormat="1">
      <c r="A25" s="42"/>
      <c r="B25" s="43"/>
      <c r="D25" s="44"/>
      <c r="E25" s="45"/>
      <c r="F25" s="46"/>
      <c r="G25" s="46"/>
      <c r="H25" s="46"/>
      <c r="I25" s="47"/>
    </row>
    <row r="26" spans="1:11" s="39" customFormat="1">
      <c r="A26" s="42"/>
      <c r="B26" s="43"/>
      <c r="D26" s="44"/>
      <c r="E26" s="45"/>
      <c r="F26" s="46"/>
      <c r="G26" s="46"/>
      <c r="H26" s="46"/>
      <c r="I26" s="47"/>
    </row>
    <row r="27" spans="1:11" s="39" customFormat="1">
      <c r="A27" s="42"/>
      <c r="B27" s="43"/>
      <c r="D27" s="44"/>
      <c r="E27" s="45"/>
      <c r="F27" s="46"/>
      <c r="G27" s="46"/>
      <c r="H27" s="46"/>
      <c r="I27" s="47"/>
    </row>
    <row r="28" spans="1:11" s="39" customFormat="1">
      <c r="A28" s="42"/>
      <c r="B28" s="43"/>
      <c r="D28" s="44"/>
      <c r="E28" s="45"/>
      <c r="F28" s="46"/>
      <c r="G28" s="46"/>
      <c r="H28" s="46"/>
      <c r="I28" s="47"/>
    </row>
    <row r="29" spans="1:11" s="39" customFormat="1">
      <c r="A29" s="42"/>
      <c r="B29" s="43"/>
      <c r="D29" s="44"/>
      <c r="E29" s="45"/>
      <c r="F29" s="46"/>
      <c r="G29" s="46"/>
      <c r="H29" s="46"/>
      <c r="I29" s="47"/>
    </row>
    <row r="30" spans="1:11" s="39" customFormat="1">
      <c r="A30" s="42"/>
      <c r="B30" s="43"/>
      <c r="D30" s="44"/>
      <c r="E30" s="45"/>
      <c r="F30" s="46"/>
      <c r="G30" s="46"/>
      <c r="H30" s="46"/>
      <c r="I30" s="47"/>
    </row>
    <row r="31" spans="1:11" s="39" customFormat="1">
      <c r="A31" s="42"/>
      <c r="B31" s="43"/>
      <c r="D31" s="44"/>
      <c r="E31" s="45"/>
      <c r="F31" s="46"/>
      <c r="G31" s="46"/>
      <c r="H31" s="46"/>
      <c r="I31" s="47"/>
    </row>
    <row r="32" spans="1:11" s="39" customFormat="1">
      <c r="A32" s="42"/>
      <c r="B32" s="43"/>
      <c r="D32" s="44"/>
      <c r="E32" s="45"/>
      <c r="F32" s="46"/>
      <c r="G32" s="46"/>
      <c r="H32" s="46"/>
      <c r="I32" s="47"/>
    </row>
    <row r="33" spans="1:9" s="39" customFormat="1">
      <c r="A33" s="42"/>
      <c r="B33" s="43"/>
      <c r="D33" s="44"/>
      <c r="E33" s="45"/>
      <c r="F33" s="46"/>
      <c r="G33" s="46"/>
      <c r="H33" s="46"/>
      <c r="I33" s="47"/>
    </row>
    <row r="34" spans="1:9" s="39" customFormat="1">
      <c r="A34" s="42"/>
      <c r="B34" s="43"/>
      <c r="D34" s="44"/>
      <c r="E34" s="45"/>
      <c r="F34" s="46"/>
      <c r="G34" s="46"/>
      <c r="H34" s="46"/>
      <c r="I34" s="47"/>
    </row>
    <row r="35" spans="1:9" s="39" customFormat="1">
      <c r="A35" s="42"/>
      <c r="B35" s="43"/>
      <c r="D35" s="44"/>
      <c r="E35" s="45"/>
      <c r="F35" s="46"/>
      <c r="G35" s="46"/>
      <c r="H35" s="46"/>
      <c r="I35" s="47"/>
    </row>
    <row r="36" spans="1:9" s="39" customFormat="1">
      <c r="A36" s="42"/>
      <c r="B36" s="43"/>
      <c r="D36" s="44"/>
      <c r="E36" s="45"/>
      <c r="F36" s="46"/>
      <c r="G36" s="46"/>
      <c r="H36" s="46"/>
      <c r="I36" s="47"/>
    </row>
    <row r="37" spans="1:9" s="39" customFormat="1">
      <c r="A37" s="42"/>
      <c r="B37" s="43"/>
      <c r="D37" s="44"/>
      <c r="E37" s="45"/>
      <c r="F37" s="46"/>
      <c r="G37" s="46"/>
      <c r="H37" s="46"/>
      <c r="I37" s="47"/>
    </row>
    <row r="38" spans="1:9" s="39" customFormat="1">
      <c r="A38" s="42"/>
      <c r="B38" s="43"/>
      <c r="D38" s="44"/>
      <c r="E38" s="45"/>
      <c r="F38" s="46"/>
      <c r="G38" s="46"/>
      <c r="H38" s="46"/>
      <c r="I38" s="47"/>
    </row>
    <row r="39" spans="1:9" s="39" customFormat="1">
      <c r="A39" s="42"/>
      <c r="B39" s="43"/>
      <c r="D39" s="44"/>
      <c r="E39" s="45"/>
      <c r="F39" s="46"/>
      <c r="G39" s="46"/>
      <c r="H39" s="46"/>
      <c r="I39" s="47"/>
    </row>
    <row r="40" spans="1:9" s="39" customFormat="1">
      <c r="A40" s="42"/>
      <c r="B40" s="43"/>
      <c r="D40" s="44"/>
      <c r="E40" s="45"/>
      <c r="F40" s="46"/>
      <c r="G40" s="46"/>
      <c r="H40" s="46"/>
      <c r="I40" s="47"/>
    </row>
    <row r="41" spans="1:9" s="39" customFormat="1">
      <c r="A41" s="42"/>
      <c r="B41" s="43"/>
      <c r="D41" s="44"/>
      <c r="E41" s="45"/>
      <c r="F41" s="46"/>
      <c r="G41" s="46"/>
      <c r="H41" s="46"/>
      <c r="I41" s="47"/>
    </row>
    <row r="42" spans="1:9" s="39" customFormat="1">
      <c r="A42" s="42"/>
      <c r="B42" s="43"/>
      <c r="D42" s="44"/>
      <c r="E42" s="45"/>
      <c r="F42" s="46"/>
      <c r="G42" s="46"/>
      <c r="H42" s="46"/>
      <c r="I42" s="47"/>
    </row>
    <row r="43" spans="1:9" s="39" customFormat="1">
      <c r="A43" s="42"/>
      <c r="B43" s="43"/>
      <c r="D43" s="44"/>
      <c r="E43" s="45"/>
      <c r="F43" s="46"/>
      <c r="G43" s="46"/>
      <c r="H43" s="46"/>
      <c r="I43" s="47"/>
    </row>
    <row r="44" spans="1:9" s="39" customFormat="1">
      <c r="A44" s="42"/>
      <c r="B44" s="43"/>
      <c r="D44" s="44"/>
      <c r="E44" s="45"/>
      <c r="F44" s="46"/>
      <c r="G44" s="46"/>
      <c r="H44" s="46"/>
      <c r="I44" s="47"/>
    </row>
    <row r="45" spans="1:9" s="39" customFormat="1">
      <c r="A45" s="42"/>
      <c r="B45" s="43"/>
      <c r="D45" s="44"/>
      <c r="E45" s="45"/>
      <c r="F45" s="46"/>
      <c r="G45" s="46"/>
      <c r="H45" s="46"/>
      <c r="I45" s="47"/>
    </row>
    <row r="46" spans="1:9" s="39" customFormat="1" ht="15.75" thickBot="1">
      <c r="A46" s="42"/>
      <c r="B46" s="43"/>
      <c r="D46" s="44"/>
      <c r="E46" s="45"/>
      <c r="F46" s="46"/>
      <c r="G46" s="46"/>
      <c r="H46" s="46"/>
      <c r="I46" s="47"/>
    </row>
    <row r="47" spans="1:9" s="49" customFormat="1" ht="13.5" thickBot="1">
      <c r="A47" s="123"/>
      <c r="B47" s="118" t="s">
        <v>49</v>
      </c>
      <c r="C47" s="118"/>
      <c r="D47" s="124"/>
      <c r="E47" s="125">
        <f>SUM(E7:E46)</f>
        <v>0</v>
      </c>
      <c r="F47" s="126">
        <f>SUM(F7:F46)</f>
        <v>0</v>
      </c>
      <c r="G47" s="126">
        <f>SUM(G7:G46)</f>
        <v>0</v>
      </c>
      <c r="H47" s="126">
        <f>SUM(H7:H46)</f>
        <v>0</v>
      </c>
      <c r="I47" s="127">
        <f>SUM(I7:I46)</f>
        <v>0</v>
      </c>
    </row>
    <row r="48" spans="1:9">
      <c r="B48" s="49"/>
      <c r="F48" s="50"/>
      <c r="G48" s="51"/>
      <c r="H48" s="51"/>
      <c r="I48" s="52"/>
    </row>
    <row r="49" spans="6:9">
      <c r="F49" s="50"/>
      <c r="G49" s="51"/>
      <c r="H49" s="51"/>
      <c r="I49" s="52"/>
    </row>
    <row r="50" spans="6:9">
      <c r="F50" s="50"/>
      <c r="G50" s="51"/>
      <c r="H50" s="51"/>
      <c r="I50" s="52"/>
    </row>
    <row r="51" spans="6:9">
      <c r="F51" s="50"/>
      <c r="G51" s="51"/>
      <c r="H51" s="51"/>
      <c r="I51" s="52"/>
    </row>
    <row r="52" spans="6:9">
      <c r="F52" s="50"/>
      <c r="G52" s="51"/>
      <c r="H52" s="51"/>
      <c r="I52" s="52"/>
    </row>
    <row r="53" spans="6:9">
      <c r="F53" s="50"/>
      <c r="G53" s="51"/>
      <c r="H53" s="51"/>
      <c r="I53" s="52"/>
    </row>
    <row r="54" spans="6:9">
      <c r="F54" s="50"/>
      <c r="G54" s="51"/>
      <c r="H54" s="51"/>
      <c r="I54" s="52"/>
    </row>
    <row r="55" spans="6:9">
      <c r="F55" s="50"/>
      <c r="G55" s="51"/>
      <c r="H55" s="51"/>
      <c r="I55" s="52"/>
    </row>
    <row r="56" spans="6:9">
      <c r="F56" s="50"/>
      <c r="G56" s="51"/>
      <c r="H56" s="51"/>
      <c r="I56" s="52"/>
    </row>
    <row r="57" spans="6:9">
      <c r="F57" s="50"/>
      <c r="G57" s="51"/>
      <c r="H57" s="51"/>
      <c r="I57" s="52"/>
    </row>
    <row r="58" spans="6:9">
      <c r="F58" s="50"/>
      <c r="G58" s="51"/>
      <c r="H58" s="51"/>
      <c r="I58" s="52"/>
    </row>
    <row r="59" spans="6:9">
      <c r="F59" s="50"/>
      <c r="G59" s="51"/>
      <c r="H59" s="51"/>
      <c r="I59" s="52"/>
    </row>
    <row r="60" spans="6:9">
      <c r="F60" s="50"/>
      <c r="G60" s="51"/>
      <c r="H60" s="51"/>
      <c r="I60" s="52"/>
    </row>
    <row r="61" spans="6:9">
      <c r="F61" s="50"/>
      <c r="G61" s="51"/>
      <c r="H61" s="51"/>
      <c r="I61" s="52"/>
    </row>
    <row r="62" spans="6:9">
      <c r="F62" s="50"/>
      <c r="G62" s="51"/>
      <c r="H62" s="51"/>
      <c r="I62" s="52"/>
    </row>
    <row r="63" spans="6:9">
      <c r="F63" s="50"/>
      <c r="G63" s="51"/>
      <c r="H63" s="51"/>
      <c r="I63" s="52"/>
    </row>
    <row r="64" spans="6:9">
      <c r="F64" s="50"/>
      <c r="G64" s="51"/>
      <c r="H64" s="51"/>
      <c r="I64" s="52"/>
    </row>
    <row r="65" spans="6:9">
      <c r="F65" s="50"/>
      <c r="G65" s="51"/>
      <c r="H65" s="51"/>
      <c r="I65" s="52"/>
    </row>
    <row r="66" spans="6:9">
      <c r="F66" s="50"/>
      <c r="G66" s="51"/>
      <c r="H66" s="51"/>
      <c r="I66" s="52"/>
    </row>
    <row r="67" spans="6:9">
      <c r="F67" s="50"/>
      <c r="G67" s="51"/>
      <c r="H67" s="51"/>
      <c r="I67" s="52"/>
    </row>
    <row r="68" spans="6:9">
      <c r="F68" s="50"/>
      <c r="G68" s="51"/>
      <c r="H68" s="51"/>
      <c r="I68" s="52"/>
    </row>
    <row r="69" spans="6:9">
      <c r="F69" s="50"/>
      <c r="G69" s="51"/>
      <c r="H69" s="51"/>
      <c r="I69" s="52"/>
    </row>
    <row r="70" spans="6:9">
      <c r="F70" s="50"/>
      <c r="G70" s="51"/>
      <c r="H70" s="51"/>
      <c r="I70" s="52"/>
    </row>
    <row r="71" spans="6:9">
      <c r="F71" s="50"/>
      <c r="G71" s="51"/>
      <c r="H71" s="51"/>
      <c r="I71" s="52"/>
    </row>
    <row r="72" spans="6:9">
      <c r="F72" s="50"/>
      <c r="G72" s="51"/>
      <c r="H72" s="51"/>
      <c r="I72" s="52"/>
    </row>
    <row r="73" spans="6:9">
      <c r="F73" s="50"/>
      <c r="G73" s="51"/>
      <c r="H73" s="51"/>
      <c r="I73" s="52"/>
    </row>
    <row r="74" spans="6:9">
      <c r="F74" s="50"/>
      <c r="G74" s="51"/>
      <c r="H74" s="51"/>
      <c r="I74" s="52"/>
    </row>
    <row r="75" spans="6:9">
      <c r="F75" s="50"/>
      <c r="G75" s="51"/>
      <c r="H75" s="51"/>
      <c r="I75" s="52"/>
    </row>
    <row r="76" spans="6:9">
      <c r="F76" s="50"/>
      <c r="G76" s="51"/>
      <c r="H76" s="51"/>
      <c r="I76" s="52"/>
    </row>
    <row r="77" spans="6:9">
      <c r="F77" s="50"/>
      <c r="G77" s="51"/>
      <c r="H77" s="51"/>
      <c r="I77" s="52"/>
    </row>
    <row r="78" spans="6:9">
      <c r="F78" s="50"/>
      <c r="G78" s="51"/>
      <c r="H78" s="51"/>
      <c r="I78" s="52"/>
    </row>
    <row r="79" spans="6:9">
      <c r="F79" s="50"/>
      <c r="G79" s="51"/>
      <c r="H79" s="51"/>
      <c r="I79" s="52"/>
    </row>
    <row r="80" spans="6:9">
      <c r="F80" s="50"/>
      <c r="G80" s="51"/>
      <c r="H80" s="51"/>
      <c r="I80" s="52"/>
    </row>
    <row r="81" spans="6:9">
      <c r="F81" s="50"/>
      <c r="G81" s="51"/>
      <c r="H81" s="51"/>
      <c r="I81" s="52"/>
    </row>
    <row r="82" spans="6:9">
      <c r="F82" s="50"/>
      <c r="G82" s="51"/>
      <c r="H82" s="51"/>
      <c r="I82" s="52"/>
    </row>
    <row r="83" spans="6:9">
      <c r="F83" s="50"/>
      <c r="G83" s="51"/>
      <c r="H83" s="51"/>
      <c r="I83" s="52"/>
    </row>
    <row r="84" spans="6:9">
      <c r="F84" s="50"/>
      <c r="G84" s="51"/>
      <c r="H84" s="51"/>
      <c r="I84" s="52"/>
    </row>
    <row r="85" spans="6:9">
      <c r="F85" s="50"/>
      <c r="G85" s="51"/>
      <c r="H85" s="51"/>
      <c r="I85" s="52"/>
    </row>
    <row r="86" spans="6:9">
      <c r="F86" s="50"/>
      <c r="G86" s="51"/>
      <c r="H86" s="51"/>
      <c r="I86" s="52"/>
    </row>
    <row r="87" spans="6:9">
      <c r="F87" s="50"/>
      <c r="G87" s="51"/>
      <c r="H87" s="51"/>
      <c r="I87" s="52"/>
    </row>
    <row r="88" spans="6:9">
      <c r="F88" s="50"/>
      <c r="G88" s="51"/>
      <c r="H88" s="51"/>
      <c r="I88" s="52"/>
    </row>
    <row r="89" spans="6:9">
      <c r="F89" s="50"/>
      <c r="G89" s="51"/>
      <c r="H89" s="51"/>
      <c r="I89" s="52"/>
    </row>
    <row r="90" spans="6:9">
      <c r="F90" s="50"/>
      <c r="G90" s="51"/>
      <c r="H90" s="51"/>
      <c r="I90" s="52"/>
    </row>
    <row r="91" spans="6:9">
      <c r="F91" s="50"/>
      <c r="G91" s="51"/>
      <c r="H91" s="51"/>
      <c r="I91" s="52"/>
    </row>
    <row r="92" spans="6:9">
      <c r="F92" s="50"/>
      <c r="G92" s="51"/>
      <c r="H92" s="51"/>
      <c r="I92" s="52"/>
    </row>
    <row r="93" spans="6:9">
      <c r="F93" s="50"/>
      <c r="G93" s="51"/>
      <c r="H93" s="51"/>
      <c r="I93" s="52"/>
    </row>
    <row r="94" spans="6:9">
      <c r="F94" s="50"/>
      <c r="G94" s="51"/>
      <c r="H94" s="51"/>
      <c r="I94" s="52"/>
    </row>
    <row r="95" spans="6:9">
      <c r="F95" s="50"/>
      <c r="G95" s="51"/>
      <c r="H95" s="51"/>
      <c r="I95" s="52"/>
    </row>
    <row r="96" spans="6:9">
      <c r="F96" s="50"/>
      <c r="G96" s="51"/>
      <c r="H96" s="51"/>
      <c r="I96" s="52"/>
    </row>
    <row r="97" spans="6:9">
      <c r="F97" s="50"/>
      <c r="G97" s="51"/>
      <c r="H97" s="51"/>
      <c r="I97" s="52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&amp;C&amp;"Arial,tučné kurzíva"&amp;14R O Z P O Č E 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tabSelected="1" zoomScaleNormal="100" workbookViewId="0">
      <selection activeCell="K20" sqref="K20"/>
    </sheetView>
  </sheetViews>
  <sheetFormatPr defaultRowHeight="12.75"/>
  <cols>
    <col min="1" max="1" width="5.88671875" style="20" customWidth="1"/>
    <col min="2" max="2" width="15.77734375" style="24" customWidth="1"/>
    <col min="3" max="3" width="1.88671875" style="4" customWidth="1"/>
    <col min="4" max="4" width="41.5546875" style="23" customWidth="1"/>
    <col min="5" max="5" width="5.109375" style="19" customWidth="1"/>
    <col min="6" max="6" width="5.6640625" style="20" customWidth="1"/>
    <col min="7" max="7" width="11.109375" style="19" customWidth="1"/>
    <col min="8" max="9" width="10" style="19" customWidth="1"/>
    <col min="10" max="10" width="11" style="4" customWidth="1"/>
    <col min="11" max="11" width="11.5546875" style="19" customWidth="1"/>
    <col min="12" max="16384" width="8.88671875" style="4"/>
  </cols>
  <sheetData>
    <row r="1" spans="1:11">
      <c r="A1" s="213" t="s">
        <v>50</v>
      </c>
      <c r="B1" s="215" t="s">
        <v>37</v>
      </c>
      <c r="C1" s="21"/>
      <c r="D1" s="217" t="s">
        <v>38</v>
      </c>
      <c r="E1" s="219" t="s">
        <v>12</v>
      </c>
      <c r="F1" s="221" t="s">
        <v>7</v>
      </c>
      <c r="G1" s="142" t="s">
        <v>43</v>
      </c>
      <c r="H1" s="142"/>
      <c r="I1" s="140" t="s">
        <v>51</v>
      </c>
      <c r="J1" s="140"/>
      <c r="K1" s="211" t="s">
        <v>52</v>
      </c>
    </row>
    <row r="2" spans="1:11" ht="13.5" thickBot="1">
      <c r="A2" s="214"/>
      <c r="B2" s="216"/>
      <c r="C2" s="22"/>
      <c r="D2" s="218"/>
      <c r="E2" s="220"/>
      <c r="F2" s="222"/>
      <c r="G2" s="141" t="s">
        <v>53</v>
      </c>
      <c r="H2" s="141" t="s">
        <v>54</v>
      </c>
      <c r="I2" s="141" t="s">
        <v>53</v>
      </c>
      <c r="J2" s="141" t="s">
        <v>55</v>
      </c>
      <c r="K2" s="212"/>
    </row>
    <row r="3" spans="1:11" ht="15.75" thickTop="1">
      <c r="A3" s="5">
        <v>1</v>
      </c>
      <c r="B3" s="6"/>
      <c r="C3" s="7"/>
      <c r="D3" s="145" t="s">
        <v>62</v>
      </c>
      <c r="E3" s="8"/>
      <c r="F3" s="26"/>
      <c r="G3" s="9"/>
      <c r="H3" s="10"/>
      <c r="I3" s="10"/>
      <c r="J3" s="11"/>
      <c r="K3" s="146"/>
    </row>
    <row r="4" spans="1:11">
      <c r="A4" s="20">
        <f>A3+1</f>
        <v>2</v>
      </c>
      <c r="B4" s="55"/>
      <c r="C4" s="3"/>
      <c r="D4" s="55" t="s">
        <v>125</v>
      </c>
      <c r="E4" s="54" t="s">
        <v>1</v>
      </c>
      <c r="F4" s="53">
        <v>19</v>
      </c>
      <c r="G4" s="223"/>
      <c r="H4" s="13">
        <f t="shared" ref="H4:H6" si="0">F4*G4</f>
        <v>0</v>
      </c>
      <c r="I4" s="224"/>
      <c r="J4" s="13">
        <f t="shared" ref="J4:J10" si="1">F4*I4</f>
        <v>0</v>
      </c>
    </row>
    <row r="5" spans="1:11">
      <c r="A5" s="20">
        <f t="shared" ref="A5:A63" si="2">A4+1</f>
        <v>3</v>
      </c>
      <c r="B5" s="55"/>
      <c r="C5" s="3"/>
      <c r="D5" s="55" t="s">
        <v>107</v>
      </c>
      <c r="E5" s="54" t="s">
        <v>1</v>
      </c>
      <c r="F5" s="53">
        <v>6</v>
      </c>
      <c r="G5" s="223"/>
      <c r="H5" s="13">
        <f t="shared" si="0"/>
        <v>0</v>
      </c>
      <c r="I5" s="224"/>
      <c r="J5" s="13">
        <f t="shared" si="1"/>
        <v>0</v>
      </c>
    </row>
    <row r="6" spans="1:11">
      <c r="A6" s="20">
        <f t="shared" si="2"/>
        <v>4</v>
      </c>
      <c r="B6" s="55"/>
      <c r="C6" s="3"/>
      <c r="D6" s="55" t="s">
        <v>108</v>
      </c>
      <c r="E6" s="54" t="s">
        <v>13</v>
      </c>
      <c r="F6" s="53">
        <v>4682</v>
      </c>
      <c r="G6" s="223"/>
      <c r="H6" s="13">
        <f t="shared" si="0"/>
        <v>0</v>
      </c>
      <c r="I6" s="224"/>
      <c r="J6" s="13">
        <f t="shared" si="1"/>
        <v>0</v>
      </c>
    </row>
    <row r="7" spans="1:11">
      <c r="A7" s="20">
        <f t="shared" si="2"/>
        <v>5</v>
      </c>
      <c r="B7" s="55"/>
      <c r="C7" s="3"/>
      <c r="D7" s="55" t="s">
        <v>109</v>
      </c>
      <c r="E7" s="54" t="s">
        <v>1</v>
      </c>
      <c r="F7" s="53">
        <v>1</v>
      </c>
      <c r="G7" s="223"/>
      <c r="H7" s="13">
        <f t="shared" ref="H7:H10" si="3">F7*G7</f>
        <v>0</v>
      </c>
      <c r="I7" s="224"/>
      <c r="J7" s="13">
        <f t="shared" ref="J7" si="4">F7*I7</f>
        <v>0</v>
      </c>
    </row>
    <row r="8" spans="1:11">
      <c r="A8" s="20">
        <f t="shared" si="2"/>
        <v>6</v>
      </c>
      <c r="B8" s="25"/>
      <c r="C8" s="25"/>
      <c r="D8" s="147" t="s">
        <v>116</v>
      </c>
      <c r="E8" s="54"/>
      <c r="F8" s="53"/>
      <c r="G8" s="4"/>
      <c r="H8" s="13"/>
      <c r="I8" s="150"/>
      <c r="J8" s="13"/>
    </row>
    <row r="9" spans="1:11">
      <c r="A9" s="20">
        <f t="shared" si="2"/>
        <v>7</v>
      </c>
      <c r="B9" s="25"/>
      <c r="C9" s="25"/>
      <c r="D9" s="134" t="s">
        <v>110</v>
      </c>
      <c r="E9" s="54" t="s">
        <v>1</v>
      </c>
      <c r="F9" s="53">
        <v>3</v>
      </c>
      <c r="G9" s="225"/>
      <c r="H9" s="13">
        <f t="shared" si="3"/>
        <v>0</v>
      </c>
      <c r="I9" s="224"/>
      <c r="J9" s="13">
        <f t="shared" si="1"/>
        <v>0</v>
      </c>
    </row>
    <row r="10" spans="1:11" ht="38.25">
      <c r="A10" s="20">
        <f t="shared" si="2"/>
        <v>8</v>
      </c>
      <c r="B10" s="25"/>
      <c r="C10" s="25"/>
      <c r="D10" s="134" t="s">
        <v>94</v>
      </c>
      <c r="E10" s="54" t="s">
        <v>1</v>
      </c>
      <c r="F10" s="53">
        <v>1</v>
      </c>
      <c r="G10" s="225"/>
      <c r="H10" s="13">
        <f t="shared" si="3"/>
        <v>0</v>
      </c>
      <c r="I10" s="224"/>
      <c r="J10" s="13">
        <f t="shared" si="1"/>
        <v>0</v>
      </c>
    </row>
    <row r="11" spans="1:11" ht="15">
      <c r="A11" s="20">
        <f t="shared" si="2"/>
        <v>9</v>
      </c>
      <c r="D11" s="145" t="s">
        <v>66</v>
      </c>
      <c r="I11" s="150"/>
    </row>
    <row r="12" spans="1:11">
      <c r="A12" s="20">
        <f t="shared" si="2"/>
        <v>10</v>
      </c>
      <c r="B12" s="1"/>
      <c r="C12" s="3"/>
      <c r="D12" s="133" t="s">
        <v>102</v>
      </c>
      <c r="E12" s="54" t="s">
        <v>1</v>
      </c>
      <c r="F12" s="53">
        <v>2</v>
      </c>
      <c r="G12" s="225"/>
      <c r="H12" s="13">
        <f t="shared" ref="H12:H17" si="5">F12*G12</f>
        <v>0</v>
      </c>
      <c r="I12" s="224"/>
      <c r="J12" s="13">
        <f t="shared" ref="J12:J18" si="6">F12*I12</f>
        <v>0</v>
      </c>
    </row>
    <row r="13" spans="1:11">
      <c r="A13" s="20">
        <f t="shared" si="2"/>
        <v>11</v>
      </c>
      <c r="B13" s="1"/>
      <c r="C13" s="3"/>
      <c r="D13" s="27" t="s">
        <v>123</v>
      </c>
      <c r="E13" s="54" t="s">
        <v>1</v>
      </c>
      <c r="F13" s="53">
        <v>2</v>
      </c>
      <c r="G13" s="225"/>
      <c r="H13" s="13">
        <f t="shared" si="5"/>
        <v>0</v>
      </c>
      <c r="I13" s="224"/>
      <c r="J13" s="13">
        <f t="shared" si="6"/>
        <v>0</v>
      </c>
    </row>
    <row r="14" spans="1:11">
      <c r="A14" s="20">
        <f t="shared" si="2"/>
        <v>12</v>
      </c>
      <c r="B14" s="1"/>
      <c r="C14" s="3"/>
      <c r="D14" s="27" t="s">
        <v>120</v>
      </c>
      <c r="E14" s="54" t="s">
        <v>1</v>
      </c>
      <c r="F14" s="53">
        <v>2</v>
      </c>
      <c r="G14" s="225"/>
      <c r="H14" s="13">
        <f t="shared" si="5"/>
        <v>0</v>
      </c>
      <c r="I14" s="224"/>
      <c r="J14" s="13">
        <f t="shared" si="6"/>
        <v>0</v>
      </c>
    </row>
    <row r="15" spans="1:11">
      <c r="A15" s="20">
        <f t="shared" si="2"/>
        <v>13</v>
      </c>
      <c r="B15" s="1"/>
      <c r="C15" s="3"/>
      <c r="D15" s="27" t="s">
        <v>103</v>
      </c>
      <c r="E15" s="54" t="s">
        <v>1</v>
      </c>
      <c r="F15" s="53">
        <v>2</v>
      </c>
      <c r="G15" s="225"/>
      <c r="H15" s="13">
        <f t="shared" si="5"/>
        <v>0</v>
      </c>
      <c r="I15" s="224"/>
      <c r="J15" s="13">
        <f t="shared" si="6"/>
        <v>0</v>
      </c>
    </row>
    <row r="16" spans="1:11">
      <c r="A16" s="20">
        <f t="shared" si="2"/>
        <v>14</v>
      </c>
      <c r="B16" s="1"/>
      <c r="C16" s="3"/>
      <c r="D16" s="27" t="s">
        <v>106</v>
      </c>
      <c r="E16" s="54" t="s">
        <v>1</v>
      </c>
      <c r="F16" s="53">
        <v>2</v>
      </c>
      <c r="G16" s="225"/>
      <c r="H16" s="13">
        <f t="shared" si="5"/>
        <v>0</v>
      </c>
      <c r="I16" s="224"/>
      <c r="J16" s="13">
        <f t="shared" si="6"/>
        <v>0</v>
      </c>
    </row>
    <row r="17" spans="1:10">
      <c r="A17" s="20">
        <f t="shared" si="2"/>
        <v>15</v>
      </c>
      <c r="B17" s="1"/>
      <c r="C17" s="3"/>
      <c r="D17" s="27" t="s">
        <v>104</v>
      </c>
      <c r="E17" s="54" t="s">
        <v>1</v>
      </c>
      <c r="F17" s="53">
        <v>2</v>
      </c>
      <c r="G17" s="225"/>
      <c r="H17" s="13">
        <f t="shared" si="5"/>
        <v>0</v>
      </c>
      <c r="I17" s="224"/>
      <c r="J17" s="13">
        <f t="shared" si="6"/>
        <v>0</v>
      </c>
    </row>
    <row r="18" spans="1:10" ht="25.5">
      <c r="A18" s="20">
        <f t="shared" si="2"/>
        <v>16</v>
      </c>
      <c r="B18" s="1"/>
      <c r="C18" s="3"/>
      <c r="D18" s="27" t="s">
        <v>105</v>
      </c>
      <c r="E18" s="54" t="s">
        <v>35</v>
      </c>
      <c r="F18" s="53">
        <v>1</v>
      </c>
      <c r="G18" s="4"/>
      <c r="H18" s="143" t="s">
        <v>90</v>
      </c>
      <c r="I18" s="224"/>
      <c r="J18" s="13">
        <f t="shared" si="6"/>
        <v>0</v>
      </c>
    </row>
    <row r="19" spans="1:10">
      <c r="A19" s="20">
        <f t="shared" si="2"/>
        <v>17</v>
      </c>
      <c r="D19" s="27" t="s">
        <v>56</v>
      </c>
      <c r="E19" s="28"/>
      <c r="F19" s="29"/>
      <c r="G19" s="30"/>
      <c r="H19" s="31">
        <f>ROUND(SUM(H3:H18),0)</f>
        <v>0</v>
      </c>
      <c r="I19" s="150"/>
      <c r="J19" s="32"/>
    </row>
    <row r="20" spans="1:10">
      <c r="A20" s="20">
        <f t="shared" si="2"/>
        <v>18</v>
      </c>
      <c r="D20" s="27" t="s">
        <v>57</v>
      </c>
      <c r="E20" s="28"/>
      <c r="F20" s="29"/>
      <c r="G20" s="30"/>
      <c r="H20" s="31"/>
      <c r="I20" s="150"/>
      <c r="J20" s="31">
        <f>ROUND(SUM(J4:J18),0)</f>
        <v>0</v>
      </c>
    </row>
    <row r="21" spans="1:10" ht="13.5" thickBot="1">
      <c r="A21" s="20">
        <f t="shared" si="2"/>
        <v>19</v>
      </c>
      <c r="D21" s="27" t="s">
        <v>58</v>
      </c>
      <c r="E21" s="28"/>
      <c r="F21" s="29"/>
      <c r="G21" s="30"/>
      <c r="H21" s="31"/>
      <c r="I21" s="151"/>
      <c r="J21" s="33">
        <f>H19+J20</f>
        <v>0</v>
      </c>
    </row>
    <row r="22" spans="1:10" ht="16.5" thickTop="1">
      <c r="A22" s="20">
        <f t="shared" si="2"/>
        <v>20</v>
      </c>
      <c r="D22" s="137" t="s">
        <v>5</v>
      </c>
      <c r="E22" s="28"/>
      <c r="F22" s="29"/>
      <c r="G22" s="30"/>
      <c r="H22" s="31"/>
      <c r="I22" s="151"/>
      <c r="J22" s="135"/>
    </row>
    <row r="23" spans="1:10">
      <c r="A23" s="20">
        <f t="shared" si="2"/>
        <v>21</v>
      </c>
      <c r="D23" s="27" t="s">
        <v>111</v>
      </c>
      <c r="E23" s="128" t="s">
        <v>13</v>
      </c>
      <c r="F23" s="20">
        <v>36</v>
      </c>
      <c r="G23" s="227"/>
      <c r="H23" s="13">
        <f t="shared" ref="H23:H39" si="7">F23*G23</f>
        <v>0</v>
      </c>
      <c r="I23" s="224"/>
      <c r="J23" s="13">
        <f t="shared" ref="J23:J39" si="8">F23*I23</f>
        <v>0</v>
      </c>
    </row>
    <row r="24" spans="1:10">
      <c r="A24" s="20">
        <f t="shared" si="2"/>
        <v>22</v>
      </c>
      <c r="D24" s="27" t="s">
        <v>112</v>
      </c>
      <c r="E24" s="128" t="s">
        <v>13</v>
      </c>
      <c r="F24" s="20">
        <v>8</v>
      </c>
      <c r="G24" s="227"/>
      <c r="H24" s="13">
        <f t="shared" si="7"/>
        <v>0</v>
      </c>
      <c r="I24" s="224"/>
      <c r="J24" s="13">
        <f t="shared" si="8"/>
        <v>0</v>
      </c>
    </row>
    <row r="25" spans="1:10">
      <c r="A25" s="20">
        <f t="shared" si="2"/>
        <v>23</v>
      </c>
      <c r="D25" s="27" t="s">
        <v>113</v>
      </c>
      <c r="E25" s="128" t="s">
        <v>13</v>
      </c>
      <c r="F25" s="20">
        <v>4</v>
      </c>
      <c r="G25" s="227"/>
      <c r="H25" s="13">
        <f t="shared" si="7"/>
        <v>0</v>
      </c>
      <c r="I25" s="224"/>
      <c r="J25" s="13">
        <f t="shared" si="8"/>
        <v>0</v>
      </c>
    </row>
    <row r="26" spans="1:10" ht="25.5">
      <c r="A26" s="20">
        <f t="shared" si="2"/>
        <v>24</v>
      </c>
      <c r="D26" s="27" t="s">
        <v>101</v>
      </c>
      <c r="E26" s="128" t="s">
        <v>13</v>
      </c>
      <c r="F26" s="20">
        <v>12</v>
      </c>
      <c r="G26" s="227"/>
      <c r="H26" s="13">
        <f t="shared" si="7"/>
        <v>0</v>
      </c>
      <c r="I26" s="224"/>
      <c r="J26" s="13">
        <f t="shared" si="8"/>
        <v>0</v>
      </c>
    </row>
    <row r="27" spans="1:10">
      <c r="A27" s="20">
        <f t="shared" si="2"/>
        <v>25</v>
      </c>
      <c r="D27" s="27" t="s">
        <v>10</v>
      </c>
      <c r="E27" s="128" t="s">
        <v>1</v>
      </c>
      <c r="F27" s="20">
        <v>10</v>
      </c>
      <c r="G27" s="227"/>
      <c r="H27" s="13">
        <f t="shared" si="7"/>
        <v>0</v>
      </c>
      <c r="I27" s="224"/>
      <c r="J27" s="13">
        <f t="shared" si="8"/>
        <v>0</v>
      </c>
    </row>
    <row r="28" spans="1:10">
      <c r="A28" s="20">
        <f t="shared" si="2"/>
        <v>26</v>
      </c>
      <c r="D28" s="27" t="s">
        <v>124</v>
      </c>
      <c r="E28" s="128" t="s">
        <v>1</v>
      </c>
      <c r="F28" s="20">
        <v>6</v>
      </c>
      <c r="G28" s="227"/>
      <c r="H28" s="13">
        <f t="shared" si="7"/>
        <v>0</v>
      </c>
      <c r="I28" s="224"/>
      <c r="J28" s="13">
        <f t="shared" si="8"/>
        <v>0</v>
      </c>
    </row>
    <row r="29" spans="1:10">
      <c r="A29" s="20">
        <f t="shared" si="2"/>
        <v>27</v>
      </c>
      <c r="D29" s="27" t="s">
        <v>97</v>
      </c>
      <c r="E29" s="128" t="s">
        <v>1</v>
      </c>
      <c r="F29" s="20">
        <v>6</v>
      </c>
      <c r="G29" s="227"/>
      <c r="H29" s="13">
        <f t="shared" si="7"/>
        <v>0</v>
      </c>
      <c r="I29" s="224"/>
      <c r="J29" s="13">
        <f t="shared" si="8"/>
        <v>0</v>
      </c>
    </row>
    <row r="30" spans="1:10">
      <c r="A30" s="20">
        <f t="shared" si="2"/>
        <v>28</v>
      </c>
      <c r="D30" s="27" t="s">
        <v>98</v>
      </c>
      <c r="E30" s="128" t="s">
        <v>1</v>
      </c>
      <c r="F30" s="20">
        <v>29</v>
      </c>
      <c r="G30" s="227"/>
      <c r="H30" s="13">
        <f t="shared" si="7"/>
        <v>0</v>
      </c>
      <c r="I30" s="224"/>
      <c r="J30" s="13">
        <f t="shared" si="8"/>
        <v>0</v>
      </c>
    </row>
    <row r="31" spans="1:10">
      <c r="A31" s="20">
        <f t="shared" si="2"/>
        <v>29</v>
      </c>
      <c r="D31" s="27" t="s">
        <v>99</v>
      </c>
      <c r="E31" s="128" t="s">
        <v>1</v>
      </c>
      <c r="F31" s="20">
        <v>6</v>
      </c>
      <c r="G31" s="227"/>
      <c r="H31" s="13">
        <f t="shared" si="7"/>
        <v>0</v>
      </c>
      <c r="I31" s="224"/>
      <c r="J31" s="13">
        <f t="shared" si="8"/>
        <v>0</v>
      </c>
    </row>
    <row r="32" spans="1:10">
      <c r="A32" s="20">
        <f t="shared" si="2"/>
        <v>30</v>
      </c>
      <c r="D32" s="27" t="s">
        <v>100</v>
      </c>
      <c r="E32" s="128" t="s">
        <v>1</v>
      </c>
      <c r="F32" s="20">
        <v>15</v>
      </c>
      <c r="G32" s="227"/>
      <c r="H32" s="13">
        <f t="shared" si="7"/>
        <v>0</v>
      </c>
      <c r="I32" s="224"/>
      <c r="J32" s="13">
        <f t="shared" si="8"/>
        <v>0</v>
      </c>
    </row>
    <row r="33" spans="1:10">
      <c r="A33" s="20">
        <f t="shared" si="2"/>
        <v>31</v>
      </c>
      <c r="B33" s="148"/>
      <c r="C33" s="144"/>
      <c r="D33" s="149" t="s">
        <v>114</v>
      </c>
      <c r="E33" s="136" t="s">
        <v>1</v>
      </c>
      <c r="F33" s="12">
        <v>10</v>
      </c>
      <c r="G33" s="227"/>
      <c r="H33" s="13">
        <f t="shared" ref="H33:H34" si="9">F33*G33</f>
        <v>0</v>
      </c>
      <c r="I33" s="226"/>
      <c r="J33" s="13">
        <f t="shared" ref="J33" si="10">F33*I33</f>
        <v>0</v>
      </c>
    </row>
    <row r="34" spans="1:10">
      <c r="A34" s="20">
        <f t="shared" si="2"/>
        <v>32</v>
      </c>
      <c r="B34" s="148"/>
      <c r="C34" s="144"/>
      <c r="D34" s="149" t="s">
        <v>115</v>
      </c>
      <c r="E34" s="136" t="s">
        <v>35</v>
      </c>
      <c r="F34" s="12">
        <v>1</v>
      </c>
      <c r="G34" s="227"/>
      <c r="H34" s="13">
        <f t="shared" si="9"/>
        <v>0</v>
      </c>
      <c r="I34" s="150"/>
      <c r="J34" s="143" t="s">
        <v>90</v>
      </c>
    </row>
    <row r="35" spans="1:10" ht="25.5">
      <c r="A35" s="20">
        <f t="shared" si="2"/>
        <v>33</v>
      </c>
      <c r="D35" s="27" t="s">
        <v>121</v>
      </c>
      <c r="E35" s="128" t="s">
        <v>13</v>
      </c>
      <c r="F35" s="20">
        <v>8</v>
      </c>
      <c r="G35" s="227"/>
      <c r="H35" s="13">
        <f t="shared" si="7"/>
        <v>0</v>
      </c>
      <c r="I35" s="224"/>
      <c r="J35" s="13">
        <f t="shared" si="8"/>
        <v>0</v>
      </c>
    </row>
    <row r="36" spans="1:10">
      <c r="A36" s="20">
        <f t="shared" si="2"/>
        <v>34</v>
      </c>
      <c r="D36" s="27" t="s">
        <v>96</v>
      </c>
      <c r="E36" s="128" t="s">
        <v>1</v>
      </c>
      <c r="F36" s="20">
        <v>1</v>
      </c>
      <c r="G36" s="227"/>
      <c r="H36" s="13">
        <f t="shared" si="7"/>
        <v>0</v>
      </c>
      <c r="I36" s="224"/>
      <c r="J36" s="13">
        <f t="shared" si="8"/>
        <v>0</v>
      </c>
    </row>
    <row r="37" spans="1:10" ht="25.5">
      <c r="A37" s="20">
        <f t="shared" si="2"/>
        <v>35</v>
      </c>
      <c r="D37" s="27" t="s">
        <v>122</v>
      </c>
      <c r="E37" s="128" t="s">
        <v>13</v>
      </c>
      <c r="F37" s="20">
        <v>38</v>
      </c>
      <c r="G37" s="227"/>
      <c r="H37" s="13">
        <f t="shared" si="7"/>
        <v>0</v>
      </c>
      <c r="I37" s="224"/>
      <c r="J37" s="13">
        <f t="shared" si="8"/>
        <v>0</v>
      </c>
    </row>
    <row r="38" spans="1:10">
      <c r="A38" s="20">
        <f t="shared" si="2"/>
        <v>36</v>
      </c>
      <c r="D38" s="27" t="s">
        <v>89</v>
      </c>
      <c r="E38" s="128" t="s">
        <v>1</v>
      </c>
      <c r="F38" s="20">
        <v>2</v>
      </c>
      <c r="G38" s="227"/>
      <c r="H38" s="13">
        <f>F38*G38</f>
        <v>0</v>
      </c>
      <c r="I38" s="224"/>
      <c r="J38" s="13">
        <f t="shared" si="8"/>
        <v>0</v>
      </c>
    </row>
    <row r="39" spans="1:10">
      <c r="A39" s="20">
        <f t="shared" si="2"/>
        <v>37</v>
      </c>
      <c r="D39" s="27" t="s">
        <v>33</v>
      </c>
      <c r="E39" s="128" t="s">
        <v>1</v>
      </c>
      <c r="F39" s="20">
        <v>55</v>
      </c>
      <c r="G39" s="227"/>
      <c r="H39" s="13">
        <f t="shared" si="7"/>
        <v>0</v>
      </c>
      <c r="I39" s="224"/>
      <c r="J39" s="13">
        <f t="shared" si="8"/>
        <v>0</v>
      </c>
    </row>
    <row r="40" spans="1:10">
      <c r="A40" s="20">
        <f t="shared" si="2"/>
        <v>38</v>
      </c>
      <c r="D40" s="27" t="s">
        <v>36</v>
      </c>
      <c r="E40" s="28"/>
      <c r="F40" s="29"/>
      <c r="G40" s="30"/>
      <c r="H40" s="17"/>
      <c r="I40" s="228"/>
      <c r="J40" s="18">
        <f>ROUND(SUM(J23:J39),0)</f>
        <v>0</v>
      </c>
    </row>
    <row r="41" spans="1:10">
      <c r="A41" s="20">
        <f t="shared" si="2"/>
        <v>39</v>
      </c>
      <c r="D41" s="27" t="s">
        <v>64</v>
      </c>
      <c r="E41" s="28"/>
      <c r="F41" s="29"/>
      <c r="G41" s="30"/>
      <c r="H41" s="17"/>
      <c r="I41" s="228"/>
      <c r="J41" s="18">
        <f>ROUND(J40*0.03,0)</f>
        <v>0</v>
      </c>
    </row>
    <row r="42" spans="1:10">
      <c r="A42" s="20">
        <f t="shared" si="2"/>
        <v>40</v>
      </c>
      <c r="D42" s="27" t="s">
        <v>56</v>
      </c>
      <c r="E42" s="28"/>
      <c r="F42" s="29"/>
      <c r="G42" s="30"/>
      <c r="H42" s="14">
        <f>ROUND(SUM(H23:H41),0)</f>
        <v>0</v>
      </c>
      <c r="I42" s="143"/>
      <c r="J42" s="15"/>
    </row>
    <row r="43" spans="1:10">
      <c r="A43" s="20">
        <f t="shared" si="2"/>
        <v>41</v>
      </c>
      <c r="D43" s="27" t="s">
        <v>57</v>
      </c>
      <c r="E43" s="28"/>
      <c r="F43" s="29"/>
      <c r="G43" s="30"/>
      <c r="H43" s="10"/>
      <c r="I43" s="143"/>
      <c r="J43" s="14">
        <f>J40+J41</f>
        <v>0</v>
      </c>
    </row>
    <row r="44" spans="1:10" ht="13.5" thickBot="1">
      <c r="A44" s="20">
        <f t="shared" si="2"/>
        <v>42</v>
      </c>
      <c r="D44" s="27" t="s">
        <v>59</v>
      </c>
      <c r="E44" s="28"/>
      <c r="F44" s="29"/>
      <c r="G44" s="30"/>
      <c r="H44" s="10"/>
      <c r="I44" s="152"/>
      <c r="J44" s="16">
        <f>H42+J43</f>
        <v>0</v>
      </c>
    </row>
    <row r="45" spans="1:10" ht="16.5" thickTop="1">
      <c r="A45" s="20">
        <f t="shared" si="2"/>
        <v>43</v>
      </c>
      <c r="D45" s="137" t="s">
        <v>65</v>
      </c>
      <c r="E45" s="128"/>
      <c r="G45" s="138"/>
      <c r="H45" s="4"/>
      <c r="I45" s="150"/>
      <c r="J45" s="139"/>
    </row>
    <row r="46" spans="1:10">
      <c r="A46" s="20">
        <f t="shared" si="2"/>
        <v>44</v>
      </c>
      <c r="D46" s="27" t="s">
        <v>14</v>
      </c>
      <c r="E46" s="128" t="s">
        <v>1</v>
      </c>
      <c r="F46" s="20">
        <v>13</v>
      </c>
      <c r="G46" s="138"/>
      <c r="H46" s="4"/>
      <c r="I46" s="224"/>
      <c r="J46" s="13">
        <f t="shared" ref="J46:J54" si="11">F46*I46</f>
        <v>0</v>
      </c>
    </row>
    <row r="47" spans="1:10">
      <c r="A47" s="20">
        <f t="shared" si="2"/>
        <v>45</v>
      </c>
      <c r="D47" s="27" t="s">
        <v>15</v>
      </c>
      <c r="E47" s="128" t="s">
        <v>1</v>
      </c>
      <c r="F47" s="20">
        <v>13</v>
      </c>
      <c r="G47" s="138"/>
      <c r="H47" s="4"/>
      <c r="I47" s="224"/>
      <c r="J47" s="13">
        <f t="shared" si="11"/>
        <v>0</v>
      </c>
    </row>
    <row r="48" spans="1:10">
      <c r="A48" s="20">
        <f t="shared" si="2"/>
        <v>46</v>
      </c>
      <c r="D48" s="34" t="s">
        <v>34</v>
      </c>
      <c r="E48" s="128"/>
      <c r="G48" s="138"/>
      <c r="H48" s="4"/>
      <c r="I48" s="150"/>
      <c r="J48" s="13"/>
    </row>
    <row r="49" spans="1:10">
      <c r="A49" s="20">
        <f t="shared" si="2"/>
        <v>47</v>
      </c>
      <c r="D49" s="27" t="s">
        <v>8</v>
      </c>
      <c r="E49" s="128" t="s">
        <v>1</v>
      </c>
      <c r="F49" s="20">
        <v>8</v>
      </c>
      <c r="G49" s="138"/>
      <c r="H49" s="4"/>
      <c r="I49" s="224"/>
      <c r="J49" s="13">
        <f t="shared" ref="J49" si="12">F49*I49</f>
        <v>0</v>
      </c>
    </row>
    <row r="50" spans="1:10">
      <c r="A50" s="20">
        <f t="shared" si="2"/>
        <v>48</v>
      </c>
      <c r="D50" s="27" t="s">
        <v>92</v>
      </c>
      <c r="E50" s="128" t="s">
        <v>0</v>
      </c>
      <c r="F50" s="20">
        <v>4</v>
      </c>
      <c r="G50" s="138"/>
      <c r="H50" s="4"/>
      <c r="I50" s="224"/>
      <c r="J50" s="13">
        <f t="shared" si="11"/>
        <v>0</v>
      </c>
    </row>
    <row r="51" spans="1:10">
      <c r="A51" s="20">
        <f t="shared" si="2"/>
        <v>49</v>
      </c>
      <c r="D51" s="34" t="s">
        <v>2</v>
      </c>
      <c r="E51" s="128"/>
      <c r="G51" s="138"/>
      <c r="H51" s="4"/>
      <c r="I51" s="150"/>
      <c r="J51" s="13"/>
    </row>
    <row r="52" spans="1:10">
      <c r="A52" s="20">
        <f t="shared" si="2"/>
        <v>50</v>
      </c>
      <c r="D52" s="27" t="s">
        <v>8</v>
      </c>
      <c r="E52" s="128" t="s">
        <v>1</v>
      </c>
      <c r="F52" s="20">
        <v>110</v>
      </c>
      <c r="G52" s="138"/>
      <c r="H52" s="4"/>
      <c r="I52" s="224"/>
      <c r="J52" s="13">
        <f t="shared" si="11"/>
        <v>0</v>
      </c>
    </row>
    <row r="53" spans="1:10">
      <c r="A53" s="20">
        <f t="shared" si="2"/>
        <v>51</v>
      </c>
      <c r="D53" s="27" t="s">
        <v>11</v>
      </c>
      <c r="E53" s="128" t="s">
        <v>1</v>
      </c>
      <c r="F53" s="20">
        <v>55</v>
      </c>
      <c r="G53" s="138"/>
      <c r="H53" s="4"/>
      <c r="I53" s="224"/>
      <c r="J53" s="13">
        <f t="shared" si="11"/>
        <v>0</v>
      </c>
    </row>
    <row r="54" spans="1:10">
      <c r="A54" s="20">
        <f t="shared" si="2"/>
        <v>52</v>
      </c>
      <c r="D54" s="27" t="s">
        <v>93</v>
      </c>
      <c r="E54" s="128" t="s">
        <v>0</v>
      </c>
      <c r="F54" s="20">
        <v>8</v>
      </c>
      <c r="G54" s="138"/>
      <c r="H54" s="4"/>
      <c r="I54" s="224"/>
      <c r="J54" s="13">
        <f t="shared" si="11"/>
        <v>0</v>
      </c>
    </row>
    <row r="55" spans="1:10" ht="13.5" thickBot="1">
      <c r="A55" s="20">
        <f t="shared" si="2"/>
        <v>53</v>
      </c>
      <c r="D55" s="27" t="s">
        <v>60</v>
      </c>
      <c r="E55" s="128"/>
      <c r="G55" s="138"/>
      <c r="H55" s="4"/>
      <c r="I55" s="150"/>
      <c r="J55" s="16">
        <f>SUM(J46:J54)</f>
        <v>0</v>
      </c>
    </row>
    <row r="56" spans="1:10" ht="16.5" thickTop="1">
      <c r="A56" s="20">
        <f t="shared" si="2"/>
        <v>54</v>
      </c>
      <c r="D56" s="137" t="s">
        <v>4</v>
      </c>
      <c r="E56" s="128"/>
      <c r="G56" s="138"/>
      <c r="H56" s="4"/>
      <c r="I56" s="150"/>
      <c r="J56" s="139"/>
    </row>
    <row r="57" spans="1:10">
      <c r="A57" s="20">
        <f t="shared" si="2"/>
        <v>55</v>
      </c>
      <c r="D57" s="27" t="s">
        <v>91</v>
      </c>
      <c r="E57" s="128" t="s">
        <v>13</v>
      </c>
      <c r="F57" s="20">
        <v>45</v>
      </c>
      <c r="G57" s="138"/>
      <c r="H57" s="4"/>
      <c r="I57" s="224"/>
      <c r="J57" s="13">
        <f t="shared" ref="J57:J62" si="13">F57*I57</f>
        <v>0</v>
      </c>
    </row>
    <row r="58" spans="1:10">
      <c r="A58" s="20">
        <f t="shared" si="2"/>
        <v>56</v>
      </c>
      <c r="D58" s="27" t="s">
        <v>126</v>
      </c>
      <c r="E58" s="128" t="s">
        <v>0</v>
      </c>
      <c r="F58" s="20">
        <v>32</v>
      </c>
      <c r="G58" s="138"/>
      <c r="H58" s="4"/>
      <c r="I58" s="225"/>
      <c r="J58" s="13">
        <f t="shared" si="13"/>
        <v>0</v>
      </c>
    </row>
    <row r="59" spans="1:10">
      <c r="A59" s="20">
        <f t="shared" si="2"/>
        <v>57</v>
      </c>
      <c r="D59" s="27" t="s">
        <v>29</v>
      </c>
      <c r="E59" s="128" t="s">
        <v>13</v>
      </c>
      <c r="F59" s="20">
        <v>90</v>
      </c>
      <c r="G59" s="138"/>
      <c r="H59" s="4"/>
      <c r="I59" s="224"/>
      <c r="J59" s="13">
        <f t="shared" si="13"/>
        <v>0</v>
      </c>
    </row>
    <row r="60" spans="1:10">
      <c r="A60" s="20">
        <f t="shared" si="2"/>
        <v>58</v>
      </c>
      <c r="D60" s="27" t="s">
        <v>30</v>
      </c>
      <c r="E60" s="128" t="s">
        <v>1</v>
      </c>
      <c r="F60" s="20">
        <v>3</v>
      </c>
      <c r="G60" s="138"/>
      <c r="H60" s="4"/>
      <c r="I60" s="224"/>
      <c r="J60" s="13">
        <f t="shared" si="13"/>
        <v>0</v>
      </c>
    </row>
    <row r="61" spans="1:10">
      <c r="A61" s="20">
        <f t="shared" si="2"/>
        <v>59</v>
      </c>
      <c r="D61" s="27" t="s">
        <v>31</v>
      </c>
      <c r="E61" s="128" t="s">
        <v>1</v>
      </c>
      <c r="F61" s="20">
        <v>1</v>
      </c>
      <c r="G61" s="138"/>
      <c r="H61" s="4"/>
      <c r="I61" s="224"/>
      <c r="J61" s="13">
        <f t="shared" si="13"/>
        <v>0</v>
      </c>
    </row>
    <row r="62" spans="1:10">
      <c r="A62" s="20">
        <f t="shared" si="2"/>
        <v>60</v>
      </c>
      <c r="D62" s="27" t="s">
        <v>32</v>
      </c>
      <c r="E62" s="128" t="s">
        <v>1</v>
      </c>
      <c r="F62" s="20">
        <v>1</v>
      </c>
      <c r="G62" s="138"/>
      <c r="H62" s="4"/>
      <c r="I62" s="224"/>
      <c r="J62" s="13">
        <f t="shared" si="13"/>
        <v>0</v>
      </c>
    </row>
    <row r="63" spans="1:10" ht="13.5" thickBot="1">
      <c r="A63" s="20">
        <f t="shared" si="2"/>
        <v>61</v>
      </c>
      <c r="D63" s="27" t="s">
        <v>61</v>
      </c>
      <c r="E63" s="128"/>
      <c r="G63" s="138"/>
      <c r="H63" s="4"/>
      <c r="I63" s="150"/>
      <c r="J63" s="16">
        <f>SUM(J57:J62)</f>
        <v>0</v>
      </c>
    </row>
    <row r="64" spans="1:10" ht="13.5" thickTop="1">
      <c r="I64" s="150"/>
    </row>
    <row r="65" spans="2:10" ht="15">
      <c r="B65" s="129" t="s">
        <v>86</v>
      </c>
      <c r="C65" s="75"/>
      <c r="D65" s="75"/>
      <c r="E65" s="75"/>
      <c r="F65" s="75"/>
      <c r="G65" s="75"/>
      <c r="I65" s="150"/>
    </row>
    <row r="66" spans="2:10" ht="45.75" customHeight="1">
      <c r="B66" s="153" t="s">
        <v>87</v>
      </c>
      <c r="C66" s="153"/>
      <c r="D66" s="153"/>
      <c r="E66" s="153"/>
      <c r="F66" s="153"/>
      <c r="G66" s="153"/>
      <c r="H66" s="153"/>
      <c r="I66" s="153"/>
      <c r="J66" s="153"/>
    </row>
  </sheetData>
  <sheetProtection algorithmName="SHA-512" hashValue="GT1HJpqSdsrvtTmy3A1ZF3Nd9pFpCpg8Uv1Vfubwuq9I0WElTRUPZm+iuZHKvnWGJ2QzFtq36/LpBWea9xGUYQ==" saltValue="OyLHwvPA2MqteUJ86k9gSQ==" spinCount="100000" sheet="1" objects="1" scenarios="1"/>
  <mergeCells count="7">
    <mergeCell ref="B66:J66"/>
    <mergeCell ref="K1:K2"/>
    <mergeCell ref="A1:A2"/>
    <mergeCell ref="B1:B2"/>
    <mergeCell ref="D1:D2"/>
    <mergeCell ref="E1:E2"/>
    <mergeCell ref="F1:F2"/>
  </mergeCells>
  <printOptions gridLines="1"/>
  <pageMargins left="0.43307086614173229" right="0.27559055118110237" top="0.70866141732283472" bottom="0.59055118110236227" header="0.31496062992125984" footer="0.23622047244094491"/>
  <pageSetup paperSize="9" scale="90" orientation="landscape" r:id="rId1"/>
  <headerFooter>
    <oddHeader>&amp;C&amp;"Arial,tučné kurzíva"&amp;14SOUPIS PRACÍ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KrList</vt:lpstr>
      <vt:lpstr>Rekap</vt:lpstr>
      <vt:lpstr>SP</vt:lpstr>
      <vt:lpstr>Rekap!Názvy_tisku</vt:lpstr>
      <vt:lpstr>SP!Názvy_tisku</vt:lpstr>
    </vt:vector>
  </TitlesOfParts>
  <Company>RMElektro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Velát Roman</cp:lastModifiedBy>
  <cp:lastPrinted>2022-06-29T11:27:36Z</cp:lastPrinted>
  <dcterms:created xsi:type="dcterms:W3CDTF">1997-02-15T12:55:11Z</dcterms:created>
  <dcterms:modified xsi:type="dcterms:W3CDTF">2022-07-01T11:02:30Z</dcterms:modified>
</cp:coreProperties>
</file>